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workbookProtection workbookPassword="C755" lockStructure="1"/>
  <bookViews>
    <workbookView xWindow="240" yWindow="60" windowWidth="19155" windowHeight="7995"/>
  </bookViews>
  <sheets>
    <sheet name="Analysis" sheetId="1" r:id="rId1"/>
    <sheet name="Control" sheetId="3" state="hidden" r:id="rId2"/>
    <sheet name="Data" sheetId="2" state="hidden" r:id="rId3"/>
  </sheets>
  <definedNames>
    <definedName name="Dates">Control!$C$2:$C$399</definedName>
    <definedName name="Industry">Control!$B$2:$B$22</definedName>
    <definedName name="Location">Control!$A$2:$A$10</definedName>
    <definedName name="_xlnm.Print_Area" localSheetId="0">Analysis!$A$5:$P$69</definedName>
    <definedName name="Roll">Control!$A$24:$A$35</definedName>
  </definedNames>
  <calcPr calcId="144525"/>
</workbook>
</file>

<file path=xl/calcChain.xml><?xml version="1.0" encoding="utf-8"?>
<calcChain xmlns="http://schemas.openxmlformats.org/spreadsheetml/2006/main">
  <c r="D191" i="2" l="1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B3" i="2"/>
  <c r="F45" i="3"/>
  <c r="F44" i="3"/>
  <c r="F43" i="3"/>
  <c r="F42" i="3"/>
  <c r="F41" i="3"/>
  <c r="F40" i="3"/>
  <c r="F39" i="3"/>
  <c r="F38" i="3"/>
  <c r="F37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H12" i="3"/>
  <c r="H11" i="3"/>
  <c r="Q10" i="3"/>
  <c r="NL8" i="3"/>
  <c r="NK8" i="3"/>
  <c r="NJ8" i="3"/>
  <c r="NI8" i="3"/>
  <c r="NH8" i="3"/>
  <c r="NG8" i="3"/>
  <c r="NF8" i="3"/>
  <c r="NE8" i="3"/>
  <c r="ND8" i="3"/>
  <c r="NC8" i="3"/>
  <c r="NB8" i="3"/>
  <c r="NA8" i="3"/>
  <c r="MZ8" i="3"/>
  <c r="MY8" i="3"/>
  <c r="MX8" i="3"/>
  <c r="MW8" i="3"/>
  <c r="MV8" i="3"/>
  <c r="MU8" i="3"/>
  <c r="MT8" i="3"/>
  <c r="MS8" i="3"/>
  <c r="MR8" i="3"/>
  <c r="MQ8" i="3"/>
  <c r="MP8" i="3"/>
  <c r="MO8" i="3"/>
  <c r="MN8" i="3"/>
  <c r="MM8" i="3"/>
  <c r="ML8" i="3"/>
  <c r="MK8" i="3"/>
  <c r="MJ8" i="3"/>
  <c r="MI8" i="3"/>
  <c r="MH8" i="3"/>
  <c r="MG8" i="3"/>
  <c r="MF8" i="3"/>
  <c r="ME8" i="3"/>
  <c r="MD8" i="3"/>
  <c r="MC8" i="3"/>
  <c r="MB8" i="3"/>
  <c r="MA8" i="3"/>
  <c r="LZ8" i="3"/>
  <c r="LY8" i="3"/>
  <c r="LX8" i="3"/>
  <c r="LW8" i="3"/>
  <c r="LV8" i="3"/>
  <c r="LU8" i="3"/>
  <c r="LT8" i="3"/>
  <c r="LS8" i="3"/>
  <c r="LR8" i="3"/>
  <c r="LQ8" i="3"/>
  <c r="LP8" i="3"/>
  <c r="LO8" i="3"/>
  <c r="LN8" i="3"/>
  <c r="LM8" i="3"/>
  <c r="LL8" i="3"/>
  <c r="LK8" i="3"/>
  <c r="LJ8" i="3"/>
  <c r="LI8" i="3"/>
  <c r="LH8" i="3"/>
  <c r="LG8" i="3"/>
  <c r="LF8" i="3"/>
  <c r="LE8" i="3"/>
  <c r="LD8" i="3"/>
  <c r="LC8" i="3"/>
  <c r="LB8" i="3"/>
  <c r="LA8" i="3"/>
  <c r="KZ8" i="3"/>
  <c r="KY8" i="3"/>
  <c r="KX8" i="3"/>
  <c r="KW8" i="3"/>
  <c r="KV8" i="3"/>
  <c r="KU8" i="3"/>
  <c r="KT8" i="3"/>
  <c r="KS8" i="3"/>
  <c r="KR8" i="3"/>
  <c r="KQ8" i="3"/>
  <c r="KP8" i="3"/>
  <c r="KO8" i="3"/>
  <c r="KN8" i="3"/>
  <c r="KM8" i="3"/>
  <c r="KL8" i="3"/>
  <c r="KK8" i="3"/>
  <c r="KJ8" i="3"/>
  <c r="KI8" i="3"/>
  <c r="KH8" i="3"/>
  <c r="KG8" i="3"/>
  <c r="KF8" i="3"/>
  <c r="KE8" i="3"/>
  <c r="KD8" i="3"/>
  <c r="KC8" i="3"/>
  <c r="KB8" i="3"/>
  <c r="KA8" i="3"/>
  <c r="JZ8" i="3"/>
  <c r="JY8" i="3"/>
  <c r="JX8" i="3"/>
  <c r="JW8" i="3"/>
  <c r="JV8" i="3"/>
  <c r="JU8" i="3"/>
  <c r="JT8" i="3"/>
  <c r="JS8" i="3"/>
  <c r="JR8" i="3"/>
  <c r="JQ8" i="3"/>
  <c r="JP8" i="3"/>
  <c r="JO8" i="3"/>
  <c r="JN8" i="3"/>
  <c r="JM8" i="3"/>
  <c r="JL8" i="3"/>
  <c r="JK8" i="3"/>
  <c r="JJ8" i="3"/>
  <c r="JI8" i="3"/>
  <c r="JH8" i="3"/>
  <c r="JG8" i="3"/>
  <c r="JF8" i="3"/>
  <c r="JE8" i="3"/>
  <c r="JD8" i="3"/>
  <c r="JC8" i="3"/>
  <c r="JB8" i="3"/>
  <c r="JA8" i="3"/>
  <c r="IZ8" i="3"/>
  <c r="IY8" i="3"/>
  <c r="IX8" i="3"/>
  <c r="IW8" i="3"/>
  <c r="IV8" i="3"/>
  <c r="IU8" i="3"/>
  <c r="IT8" i="3"/>
  <c r="IS8" i="3"/>
  <c r="IR8" i="3"/>
  <c r="IQ8" i="3"/>
  <c r="IP8" i="3"/>
  <c r="IO8" i="3"/>
  <c r="IN8" i="3"/>
  <c r="IM8" i="3"/>
  <c r="IL8" i="3"/>
  <c r="IK8" i="3"/>
  <c r="IJ8" i="3"/>
  <c r="II8" i="3"/>
  <c r="IH8" i="3"/>
  <c r="IG8" i="3"/>
  <c r="IF8" i="3"/>
  <c r="IE8" i="3"/>
  <c r="ID8" i="3"/>
  <c r="IC8" i="3"/>
  <c r="IB8" i="3"/>
  <c r="IA8" i="3"/>
  <c r="HZ8" i="3"/>
  <c r="HY8" i="3"/>
  <c r="HX8" i="3"/>
  <c r="HW8" i="3"/>
  <c r="HV8" i="3"/>
  <c r="HU8" i="3"/>
  <c r="HT8" i="3"/>
  <c r="HS8" i="3"/>
  <c r="HR8" i="3"/>
  <c r="HQ8" i="3"/>
  <c r="HP8" i="3"/>
  <c r="HO8" i="3"/>
  <c r="HN8" i="3"/>
  <c r="HM8" i="3"/>
  <c r="HL8" i="3"/>
  <c r="HK8" i="3"/>
  <c r="HJ8" i="3"/>
  <c r="HI8" i="3"/>
  <c r="HH8" i="3"/>
  <c r="HG8" i="3"/>
  <c r="HF8" i="3"/>
  <c r="HE8" i="3"/>
  <c r="HD8" i="3"/>
  <c r="HC8" i="3"/>
  <c r="HB8" i="3"/>
  <c r="HA8" i="3"/>
  <c r="GZ8" i="3"/>
  <c r="GY8" i="3"/>
  <c r="GX8" i="3"/>
  <c r="GW8" i="3"/>
  <c r="GV8" i="3"/>
  <c r="GU8" i="3"/>
  <c r="GT8" i="3"/>
  <c r="GS8" i="3"/>
  <c r="GR8" i="3"/>
  <c r="GQ8" i="3"/>
  <c r="GP8" i="3"/>
  <c r="GO8" i="3"/>
  <c r="GN8" i="3"/>
  <c r="GM8" i="3"/>
  <c r="GL8" i="3"/>
  <c r="GK8" i="3"/>
  <c r="GJ8" i="3"/>
  <c r="GI8" i="3"/>
  <c r="GH8" i="3"/>
  <c r="GG8" i="3"/>
  <c r="GF8" i="3"/>
  <c r="GE8" i="3"/>
  <c r="GD8" i="3"/>
  <c r="GC8" i="3"/>
  <c r="GB8" i="3"/>
  <c r="GA8" i="3"/>
  <c r="FZ8" i="3"/>
  <c r="FY8" i="3"/>
  <c r="FX8" i="3"/>
  <c r="FW8" i="3"/>
  <c r="FV8" i="3"/>
  <c r="FU8" i="3"/>
  <c r="FT8" i="3"/>
  <c r="FS8" i="3"/>
  <c r="FR8" i="3"/>
  <c r="FQ8" i="3"/>
  <c r="FP8" i="3"/>
  <c r="FO8" i="3"/>
  <c r="FN8" i="3"/>
  <c r="FM8" i="3"/>
  <c r="FL8" i="3"/>
  <c r="FK8" i="3"/>
  <c r="FJ8" i="3"/>
  <c r="FI8" i="3"/>
  <c r="FH8" i="3"/>
  <c r="FG8" i="3"/>
  <c r="FF8" i="3"/>
  <c r="FE8" i="3"/>
  <c r="FD8" i="3"/>
  <c r="FC8" i="3"/>
  <c r="FB8" i="3"/>
  <c r="FA8" i="3"/>
  <c r="EZ8" i="3"/>
  <c r="EY8" i="3"/>
  <c r="EX8" i="3"/>
  <c r="EW8" i="3"/>
  <c r="EV8" i="3"/>
  <c r="EU8" i="3"/>
  <c r="ET8" i="3"/>
  <c r="ES8" i="3"/>
  <c r="ER8" i="3"/>
  <c r="EQ8" i="3"/>
  <c r="EP8" i="3"/>
  <c r="EO8" i="3"/>
  <c r="EN8" i="3"/>
  <c r="EM8" i="3"/>
  <c r="EL8" i="3"/>
  <c r="EK8" i="3"/>
  <c r="EJ8" i="3"/>
  <c r="EI8" i="3"/>
  <c r="EH8" i="3"/>
  <c r="EG8" i="3"/>
  <c r="EF8" i="3"/>
  <c r="EE8" i="3"/>
  <c r="ED8" i="3"/>
  <c r="EC8" i="3"/>
  <c r="EB8" i="3"/>
  <c r="EA8" i="3"/>
  <c r="DZ8" i="3"/>
  <c r="DY8" i="3"/>
  <c r="DX8" i="3"/>
  <c r="DW8" i="3"/>
  <c r="DV8" i="3"/>
  <c r="DU8" i="3"/>
  <c r="DT8" i="3"/>
  <c r="DS8" i="3"/>
  <c r="DR8" i="3"/>
  <c r="DQ8" i="3"/>
  <c r="DP8" i="3"/>
  <c r="DO8" i="3"/>
  <c r="DN8" i="3"/>
  <c r="DM8" i="3"/>
  <c r="DL8" i="3"/>
  <c r="DK8" i="3"/>
  <c r="DJ8" i="3"/>
  <c r="DI8" i="3"/>
  <c r="DH8" i="3"/>
  <c r="DG8" i="3"/>
  <c r="DF8" i="3"/>
  <c r="DE8" i="3"/>
  <c r="DD8" i="3"/>
  <c r="DC8" i="3"/>
  <c r="DB8" i="3"/>
  <c r="DA8" i="3"/>
  <c r="CZ8" i="3"/>
  <c r="CY8" i="3"/>
  <c r="CX8" i="3"/>
  <c r="CW8" i="3"/>
  <c r="CV8" i="3"/>
  <c r="CU8" i="3"/>
  <c r="CT8" i="3"/>
  <c r="CS8" i="3"/>
  <c r="CR8" i="3"/>
  <c r="CQ8" i="3"/>
  <c r="CP8" i="3"/>
  <c r="CO8" i="3"/>
  <c r="CN8" i="3"/>
  <c r="CM8" i="3"/>
  <c r="CL8" i="3"/>
  <c r="CK8" i="3"/>
  <c r="CJ8" i="3"/>
  <c r="CI8" i="3"/>
  <c r="CH8" i="3"/>
  <c r="CG8" i="3"/>
  <c r="CF8" i="3"/>
  <c r="CE8" i="3"/>
  <c r="CD8" i="3"/>
  <c r="CC8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H8" i="3"/>
  <c r="E8" i="3"/>
  <c r="L6" i="3" s="1"/>
  <c r="L8" i="3" s="1"/>
  <c r="NL7" i="3"/>
  <c r="NK7" i="3"/>
  <c r="NJ7" i="3"/>
  <c r="NI7" i="3"/>
  <c r="NH7" i="3"/>
  <c r="NG7" i="3"/>
  <c r="NF7" i="3"/>
  <c r="NE7" i="3"/>
  <c r="ND7" i="3"/>
  <c r="NC7" i="3"/>
  <c r="NB7" i="3"/>
  <c r="NA7" i="3"/>
  <c r="MZ7" i="3"/>
  <c r="MY7" i="3"/>
  <c r="MX7" i="3"/>
  <c r="MW7" i="3"/>
  <c r="MV7" i="3"/>
  <c r="MU7" i="3"/>
  <c r="MT7" i="3"/>
  <c r="MS7" i="3"/>
  <c r="MR7" i="3"/>
  <c r="MQ7" i="3"/>
  <c r="MP7" i="3"/>
  <c r="MO7" i="3"/>
  <c r="MN7" i="3"/>
  <c r="MM7" i="3"/>
  <c r="ML7" i="3"/>
  <c r="MK7" i="3"/>
  <c r="MJ7" i="3"/>
  <c r="MI7" i="3"/>
  <c r="MH7" i="3"/>
  <c r="MG7" i="3"/>
  <c r="MF7" i="3"/>
  <c r="ME7" i="3"/>
  <c r="MD7" i="3"/>
  <c r="MC7" i="3"/>
  <c r="MB7" i="3"/>
  <c r="MA7" i="3"/>
  <c r="LZ7" i="3"/>
  <c r="LY7" i="3"/>
  <c r="LX7" i="3"/>
  <c r="LW7" i="3"/>
  <c r="LV7" i="3"/>
  <c r="LU7" i="3"/>
  <c r="LT7" i="3"/>
  <c r="LS7" i="3"/>
  <c r="LR7" i="3"/>
  <c r="LQ7" i="3"/>
  <c r="LP7" i="3"/>
  <c r="LO7" i="3"/>
  <c r="LN7" i="3"/>
  <c r="LM7" i="3"/>
  <c r="LL7" i="3"/>
  <c r="LK7" i="3"/>
  <c r="LJ7" i="3"/>
  <c r="LI7" i="3"/>
  <c r="LH7" i="3"/>
  <c r="LG7" i="3"/>
  <c r="LF7" i="3"/>
  <c r="LE7" i="3"/>
  <c r="LD7" i="3"/>
  <c r="LC7" i="3"/>
  <c r="LB7" i="3"/>
  <c r="LA7" i="3"/>
  <c r="KZ7" i="3"/>
  <c r="KY7" i="3"/>
  <c r="KX7" i="3"/>
  <c r="KW7" i="3"/>
  <c r="KV7" i="3"/>
  <c r="KU7" i="3"/>
  <c r="KT7" i="3"/>
  <c r="KS7" i="3"/>
  <c r="KR7" i="3"/>
  <c r="KQ7" i="3"/>
  <c r="KP7" i="3"/>
  <c r="KO7" i="3"/>
  <c r="KN7" i="3"/>
  <c r="KM7" i="3"/>
  <c r="KL7" i="3"/>
  <c r="KK7" i="3"/>
  <c r="KJ7" i="3"/>
  <c r="KI7" i="3"/>
  <c r="KH7" i="3"/>
  <c r="KG7" i="3"/>
  <c r="KF7" i="3"/>
  <c r="KE7" i="3"/>
  <c r="KD7" i="3"/>
  <c r="KC7" i="3"/>
  <c r="KB7" i="3"/>
  <c r="KA7" i="3"/>
  <c r="JZ7" i="3"/>
  <c r="JY7" i="3"/>
  <c r="JX7" i="3"/>
  <c r="JW7" i="3"/>
  <c r="JV7" i="3"/>
  <c r="JU7" i="3"/>
  <c r="JT7" i="3"/>
  <c r="JS7" i="3"/>
  <c r="JR7" i="3"/>
  <c r="JQ7" i="3"/>
  <c r="JP7" i="3"/>
  <c r="JO7" i="3"/>
  <c r="JN7" i="3"/>
  <c r="JM7" i="3"/>
  <c r="JL7" i="3"/>
  <c r="JK7" i="3"/>
  <c r="JJ7" i="3"/>
  <c r="JI7" i="3"/>
  <c r="JH7" i="3"/>
  <c r="JG7" i="3"/>
  <c r="JF7" i="3"/>
  <c r="JE7" i="3"/>
  <c r="JD7" i="3"/>
  <c r="JC7" i="3"/>
  <c r="JB7" i="3"/>
  <c r="JA7" i="3"/>
  <c r="IZ7" i="3"/>
  <c r="IY7" i="3"/>
  <c r="IX7" i="3"/>
  <c r="IW7" i="3"/>
  <c r="IV7" i="3"/>
  <c r="IU7" i="3"/>
  <c r="IT7" i="3"/>
  <c r="IS7" i="3"/>
  <c r="IR7" i="3"/>
  <c r="IQ7" i="3"/>
  <c r="IP7" i="3"/>
  <c r="IO7" i="3"/>
  <c r="IN7" i="3"/>
  <c r="IM7" i="3"/>
  <c r="IL7" i="3"/>
  <c r="IK7" i="3"/>
  <c r="IJ7" i="3"/>
  <c r="II7" i="3"/>
  <c r="IH7" i="3"/>
  <c r="IG7" i="3"/>
  <c r="IF7" i="3"/>
  <c r="IE7" i="3"/>
  <c r="ID7" i="3"/>
  <c r="IC7" i="3"/>
  <c r="IB7" i="3"/>
  <c r="IA7" i="3"/>
  <c r="HZ7" i="3"/>
  <c r="HY7" i="3"/>
  <c r="HX7" i="3"/>
  <c r="HW7" i="3"/>
  <c r="HV7" i="3"/>
  <c r="HU7" i="3"/>
  <c r="HT7" i="3"/>
  <c r="HS7" i="3"/>
  <c r="HR7" i="3"/>
  <c r="HQ7" i="3"/>
  <c r="HP7" i="3"/>
  <c r="HO7" i="3"/>
  <c r="HN7" i="3"/>
  <c r="HM7" i="3"/>
  <c r="HL7" i="3"/>
  <c r="HK7" i="3"/>
  <c r="HJ7" i="3"/>
  <c r="HI7" i="3"/>
  <c r="HH7" i="3"/>
  <c r="HG7" i="3"/>
  <c r="HF7" i="3"/>
  <c r="HE7" i="3"/>
  <c r="HD7" i="3"/>
  <c r="HC7" i="3"/>
  <c r="HB7" i="3"/>
  <c r="HA7" i="3"/>
  <c r="GZ7" i="3"/>
  <c r="GY7" i="3"/>
  <c r="GX7" i="3"/>
  <c r="GW7" i="3"/>
  <c r="GV7" i="3"/>
  <c r="GU7" i="3"/>
  <c r="GT7" i="3"/>
  <c r="GS7" i="3"/>
  <c r="GR7" i="3"/>
  <c r="GQ7" i="3"/>
  <c r="GP7" i="3"/>
  <c r="GO7" i="3"/>
  <c r="GN7" i="3"/>
  <c r="GM7" i="3"/>
  <c r="GL7" i="3"/>
  <c r="GK7" i="3"/>
  <c r="GJ7" i="3"/>
  <c r="GI7" i="3"/>
  <c r="GH7" i="3"/>
  <c r="GG7" i="3"/>
  <c r="GF7" i="3"/>
  <c r="GE7" i="3"/>
  <c r="GD7" i="3"/>
  <c r="GC7" i="3"/>
  <c r="GB7" i="3"/>
  <c r="GA7" i="3"/>
  <c r="FZ7" i="3"/>
  <c r="FY7" i="3"/>
  <c r="FX7" i="3"/>
  <c r="FW7" i="3"/>
  <c r="FV7" i="3"/>
  <c r="FU7" i="3"/>
  <c r="FT7" i="3"/>
  <c r="FS7" i="3"/>
  <c r="FR7" i="3"/>
  <c r="FQ7" i="3"/>
  <c r="FP7" i="3"/>
  <c r="FO7" i="3"/>
  <c r="FN7" i="3"/>
  <c r="FM7" i="3"/>
  <c r="FL7" i="3"/>
  <c r="FK7" i="3"/>
  <c r="FJ7" i="3"/>
  <c r="FI7" i="3"/>
  <c r="FH7" i="3"/>
  <c r="FG7" i="3"/>
  <c r="FF7" i="3"/>
  <c r="FE7" i="3"/>
  <c r="FD7" i="3"/>
  <c r="FC7" i="3"/>
  <c r="FB7" i="3"/>
  <c r="FA7" i="3"/>
  <c r="EZ7" i="3"/>
  <c r="EY7" i="3"/>
  <c r="EX7" i="3"/>
  <c r="EW7" i="3"/>
  <c r="EV7" i="3"/>
  <c r="EU7" i="3"/>
  <c r="ET7" i="3"/>
  <c r="ES7" i="3"/>
  <c r="ER7" i="3"/>
  <c r="EQ7" i="3"/>
  <c r="EP7" i="3"/>
  <c r="EO7" i="3"/>
  <c r="EN7" i="3"/>
  <c r="EM7" i="3"/>
  <c r="EL7" i="3"/>
  <c r="EK7" i="3"/>
  <c r="EJ7" i="3"/>
  <c r="EI7" i="3"/>
  <c r="EH7" i="3"/>
  <c r="EG7" i="3"/>
  <c r="EF7" i="3"/>
  <c r="EE7" i="3"/>
  <c r="ED7" i="3"/>
  <c r="EC7" i="3"/>
  <c r="EB7" i="3"/>
  <c r="EA7" i="3"/>
  <c r="DZ7" i="3"/>
  <c r="DY7" i="3"/>
  <c r="DX7" i="3"/>
  <c r="DW7" i="3"/>
  <c r="DV7" i="3"/>
  <c r="DU7" i="3"/>
  <c r="DT7" i="3"/>
  <c r="DS7" i="3"/>
  <c r="DR7" i="3"/>
  <c r="DQ7" i="3"/>
  <c r="DP7" i="3"/>
  <c r="DO7" i="3"/>
  <c r="DN7" i="3"/>
  <c r="DM7" i="3"/>
  <c r="DL7" i="3"/>
  <c r="DK7" i="3"/>
  <c r="DJ7" i="3"/>
  <c r="DI7" i="3"/>
  <c r="DH7" i="3"/>
  <c r="DG7" i="3"/>
  <c r="DF7" i="3"/>
  <c r="DE7" i="3"/>
  <c r="DD7" i="3"/>
  <c r="DC7" i="3"/>
  <c r="DB7" i="3"/>
  <c r="DA7" i="3"/>
  <c r="CZ7" i="3"/>
  <c r="CY7" i="3"/>
  <c r="CX7" i="3"/>
  <c r="CW7" i="3"/>
  <c r="CV7" i="3"/>
  <c r="CU7" i="3"/>
  <c r="CT7" i="3"/>
  <c r="CS7" i="3"/>
  <c r="CR7" i="3"/>
  <c r="CQ7" i="3"/>
  <c r="CP7" i="3"/>
  <c r="CO7" i="3"/>
  <c r="CN7" i="3"/>
  <c r="CM7" i="3"/>
  <c r="CL7" i="3"/>
  <c r="CK7" i="3"/>
  <c r="CJ7" i="3"/>
  <c r="CI7" i="3"/>
  <c r="CH7" i="3"/>
  <c r="CG7" i="3"/>
  <c r="CF7" i="3"/>
  <c r="CE7" i="3"/>
  <c r="CD7" i="3"/>
  <c r="CC7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E7" i="3"/>
  <c r="MY13" i="3" s="1"/>
  <c r="NJ9" i="3" s="1"/>
  <c r="R6" i="3"/>
  <c r="R11" i="3" s="1"/>
  <c r="M6" i="3"/>
  <c r="L10" i="3" s="1"/>
  <c r="K6" i="3"/>
  <c r="K8" i="3" s="1"/>
  <c r="J6" i="3"/>
  <c r="E6" i="3"/>
  <c r="G9" i="3" s="1"/>
  <c r="G37" i="3" s="1"/>
  <c r="E5" i="3"/>
  <c r="F9" i="3" s="1"/>
  <c r="AY11" i="1" s="1"/>
  <c r="H2" i="3"/>
  <c r="C2" i="3"/>
  <c r="C3" i="3" s="1"/>
  <c r="C4" i="3" s="1"/>
  <c r="C5" i="3" s="1"/>
  <c r="C6" i="3" s="1"/>
  <c r="C7" i="3" s="1"/>
  <c r="C8" i="3" s="1"/>
  <c r="C9" i="3" s="1"/>
  <c r="C10" i="3" s="1"/>
  <c r="C11" i="3" s="1"/>
  <c r="C12" i="3" s="1"/>
  <c r="C13" i="3" s="1"/>
  <c r="C14" i="3" s="1"/>
  <c r="C15" i="3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91" i="3" s="1"/>
  <c r="C92" i="3" s="1"/>
  <c r="C93" i="3" s="1"/>
  <c r="C94" i="3" s="1"/>
  <c r="C95" i="3" s="1"/>
  <c r="C96" i="3" s="1"/>
  <c r="C97" i="3" s="1"/>
  <c r="C98" i="3" s="1"/>
  <c r="C99" i="3" s="1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89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7" i="3" s="1"/>
  <c r="C238" i="3" s="1"/>
  <c r="C239" i="3" s="1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C258" i="3" s="1"/>
  <c r="C259" i="3" s="1"/>
  <c r="C260" i="3" s="1"/>
  <c r="C261" i="3" s="1"/>
  <c r="C262" i="3" s="1"/>
  <c r="C263" i="3" s="1"/>
  <c r="C264" i="3" s="1"/>
  <c r="C265" i="3" s="1"/>
  <c r="C266" i="3" s="1"/>
  <c r="C267" i="3" s="1"/>
  <c r="C268" i="3" s="1"/>
  <c r="C269" i="3" s="1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C281" i="3" s="1"/>
  <c r="C282" i="3" s="1"/>
  <c r="C283" i="3" s="1"/>
  <c r="C284" i="3" s="1"/>
  <c r="C285" i="3" s="1"/>
  <c r="C286" i="3" s="1"/>
  <c r="C287" i="3" s="1"/>
  <c r="C288" i="3" s="1"/>
  <c r="C289" i="3" s="1"/>
  <c r="C290" i="3" s="1"/>
  <c r="C291" i="3" s="1"/>
  <c r="C292" i="3" s="1"/>
  <c r="C293" i="3" s="1"/>
  <c r="C294" i="3" s="1"/>
  <c r="C295" i="3" s="1"/>
  <c r="C296" i="3" s="1"/>
  <c r="C297" i="3" s="1"/>
  <c r="C298" i="3" s="1"/>
  <c r="C299" i="3" s="1"/>
  <c r="C300" i="3" s="1"/>
  <c r="C301" i="3" s="1"/>
  <c r="C302" i="3" s="1"/>
  <c r="C303" i="3" s="1"/>
  <c r="C304" i="3" s="1"/>
  <c r="C305" i="3" s="1"/>
  <c r="C306" i="3" s="1"/>
  <c r="C307" i="3" s="1"/>
  <c r="C308" i="3" s="1"/>
  <c r="C309" i="3" s="1"/>
  <c r="C310" i="3" s="1"/>
  <c r="C311" i="3" s="1"/>
  <c r="C312" i="3" s="1"/>
  <c r="C313" i="3" s="1"/>
  <c r="C314" i="3" s="1"/>
  <c r="C315" i="3" s="1"/>
  <c r="C316" i="3" s="1"/>
  <c r="C317" i="3" s="1"/>
  <c r="C318" i="3" s="1"/>
  <c r="C319" i="3" s="1"/>
  <c r="C320" i="3" s="1"/>
  <c r="C321" i="3" s="1"/>
  <c r="C322" i="3" s="1"/>
  <c r="C323" i="3" s="1"/>
  <c r="C324" i="3" s="1"/>
  <c r="C325" i="3" s="1"/>
  <c r="C326" i="3" s="1"/>
  <c r="C327" i="3" s="1"/>
  <c r="C328" i="3" s="1"/>
  <c r="C329" i="3" s="1"/>
  <c r="C330" i="3" s="1"/>
  <c r="C331" i="3" s="1"/>
  <c r="C332" i="3" s="1"/>
  <c r="C333" i="3" s="1"/>
  <c r="C334" i="3" s="1"/>
  <c r="C335" i="3" s="1"/>
  <c r="C336" i="3" s="1"/>
  <c r="C337" i="3" s="1"/>
  <c r="C338" i="3" s="1"/>
  <c r="C339" i="3" s="1"/>
  <c r="C340" i="3" s="1"/>
  <c r="C341" i="3" s="1"/>
  <c r="C342" i="3" s="1"/>
  <c r="C343" i="3" s="1"/>
  <c r="C344" i="3" s="1"/>
  <c r="C345" i="3" s="1"/>
  <c r="C346" i="3" s="1"/>
  <c r="C347" i="3" s="1"/>
  <c r="C348" i="3" s="1"/>
  <c r="C349" i="3" s="1"/>
  <c r="C350" i="3" s="1"/>
  <c r="C351" i="3" s="1"/>
  <c r="C352" i="3" s="1"/>
  <c r="C353" i="3" s="1"/>
  <c r="C354" i="3" s="1"/>
  <c r="C355" i="3" s="1"/>
  <c r="C356" i="3" s="1"/>
  <c r="C357" i="3" s="1"/>
  <c r="C358" i="3" s="1"/>
  <c r="C359" i="3" s="1"/>
  <c r="C360" i="3" s="1"/>
  <c r="C361" i="3" s="1"/>
  <c r="C362" i="3" s="1"/>
  <c r="C363" i="3" s="1"/>
  <c r="C364" i="3" s="1"/>
  <c r="C365" i="3" s="1"/>
  <c r="C366" i="3" s="1"/>
  <c r="C367" i="3" s="1"/>
  <c r="C368" i="3" s="1"/>
  <c r="C369" i="3" s="1"/>
  <c r="C370" i="3" s="1"/>
  <c r="C371" i="3" s="1"/>
  <c r="C372" i="3" s="1"/>
  <c r="C373" i="3" s="1"/>
  <c r="C374" i="3" s="1"/>
  <c r="C375" i="3" s="1"/>
  <c r="C376" i="3" s="1"/>
  <c r="C377" i="3" s="1"/>
  <c r="C378" i="3" s="1"/>
  <c r="C379" i="3" s="1"/>
  <c r="C380" i="3" s="1"/>
  <c r="C381" i="3" s="1"/>
  <c r="C382" i="3" s="1"/>
  <c r="C383" i="3" s="1"/>
  <c r="C384" i="3" s="1"/>
  <c r="C385" i="3" s="1"/>
  <c r="C386" i="3" s="1"/>
  <c r="C387" i="3" s="1"/>
  <c r="C388" i="3" s="1"/>
  <c r="C389" i="3" s="1"/>
  <c r="C390" i="3" s="1"/>
  <c r="C391" i="3" s="1"/>
  <c r="C392" i="3" s="1"/>
  <c r="C393" i="3" s="1"/>
  <c r="C394" i="3" s="1"/>
  <c r="C395" i="3" s="1"/>
  <c r="C396" i="3" s="1"/>
  <c r="C397" i="3" s="1"/>
  <c r="C398" i="3" s="1"/>
  <c r="C399" i="3" s="1"/>
  <c r="AZ48" i="1"/>
  <c r="AZ47" i="1"/>
  <c r="AZ46" i="1"/>
  <c r="AZ45" i="1"/>
  <c r="AZ44" i="1"/>
  <c r="AZ43" i="1"/>
  <c r="AZ42" i="1"/>
  <c r="AZ41" i="1"/>
  <c r="AZ40" i="1"/>
  <c r="AZ39" i="1"/>
  <c r="AZ38" i="1"/>
  <c r="AZ37" i="1"/>
  <c r="AZ36" i="1"/>
  <c r="AZ35" i="1"/>
  <c r="AZ34" i="1"/>
  <c r="AZ33" i="1"/>
  <c r="AZ32" i="1"/>
  <c r="AZ31" i="1"/>
  <c r="I31" i="1"/>
  <c r="A31" i="1"/>
  <c r="AZ30" i="1"/>
  <c r="AZ29" i="1"/>
  <c r="AZ28" i="1"/>
  <c r="K27" i="1"/>
  <c r="AY26" i="1"/>
  <c r="AY25" i="1"/>
  <c r="K25" i="1"/>
  <c r="AY24" i="1"/>
  <c r="AY23" i="1"/>
  <c r="K23" i="1"/>
  <c r="AY22" i="1"/>
  <c r="AY21" i="1"/>
  <c r="A17" i="1"/>
  <c r="AY20" i="1"/>
  <c r="AY19" i="1"/>
  <c r="K19" i="1"/>
  <c r="AY18" i="1"/>
  <c r="K17" i="1"/>
  <c r="K15" i="1"/>
  <c r="K13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7" i="1"/>
  <c r="A6" i="1"/>
  <c r="A5" i="1"/>
  <c r="NK45" i="3" l="1"/>
  <c r="NC45" i="3"/>
  <c r="MU45" i="3"/>
  <c r="NI44" i="3"/>
  <c r="NA44" i="3"/>
  <c r="MS44" i="3"/>
  <c r="NG43" i="3"/>
  <c r="MY43" i="3"/>
  <c r="NE42" i="3"/>
  <c r="MW42" i="3"/>
  <c r="NK41" i="3"/>
  <c r="NC41" i="3"/>
  <c r="MU41" i="3"/>
  <c r="NI40" i="3"/>
  <c r="NA40" i="3"/>
  <c r="MS40" i="3"/>
  <c r="NG39" i="3"/>
  <c r="MY39" i="3"/>
  <c r="NE38" i="3"/>
  <c r="MW38" i="3"/>
  <c r="NK37" i="3"/>
  <c r="NC37" i="3"/>
  <c r="MU37" i="3"/>
  <c r="NJ35" i="3"/>
  <c r="NB35" i="3"/>
  <c r="MT35" i="3"/>
  <c r="NH34" i="3"/>
  <c r="MZ34" i="3"/>
  <c r="NF33" i="3"/>
  <c r="MX33" i="3"/>
  <c r="NL32" i="3"/>
  <c r="ND32" i="3"/>
  <c r="MV32" i="3"/>
  <c r="NJ31" i="3"/>
  <c r="NB31" i="3"/>
  <c r="MT31" i="3"/>
  <c r="NH30" i="3"/>
  <c r="MZ30" i="3"/>
  <c r="NF29" i="3"/>
  <c r="MX29" i="3"/>
  <c r="NL28" i="3"/>
  <c r="ND28" i="3"/>
  <c r="MV28" i="3"/>
  <c r="NJ27" i="3"/>
  <c r="NB27" i="3"/>
  <c r="MT27" i="3"/>
  <c r="NH26" i="3"/>
  <c r="MZ26" i="3"/>
  <c r="NF25" i="3"/>
  <c r="MX25" i="3"/>
  <c r="NL24" i="3"/>
  <c r="ND24" i="3"/>
  <c r="MV24" i="3"/>
  <c r="NJ23" i="3"/>
  <c r="NB23" i="3"/>
  <c r="MT23" i="3"/>
  <c r="NH22" i="3"/>
  <c r="MZ22" i="3"/>
  <c r="NF21" i="3"/>
  <c r="MX21" i="3"/>
  <c r="NL20" i="3"/>
  <c r="ND20" i="3"/>
  <c r="MV20" i="3"/>
  <c r="NJ19" i="3"/>
  <c r="NB19" i="3"/>
  <c r="MT19" i="3"/>
  <c r="NH18" i="3"/>
  <c r="MZ18" i="3"/>
  <c r="NF17" i="3"/>
  <c r="MX17" i="3"/>
  <c r="NL16" i="3"/>
  <c r="ND16" i="3"/>
  <c r="MV16" i="3"/>
  <c r="NJ15" i="3"/>
  <c r="NB15" i="3"/>
  <c r="MT15" i="3"/>
  <c r="NH14" i="3"/>
  <c r="MZ14" i="3"/>
  <c r="NK10" i="3" s="1"/>
  <c r="NE13" i="3"/>
  <c r="MW13" i="3"/>
  <c r="NH9" i="3" s="1"/>
  <c r="NJ45" i="3"/>
  <c r="NB45" i="3"/>
  <c r="MT45" i="3"/>
  <c r="NH44" i="3"/>
  <c r="MZ44" i="3"/>
  <c r="NF43" i="3"/>
  <c r="MX43" i="3"/>
  <c r="NL42" i="3"/>
  <c r="ND42" i="3"/>
  <c r="MV42" i="3"/>
  <c r="NJ41" i="3"/>
  <c r="NB41" i="3"/>
  <c r="MT41" i="3"/>
  <c r="NH40" i="3"/>
  <c r="MZ40" i="3"/>
  <c r="NF39" i="3"/>
  <c r="MX39" i="3"/>
  <c r="NL38" i="3"/>
  <c r="ND38" i="3"/>
  <c r="MV38" i="3"/>
  <c r="NJ37" i="3"/>
  <c r="NB37" i="3"/>
  <c r="MT37" i="3"/>
  <c r="NI35" i="3"/>
  <c r="NA35" i="3"/>
  <c r="MS35" i="3"/>
  <c r="NG34" i="3"/>
  <c r="MY34" i="3"/>
  <c r="NE33" i="3"/>
  <c r="MW33" i="3"/>
  <c r="NK32" i="3"/>
  <c r="NC32" i="3"/>
  <c r="MU32" i="3"/>
  <c r="NI31" i="3"/>
  <c r="NA31" i="3"/>
  <c r="MS31" i="3"/>
  <c r="NG30" i="3"/>
  <c r="MY30" i="3"/>
  <c r="NE29" i="3"/>
  <c r="MW29" i="3"/>
  <c r="NK28" i="3"/>
  <c r="NC28" i="3"/>
  <c r="MU28" i="3"/>
  <c r="NI27" i="3"/>
  <c r="NA27" i="3"/>
  <c r="MS27" i="3"/>
  <c r="NG26" i="3"/>
  <c r="MY26" i="3"/>
  <c r="NE25" i="3"/>
  <c r="MW25" i="3"/>
  <c r="NK24" i="3"/>
  <c r="NC24" i="3"/>
  <c r="MU24" i="3"/>
  <c r="NI23" i="3"/>
  <c r="NA23" i="3"/>
  <c r="MS23" i="3"/>
  <c r="NG22" i="3"/>
  <c r="MY22" i="3"/>
  <c r="NE21" i="3"/>
  <c r="MW21" i="3"/>
  <c r="NK20" i="3"/>
  <c r="NC20" i="3"/>
  <c r="MU20" i="3"/>
  <c r="NI19" i="3"/>
  <c r="NA19" i="3"/>
  <c r="MS19" i="3"/>
  <c r="NG18" i="3"/>
  <c r="MY18" i="3"/>
  <c r="NE17" i="3"/>
  <c r="MW17" i="3"/>
  <c r="NK16" i="3"/>
  <c r="NC16" i="3"/>
  <c r="MU16" i="3"/>
  <c r="NI15" i="3"/>
  <c r="NA15" i="3"/>
  <c r="MS15" i="3"/>
  <c r="NG14" i="3"/>
  <c r="MY14" i="3"/>
  <c r="NJ10" i="3" s="1"/>
  <c r="NL13" i="3"/>
  <c r="ND13" i="3"/>
  <c r="MV13" i="3"/>
  <c r="NG9" i="3" s="1"/>
  <c r="NI45" i="3"/>
  <c r="NA45" i="3"/>
  <c r="MS45" i="3"/>
  <c r="NG44" i="3"/>
  <c r="MY44" i="3"/>
  <c r="NE43" i="3"/>
  <c r="MW43" i="3"/>
  <c r="NK42" i="3"/>
  <c r="NC42" i="3"/>
  <c r="MU42" i="3"/>
  <c r="NI41" i="3"/>
  <c r="NA41" i="3"/>
  <c r="MS41" i="3"/>
  <c r="NG40" i="3"/>
  <c r="MY40" i="3"/>
  <c r="NE39" i="3"/>
  <c r="MW39" i="3"/>
  <c r="NK38" i="3"/>
  <c r="NC38" i="3"/>
  <c r="MU38" i="3"/>
  <c r="NI37" i="3"/>
  <c r="NA37" i="3"/>
  <c r="MS37" i="3"/>
  <c r="NH35" i="3"/>
  <c r="MZ35" i="3"/>
  <c r="NF34" i="3"/>
  <c r="MX34" i="3"/>
  <c r="NL33" i="3"/>
  <c r="ND33" i="3"/>
  <c r="MV33" i="3"/>
  <c r="NJ32" i="3"/>
  <c r="NB32" i="3"/>
  <c r="MT32" i="3"/>
  <c r="NH31" i="3"/>
  <c r="MZ31" i="3"/>
  <c r="NF30" i="3"/>
  <c r="MX30" i="3"/>
  <c r="NL29" i="3"/>
  <c r="ND29" i="3"/>
  <c r="MV29" i="3"/>
  <c r="NJ28" i="3"/>
  <c r="NB28" i="3"/>
  <c r="MT28" i="3"/>
  <c r="NH27" i="3"/>
  <c r="MZ27" i="3"/>
  <c r="NF26" i="3"/>
  <c r="MX26" i="3"/>
  <c r="NL25" i="3"/>
  <c r="ND25" i="3"/>
  <c r="MV25" i="3"/>
  <c r="NJ24" i="3"/>
  <c r="NB24" i="3"/>
  <c r="MT24" i="3"/>
  <c r="NH23" i="3"/>
  <c r="MZ23" i="3"/>
  <c r="NF22" i="3"/>
  <c r="MX22" i="3"/>
  <c r="NL21" i="3"/>
  <c r="ND21" i="3"/>
  <c r="MV21" i="3"/>
  <c r="NJ20" i="3"/>
  <c r="NB20" i="3"/>
  <c r="MT20" i="3"/>
  <c r="NH19" i="3"/>
  <c r="MZ19" i="3"/>
  <c r="NF18" i="3"/>
  <c r="MX18" i="3"/>
  <c r="NL17" i="3"/>
  <c r="ND17" i="3"/>
  <c r="MV17" i="3"/>
  <c r="NJ16" i="3"/>
  <c r="NB16" i="3"/>
  <c r="MT16" i="3"/>
  <c r="NH15" i="3"/>
  <c r="MZ15" i="3"/>
  <c r="NF14" i="3"/>
  <c r="MX14" i="3"/>
  <c r="NI10" i="3" s="1"/>
  <c r="NK13" i="3"/>
  <c r="NC13" i="3"/>
  <c r="MU13" i="3"/>
  <c r="NF9" i="3" s="1"/>
  <c r="NH45" i="3"/>
  <c r="MZ45" i="3"/>
  <c r="NF44" i="3"/>
  <c r="MX44" i="3"/>
  <c r="NL43" i="3"/>
  <c r="ND43" i="3"/>
  <c r="MV43" i="3"/>
  <c r="NJ42" i="3"/>
  <c r="NB42" i="3"/>
  <c r="MT42" i="3"/>
  <c r="NH41" i="3"/>
  <c r="MZ41" i="3"/>
  <c r="NF40" i="3"/>
  <c r="MX40" i="3"/>
  <c r="NL39" i="3"/>
  <c r="ND39" i="3"/>
  <c r="MV39" i="3"/>
  <c r="NJ38" i="3"/>
  <c r="NB38" i="3"/>
  <c r="MT38" i="3"/>
  <c r="NH37" i="3"/>
  <c r="MZ37" i="3"/>
  <c r="NG35" i="3"/>
  <c r="MY35" i="3"/>
  <c r="NE34" i="3"/>
  <c r="MW34" i="3"/>
  <c r="NK33" i="3"/>
  <c r="NC33" i="3"/>
  <c r="MU33" i="3"/>
  <c r="NI32" i="3"/>
  <c r="NA32" i="3"/>
  <c r="MS32" i="3"/>
  <c r="NG31" i="3"/>
  <c r="MY31" i="3"/>
  <c r="NE30" i="3"/>
  <c r="MW30" i="3"/>
  <c r="NK29" i="3"/>
  <c r="NC29" i="3"/>
  <c r="MU29" i="3"/>
  <c r="NI28" i="3"/>
  <c r="NA28" i="3"/>
  <c r="MS28" i="3"/>
  <c r="NG27" i="3"/>
  <c r="MY27" i="3"/>
  <c r="NE26" i="3"/>
  <c r="MW26" i="3"/>
  <c r="NK25" i="3"/>
  <c r="NC25" i="3"/>
  <c r="MU25" i="3"/>
  <c r="NI24" i="3"/>
  <c r="NA24" i="3"/>
  <c r="MS24" i="3"/>
  <c r="NG23" i="3"/>
  <c r="MY23" i="3"/>
  <c r="NE22" i="3"/>
  <c r="MW22" i="3"/>
  <c r="NK21" i="3"/>
  <c r="NC21" i="3"/>
  <c r="MU21" i="3"/>
  <c r="NI20" i="3"/>
  <c r="NA20" i="3"/>
  <c r="MS20" i="3"/>
  <c r="NG19" i="3"/>
  <c r="MY19" i="3"/>
  <c r="NE18" i="3"/>
  <c r="MW18" i="3"/>
  <c r="NK17" i="3"/>
  <c r="NC17" i="3"/>
  <c r="MU17" i="3"/>
  <c r="NI16" i="3"/>
  <c r="NA16" i="3"/>
  <c r="MS16" i="3"/>
  <c r="NG15" i="3"/>
  <c r="MY15" i="3"/>
  <c r="NE14" i="3"/>
  <c r="MW14" i="3"/>
  <c r="NH10" i="3" s="1"/>
  <c r="NJ13" i="3"/>
  <c r="NB13" i="3"/>
  <c r="MT13" i="3"/>
  <c r="NE9" i="3" s="1"/>
  <c r="NI42" i="3"/>
  <c r="MU31" i="3"/>
  <c r="NC22" i="3"/>
  <c r="MX45" i="3"/>
  <c r="NE44" i="3"/>
  <c r="NA43" i="3"/>
  <c r="NH42" i="3"/>
  <c r="MX41" i="3"/>
  <c r="NE40" i="3"/>
  <c r="NA39" i="3"/>
  <c r="NH38" i="3"/>
  <c r="MX37" i="3"/>
  <c r="NF35" i="3"/>
  <c r="NB34" i="3"/>
  <c r="NJ33" i="3"/>
  <c r="MT33" i="3"/>
  <c r="MZ32" i="3"/>
  <c r="NF31" i="3"/>
  <c r="NB30" i="3"/>
  <c r="NJ29" i="3"/>
  <c r="MT29" i="3"/>
  <c r="MZ28" i="3"/>
  <c r="NF27" i="3"/>
  <c r="NB26" i="3"/>
  <c r="NJ25" i="3"/>
  <c r="MT25" i="3"/>
  <c r="MZ24" i="3"/>
  <c r="NF23" i="3"/>
  <c r="NB22" i="3"/>
  <c r="NJ21" i="3"/>
  <c r="MT21" i="3"/>
  <c r="MZ20" i="3"/>
  <c r="NF19" i="3"/>
  <c r="NB18" i="3"/>
  <c r="NJ17" i="3"/>
  <c r="MT17" i="3"/>
  <c r="MZ16" i="3"/>
  <c r="NF15" i="3"/>
  <c r="NB14" i="3"/>
  <c r="NH13" i="3"/>
  <c r="MS21" i="3"/>
  <c r="NE19" i="3"/>
  <c r="NA18" i="3"/>
  <c r="MS17" i="3"/>
  <c r="NE15" i="3"/>
  <c r="NA14" i="3"/>
  <c r="NL10" i="3" s="1"/>
  <c r="MW45" i="3"/>
  <c r="ND44" i="3"/>
  <c r="MZ43" i="3"/>
  <c r="NG42" i="3"/>
  <c r="MW41" i="3"/>
  <c r="ND40" i="3"/>
  <c r="MZ39" i="3"/>
  <c r="NG38" i="3"/>
  <c r="MW37" i="3"/>
  <c r="NE35" i="3"/>
  <c r="NA34" i="3"/>
  <c r="NI33" i="3"/>
  <c r="MS33" i="3"/>
  <c r="MY32" i="3"/>
  <c r="NE31" i="3"/>
  <c r="NA30" i="3"/>
  <c r="NI29" i="3"/>
  <c r="MS29" i="3"/>
  <c r="MY28" i="3"/>
  <c r="NE27" i="3"/>
  <c r="NA26" i="3"/>
  <c r="NI25" i="3"/>
  <c r="MS25" i="3"/>
  <c r="MY24" i="3"/>
  <c r="NE23" i="3"/>
  <c r="NA22" i="3"/>
  <c r="NI21" i="3"/>
  <c r="MY20" i="3"/>
  <c r="NI17" i="3"/>
  <c r="MY16" i="3"/>
  <c r="NG13" i="3"/>
  <c r="ND45" i="3"/>
  <c r="NK44" i="3"/>
  <c r="MU44" i="3"/>
  <c r="NC43" i="3"/>
  <c r="MX42" i="3"/>
  <c r="ND41" i="3"/>
  <c r="NK40" i="3"/>
  <c r="MU40" i="3"/>
  <c r="NC39" i="3"/>
  <c r="MX38" i="3"/>
  <c r="ND37" i="3"/>
  <c r="NL35" i="3"/>
  <c r="MV35" i="3"/>
  <c r="ND34" i="3"/>
  <c r="MZ33" i="3"/>
  <c r="NF32" i="3"/>
  <c r="NL31" i="3"/>
  <c r="MV31" i="3"/>
  <c r="ND30" i="3"/>
  <c r="MZ29" i="3"/>
  <c r="NF28" i="3"/>
  <c r="NL27" i="3"/>
  <c r="MV27" i="3"/>
  <c r="ND26" i="3"/>
  <c r="MZ25" i="3"/>
  <c r="NF24" i="3"/>
  <c r="NL23" i="3"/>
  <c r="MV23" i="3"/>
  <c r="ND22" i="3"/>
  <c r="MZ21" i="3"/>
  <c r="NF20" i="3"/>
  <c r="NL19" i="3"/>
  <c r="MV19" i="3"/>
  <c r="ND18" i="3"/>
  <c r="MZ17" i="3"/>
  <c r="NF16" i="3"/>
  <c r="NL15" i="3"/>
  <c r="MV15" i="3"/>
  <c r="ND14" i="3"/>
  <c r="MX13" i="3"/>
  <c r="NI9" i="3" s="1"/>
  <c r="MY45" i="3"/>
  <c r="NJ44" i="3"/>
  <c r="MT44" i="3"/>
  <c r="NB43" i="3"/>
  <c r="MS42" i="3"/>
  <c r="MY41" i="3"/>
  <c r="NJ40" i="3"/>
  <c r="MT40" i="3"/>
  <c r="NB39" i="3"/>
  <c r="NI38" i="3"/>
  <c r="MS38" i="3"/>
  <c r="MY37" i="3"/>
  <c r="NK35" i="3"/>
  <c r="MU35" i="3"/>
  <c r="NC34" i="3"/>
  <c r="MY33" i="3"/>
  <c r="NE32" i="3"/>
  <c r="NK31" i="3"/>
  <c r="NC30" i="3"/>
  <c r="MY29" i="3"/>
  <c r="NE28" i="3"/>
  <c r="NK27" i="3"/>
  <c r="MU27" i="3"/>
  <c r="NC26" i="3"/>
  <c r="MY25" i="3"/>
  <c r="NE24" i="3"/>
  <c r="NK23" i="3"/>
  <c r="MU23" i="3"/>
  <c r="MY21" i="3"/>
  <c r="NE20" i="3"/>
  <c r="NK19" i="3"/>
  <c r="MU19" i="3"/>
  <c r="NC18" i="3"/>
  <c r="MY17" i="3"/>
  <c r="NE16" i="3"/>
  <c r="MU15" i="3"/>
  <c r="NC14" i="3"/>
  <c r="NI13" i="3"/>
  <c r="NL41" i="3"/>
  <c r="NC40" i="3"/>
  <c r="NI39" i="3"/>
  <c r="NA38" i="3"/>
  <c r="NE37" i="3"/>
  <c r="MW35" i="3"/>
  <c r="MU34" i="3"/>
  <c r="NA33" i="3"/>
  <c r="NK30" i="3"/>
  <c r="NG28" i="3"/>
  <c r="MW27" i="3"/>
  <c r="MU26" i="3"/>
  <c r="NA25" i="3"/>
  <c r="NK22" i="3"/>
  <c r="NG20" i="3"/>
  <c r="MW19" i="3"/>
  <c r="MU18" i="3"/>
  <c r="NA17" i="3"/>
  <c r="NL14" i="3"/>
  <c r="MT18" i="3"/>
  <c r="NH32" i="3"/>
  <c r="NK43" i="3"/>
  <c r="NG41" i="3"/>
  <c r="NB40" i="3"/>
  <c r="NH39" i="3"/>
  <c r="MZ38" i="3"/>
  <c r="MV37" i="3"/>
  <c r="MT34" i="3"/>
  <c r="ND31" i="3"/>
  <c r="NJ30" i="3"/>
  <c r="NH29" i="3"/>
  <c r="MX28" i="3"/>
  <c r="MT26" i="3"/>
  <c r="ND23" i="3"/>
  <c r="NJ22" i="3"/>
  <c r="NH21" i="3"/>
  <c r="MX20" i="3"/>
  <c r="NK15" i="3"/>
  <c r="NK14" i="3"/>
  <c r="NF13" i="3"/>
  <c r="NB44" i="3"/>
  <c r="MV41" i="3"/>
  <c r="NG32" i="3"/>
  <c r="NG24" i="3"/>
  <c r="MV14" i="3"/>
  <c r="NG10" i="3" s="1"/>
  <c r="NL44" i="3"/>
  <c r="NJ43" i="3"/>
  <c r="NF42" i="3"/>
  <c r="NF41" i="3"/>
  <c r="MW40" i="3"/>
  <c r="MU39" i="3"/>
  <c r="MY38" i="3"/>
  <c r="MS34" i="3"/>
  <c r="NC31" i="3"/>
  <c r="NI30" i="3"/>
  <c r="NG29" i="3"/>
  <c r="MW28" i="3"/>
  <c r="MS26" i="3"/>
  <c r="NC23" i="3"/>
  <c r="NI22" i="3"/>
  <c r="NG21" i="3"/>
  <c r="MW20" i="3"/>
  <c r="MS18" i="3"/>
  <c r="ND15" i="3"/>
  <c r="NJ14" i="3"/>
  <c r="NA13" i="3"/>
  <c r="NL9" i="3" s="1"/>
  <c r="NL45" i="3"/>
  <c r="NC44" i="3"/>
  <c r="NI43" i="3"/>
  <c r="NA42" i="3"/>
  <c r="NE41" i="3"/>
  <c r="MV40" i="3"/>
  <c r="MT39" i="3"/>
  <c r="NL34" i="3"/>
  <c r="MX31" i="3"/>
  <c r="MV30" i="3"/>
  <c r="NB29" i="3"/>
  <c r="NL26" i="3"/>
  <c r="NH24" i="3"/>
  <c r="MX23" i="3"/>
  <c r="MV22" i="3"/>
  <c r="NB21" i="3"/>
  <c r="NL18" i="3"/>
  <c r="NH16" i="3"/>
  <c r="NC15" i="3"/>
  <c r="NI14" i="3"/>
  <c r="MZ13" i="3"/>
  <c r="NK9" i="3" s="1"/>
  <c r="NH43" i="3"/>
  <c r="MS39" i="3"/>
  <c r="MU30" i="3"/>
  <c r="NA21" i="3"/>
  <c r="NG16" i="3"/>
  <c r="NF45" i="3"/>
  <c r="MW44" i="3"/>
  <c r="MU43" i="3"/>
  <c r="MY42" i="3"/>
  <c r="NL37" i="3"/>
  <c r="ND35" i="3"/>
  <c r="NJ34" i="3"/>
  <c r="NH33" i="3"/>
  <c r="MX32" i="3"/>
  <c r="MT30" i="3"/>
  <c r="ND27" i="3"/>
  <c r="NJ26" i="3"/>
  <c r="NH25" i="3"/>
  <c r="MX24" i="3"/>
  <c r="MT22" i="3"/>
  <c r="ND19" i="3"/>
  <c r="NJ18" i="3"/>
  <c r="NH17" i="3"/>
  <c r="MX16" i="3"/>
  <c r="MW15" i="3"/>
  <c r="MU14" i="3"/>
  <c r="NF10" i="3" s="1"/>
  <c r="MS13" i="3"/>
  <c r="ND9" i="3" s="1"/>
  <c r="NE45" i="3"/>
  <c r="MV44" i="3"/>
  <c r="MT43" i="3"/>
  <c r="NK39" i="3"/>
  <c r="NG37" i="3"/>
  <c r="NC35" i="3"/>
  <c r="NI34" i="3"/>
  <c r="NG33" i="3"/>
  <c r="MW32" i="3"/>
  <c r="MS30" i="3"/>
  <c r="NC27" i="3"/>
  <c r="NI26" i="3"/>
  <c r="NG25" i="3"/>
  <c r="MW24" i="3"/>
  <c r="MS22" i="3"/>
  <c r="NC19" i="3"/>
  <c r="NI18" i="3"/>
  <c r="NG17" i="3"/>
  <c r="MW16" i="3"/>
  <c r="MT14" i="3"/>
  <c r="NE10" i="3" s="1"/>
  <c r="MV45" i="3"/>
  <c r="MS43" i="3"/>
  <c r="NL40" i="3"/>
  <c r="NJ39" i="3"/>
  <c r="NF38" i="3"/>
  <c r="NF37" i="3"/>
  <c r="MX35" i="3"/>
  <c r="MV34" i="3"/>
  <c r="NB33" i="3"/>
  <c r="NL30" i="3"/>
  <c r="NH28" i="3"/>
  <c r="MX27" i="3"/>
  <c r="MV26" i="3"/>
  <c r="NB25" i="3"/>
  <c r="NL22" i="3"/>
  <c r="NH20" i="3"/>
  <c r="MX19" i="3"/>
  <c r="MV18" i="3"/>
  <c r="NB17" i="3"/>
  <c r="MS14" i="3"/>
  <c r="ND10" i="3" s="1"/>
  <c r="NG45" i="3"/>
  <c r="MZ42" i="3"/>
  <c r="NK34" i="3"/>
  <c r="MW31" i="3"/>
  <c r="NA29" i="3"/>
  <c r="NK26" i="3"/>
  <c r="MW23" i="3"/>
  <c r="MU22" i="3"/>
  <c r="NK18" i="3"/>
  <c r="MX15" i="3"/>
  <c r="J12" i="3"/>
  <c r="J11" i="3"/>
  <c r="I10" i="3"/>
  <c r="I9" i="3"/>
  <c r="J8" i="3"/>
  <c r="L11" i="3"/>
  <c r="K9" i="3"/>
  <c r="K10" i="3"/>
  <c r="L12" i="3"/>
  <c r="J9" i="3"/>
  <c r="R12" i="3"/>
  <c r="S6" i="3"/>
  <c r="J10" i="3"/>
  <c r="K11" i="3"/>
  <c r="Q9" i="3"/>
  <c r="K12" i="3"/>
  <c r="R8" i="3"/>
  <c r="L9" i="3"/>
  <c r="M8" i="3"/>
  <c r="O6" i="3"/>
  <c r="N6" i="3"/>
  <c r="Q6" i="3"/>
  <c r="I6" i="3"/>
  <c r="P6" i="3"/>
  <c r="M11" i="3"/>
  <c r="M12" i="3"/>
  <c r="AZ11" i="1"/>
  <c r="G13" i="3"/>
  <c r="E37" i="3"/>
  <c r="G38" i="3"/>
  <c r="AZ18" i="1"/>
  <c r="F15" i="3"/>
  <c r="F13" i="3"/>
  <c r="E9" i="3"/>
  <c r="I12" i="3" l="1"/>
  <c r="H10" i="3"/>
  <c r="I11" i="3"/>
  <c r="H9" i="3"/>
  <c r="I8" i="3"/>
  <c r="Q12" i="3"/>
  <c r="P10" i="3"/>
  <c r="Q8" i="3"/>
  <c r="Q11" i="3"/>
  <c r="P9" i="3"/>
  <c r="P12" i="3"/>
  <c r="O10" i="3"/>
  <c r="P8" i="3"/>
  <c r="O9" i="3"/>
  <c r="P11" i="3"/>
  <c r="O12" i="3"/>
  <c r="N9" i="3"/>
  <c r="O8" i="3"/>
  <c r="N10" i="3"/>
  <c r="O11" i="3"/>
  <c r="R10" i="3"/>
  <c r="S11" i="3"/>
  <c r="S12" i="3"/>
  <c r="S8" i="3"/>
  <c r="R9" i="3"/>
  <c r="N11" i="3"/>
  <c r="N12" i="3"/>
  <c r="N8" i="3"/>
  <c r="M10" i="3"/>
  <c r="M9" i="3"/>
  <c r="E38" i="3"/>
  <c r="G39" i="3"/>
  <c r="AZ19" i="1"/>
  <c r="E13" i="3"/>
  <c r="MP37" i="3"/>
  <c r="BW18" i="1" s="1"/>
  <c r="MH37" i="3"/>
  <c r="BO18" i="1" s="1"/>
  <c r="LZ37" i="3"/>
  <c r="BG18" i="1" s="1"/>
  <c r="LR37" i="3"/>
  <c r="LJ37" i="3"/>
  <c r="LB37" i="3"/>
  <c r="KT37" i="3"/>
  <c r="KL37" i="3"/>
  <c r="KD37" i="3"/>
  <c r="JV37" i="3"/>
  <c r="JN37" i="3"/>
  <c r="JF37" i="3"/>
  <c r="IX37" i="3"/>
  <c r="IP37" i="3"/>
  <c r="IH37" i="3"/>
  <c r="HZ37" i="3"/>
  <c r="HR37" i="3"/>
  <c r="HJ37" i="3"/>
  <c r="HB37" i="3"/>
  <c r="GT37" i="3"/>
  <c r="GL37" i="3"/>
  <c r="GD37" i="3"/>
  <c r="FV37" i="3"/>
  <c r="FN37" i="3"/>
  <c r="FF37" i="3"/>
  <c r="EX37" i="3"/>
  <c r="EP37" i="3"/>
  <c r="EH37" i="3"/>
  <c r="DZ37" i="3"/>
  <c r="DR37" i="3"/>
  <c r="DJ37" i="3"/>
  <c r="DB37" i="3"/>
  <c r="CT37" i="3"/>
  <c r="CL37" i="3"/>
  <c r="CD37" i="3"/>
  <c r="BV37" i="3"/>
  <c r="BN37" i="3"/>
  <c r="BF37" i="3"/>
  <c r="AX37" i="3"/>
  <c r="AP37" i="3"/>
  <c r="AH37" i="3"/>
  <c r="Z37" i="3"/>
  <c r="R37" i="3"/>
  <c r="J37" i="3"/>
  <c r="MO37" i="3"/>
  <c r="BV18" i="1" s="1"/>
  <c r="MG37" i="3"/>
  <c r="BN18" i="1" s="1"/>
  <c r="LY37" i="3"/>
  <c r="BF18" i="1" s="1"/>
  <c r="LQ37" i="3"/>
  <c r="LI37" i="3"/>
  <c r="LA37" i="3"/>
  <c r="KS37" i="3"/>
  <c r="KK37" i="3"/>
  <c r="KC37" i="3"/>
  <c r="JU37" i="3"/>
  <c r="JM37" i="3"/>
  <c r="JE37" i="3"/>
  <c r="IW37" i="3"/>
  <c r="IO37" i="3"/>
  <c r="IG37" i="3"/>
  <c r="HY37" i="3"/>
  <c r="HQ37" i="3"/>
  <c r="HI37" i="3"/>
  <c r="HA37" i="3"/>
  <c r="GS37" i="3"/>
  <c r="GK37" i="3"/>
  <c r="GC37" i="3"/>
  <c r="FU37" i="3"/>
  <c r="FM37" i="3"/>
  <c r="FE37" i="3"/>
  <c r="EW37" i="3"/>
  <c r="EO37" i="3"/>
  <c r="EG37" i="3"/>
  <c r="DY37" i="3"/>
  <c r="DQ37" i="3"/>
  <c r="DI37" i="3"/>
  <c r="DA37" i="3"/>
  <c r="CS37" i="3"/>
  <c r="CK37" i="3"/>
  <c r="CC37" i="3"/>
  <c r="BU37" i="3"/>
  <c r="BM37" i="3"/>
  <c r="BE37" i="3"/>
  <c r="AW37" i="3"/>
  <c r="AO37" i="3"/>
  <c r="AG37" i="3"/>
  <c r="Y37" i="3"/>
  <c r="Q37" i="3"/>
  <c r="I37" i="3"/>
  <c r="MN37" i="3"/>
  <c r="BU18" i="1" s="1"/>
  <c r="MF37" i="3"/>
  <c r="BM18" i="1" s="1"/>
  <c r="LX37" i="3"/>
  <c r="BE18" i="1" s="1"/>
  <c r="LP37" i="3"/>
  <c r="LH37" i="3"/>
  <c r="KZ37" i="3"/>
  <c r="KR37" i="3"/>
  <c r="KJ37" i="3"/>
  <c r="KB37" i="3"/>
  <c r="JT37" i="3"/>
  <c r="JL37" i="3"/>
  <c r="JD37" i="3"/>
  <c r="IV37" i="3"/>
  <c r="IN37" i="3"/>
  <c r="IF37" i="3"/>
  <c r="HX37" i="3"/>
  <c r="HP37" i="3"/>
  <c r="HH37" i="3"/>
  <c r="GZ37" i="3"/>
  <c r="GR37" i="3"/>
  <c r="GJ37" i="3"/>
  <c r="GB37" i="3"/>
  <c r="FT37" i="3"/>
  <c r="FL37" i="3"/>
  <c r="FD37" i="3"/>
  <c r="EV37" i="3"/>
  <c r="EN37" i="3"/>
  <c r="EF37" i="3"/>
  <c r="DX37" i="3"/>
  <c r="DP37" i="3"/>
  <c r="DH37" i="3"/>
  <c r="CZ37" i="3"/>
  <c r="CR37" i="3"/>
  <c r="CJ37" i="3"/>
  <c r="CB37" i="3"/>
  <c r="BT37" i="3"/>
  <c r="BL37" i="3"/>
  <c r="BD37" i="3"/>
  <c r="AV37" i="3"/>
  <c r="AN37" i="3"/>
  <c r="AF37" i="3"/>
  <c r="X37" i="3"/>
  <c r="P37" i="3"/>
  <c r="H37" i="3"/>
  <c r="ML37" i="3"/>
  <c r="BS18" i="1" s="1"/>
  <c r="MA37" i="3"/>
  <c r="BH18" i="1" s="1"/>
  <c r="LM37" i="3"/>
  <c r="KY37" i="3"/>
  <c r="KN37" i="3"/>
  <c r="JZ37" i="3"/>
  <c r="JO37" i="3"/>
  <c r="JA37" i="3"/>
  <c r="IM37" i="3"/>
  <c r="IB37" i="3"/>
  <c r="HN37" i="3"/>
  <c r="HC37" i="3"/>
  <c r="GO37" i="3"/>
  <c r="GA37" i="3"/>
  <c r="FP37" i="3"/>
  <c r="FB37" i="3"/>
  <c r="EQ37" i="3"/>
  <c r="EC37" i="3"/>
  <c r="DO37" i="3"/>
  <c r="DD37" i="3"/>
  <c r="CP37" i="3"/>
  <c r="CE37" i="3"/>
  <c r="BQ37" i="3"/>
  <c r="BC37" i="3"/>
  <c r="AR37" i="3"/>
  <c r="AD37" i="3"/>
  <c r="S37" i="3"/>
  <c r="MR37" i="3"/>
  <c r="BY18" i="1" s="1"/>
  <c r="MD37" i="3"/>
  <c r="BK18" i="1" s="1"/>
  <c r="LS37" i="3"/>
  <c r="LE37" i="3"/>
  <c r="KQ37" i="3"/>
  <c r="KF37" i="3"/>
  <c r="JR37" i="3"/>
  <c r="JG37" i="3"/>
  <c r="IS37" i="3"/>
  <c r="IE37" i="3"/>
  <c r="HT37" i="3"/>
  <c r="HF37" i="3"/>
  <c r="GU37" i="3"/>
  <c r="GG37" i="3"/>
  <c r="FS37" i="3"/>
  <c r="FH37" i="3"/>
  <c r="ET37" i="3"/>
  <c r="EI37" i="3"/>
  <c r="DU37" i="3"/>
  <c r="DG37" i="3"/>
  <c r="CV37" i="3"/>
  <c r="CH37" i="3"/>
  <c r="BW37" i="3"/>
  <c r="BI37" i="3"/>
  <c r="MK37" i="3"/>
  <c r="BR18" i="1" s="1"/>
  <c r="LU37" i="3"/>
  <c r="BB18" i="1" s="1"/>
  <c r="LD37" i="3"/>
  <c r="KM37" i="3"/>
  <c r="JW37" i="3"/>
  <c r="JC37" i="3"/>
  <c r="IL37" i="3"/>
  <c r="HV37" i="3"/>
  <c r="HE37" i="3"/>
  <c r="GN37" i="3"/>
  <c r="FX37" i="3"/>
  <c r="FG37" i="3"/>
  <c r="EM37" i="3"/>
  <c r="DW37" i="3"/>
  <c r="DF37" i="3"/>
  <c r="CO37" i="3"/>
  <c r="BY37" i="3"/>
  <c r="BH37" i="3"/>
  <c r="AS37" i="3"/>
  <c r="AC37" i="3"/>
  <c r="N37" i="3"/>
  <c r="MJ37" i="3"/>
  <c r="BQ18" i="1" s="1"/>
  <c r="LC37" i="3"/>
  <c r="JS37" i="3"/>
  <c r="IK37" i="3"/>
  <c r="HD37" i="3"/>
  <c r="FW37" i="3"/>
  <c r="EL37" i="3"/>
  <c r="DE37" i="3"/>
  <c r="BX37" i="3"/>
  <c r="AQ37" i="3"/>
  <c r="M37" i="3"/>
  <c r="AX18" i="1"/>
  <c r="AK17" i="1" s="1"/>
  <c r="MI37" i="3"/>
  <c r="BP18" i="1" s="1"/>
  <c r="LO37" i="3"/>
  <c r="KX37" i="3"/>
  <c r="KH37" i="3"/>
  <c r="JQ37" i="3"/>
  <c r="IZ37" i="3"/>
  <c r="IJ37" i="3"/>
  <c r="HS37" i="3"/>
  <c r="GY37" i="3"/>
  <c r="GI37" i="3"/>
  <c r="FR37" i="3"/>
  <c r="FA37" i="3"/>
  <c r="EK37" i="3"/>
  <c r="DT37" i="3"/>
  <c r="DC37" i="3"/>
  <c r="CM37" i="3"/>
  <c r="BS37" i="3"/>
  <c r="BB37" i="3"/>
  <c r="AM37" i="3"/>
  <c r="AA37" i="3"/>
  <c r="L37" i="3"/>
  <c r="ME37" i="3"/>
  <c r="BL18" i="1" s="1"/>
  <c r="LN37" i="3"/>
  <c r="KW37" i="3"/>
  <c r="KG37" i="3"/>
  <c r="JP37" i="3"/>
  <c r="IY37" i="3"/>
  <c r="II37" i="3"/>
  <c r="HO37" i="3"/>
  <c r="GX37" i="3"/>
  <c r="GH37" i="3"/>
  <c r="FQ37" i="3"/>
  <c r="EZ37" i="3"/>
  <c r="EJ37" i="3"/>
  <c r="DS37" i="3"/>
  <c r="CY37" i="3"/>
  <c r="CI37" i="3"/>
  <c r="BR37" i="3"/>
  <c r="BA37" i="3"/>
  <c r="AL37" i="3"/>
  <c r="W37" i="3"/>
  <c r="K37" i="3"/>
  <c r="MQ37" i="3"/>
  <c r="BX18" i="1" s="1"/>
  <c r="LW37" i="3"/>
  <c r="BD18" i="1" s="1"/>
  <c r="LG37" i="3"/>
  <c r="KP37" i="3"/>
  <c r="JY37" i="3"/>
  <c r="JI37" i="3"/>
  <c r="IR37" i="3"/>
  <c r="IA37" i="3"/>
  <c r="HK37" i="3"/>
  <c r="GQ37" i="3"/>
  <c r="FZ37" i="3"/>
  <c r="FJ37" i="3"/>
  <c r="ES37" i="3"/>
  <c r="EB37" i="3"/>
  <c r="DL37" i="3"/>
  <c r="CU37" i="3"/>
  <c r="CA37" i="3"/>
  <c r="BK37" i="3"/>
  <c r="AU37" i="3"/>
  <c r="AI37" i="3"/>
  <c r="T37" i="3"/>
  <c r="MM37" i="3"/>
  <c r="BT18" i="1" s="1"/>
  <c r="LV37" i="3"/>
  <c r="BC18" i="1" s="1"/>
  <c r="LF37" i="3"/>
  <c r="KO37" i="3"/>
  <c r="JX37" i="3"/>
  <c r="JH37" i="3"/>
  <c r="IQ37" i="3"/>
  <c r="HW37" i="3"/>
  <c r="HG37" i="3"/>
  <c r="GP37" i="3"/>
  <c r="FY37" i="3"/>
  <c r="FI37" i="3"/>
  <c r="ER37" i="3"/>
  <c r="EA37" i="3"/>
  <c r="DK37" i="3"/>
  <c r="CQ37" i="3"/>
  <c r="BZ37" i="3"/>
  <c r="BJ37" i="3"/>
  <c r="AT37" i="3"/>
  <c r="AE37" i="3"/>
  <c r="O37" i="3"/>
  <c r="LT37" i="3"/>
  <c r="BA18" i="1" s="1"/>
  <c r="KI37" i="3"/>
  <c r="JB37" i="3"/>
  <c r="HU37" i="3"/>
  <c r="GM37" i="3"/>
  <c r="FC37" i="3"/>
  <c r="DV37" i="3"/>
  <c r="CN37" i="3"/>
  <c r="BG37" i="3"/>
  <c r="AB37" i="3"/>
  <c r="KV37" i="3"/>
  <c r="ID37" i="3"/>
  <c r="FO37" i="3"/>
  <c r="CX37" i="3"/>
  <c r="AK37" i="3"/>
  <c r="MC37" i="3"/>
  <c r="BJ18" i="1" s="1"/>
  <c r="MB37" i="3"/>
  <c r="BI18" i="1" s="1"/>
  <c r="GV37" i="3"/>
  <c r="IU37" i="3"/>
  <c r="KU37" i="3"/>
  <c r="IC37" i="3"/>
  <c r="FK37" i="3"/>
  <c r="CW37" i="3"/>
  <c r="AJ37" i="3"/>
  <c r="KA37" i="3"/>
  <c r="CF37" i="3"/>
  <c r="JK37" i="3"/>
  <c r="EE37" i="3"/>
  <c r="GF37" i="3"/>
  <c r="KE37" i="3"/>
  <c r="HM37" i="3"/>
  <c r="EY37" i="3"/>
  <c r="CG37" i="3"/>
  <c r="V37" i="3"/>
  <c r="HL37" i="3"/>
  <c r="EU37" i="3"/>
  <c r="U37" i="3"/>
  <c r="GW37" i="3"/>
  <c r="BP37" i="3"/>
  <c r="DN37" i="3"/>
  <c r="LK37" i="3"/>
  <c r="IT37" i="3"/>
  <c r="GE37" i="3"/>
  <c r="DM37" i="3"/>
  <c r="AY37" i="3"/>
  <c r="JJ37" i="3"/>
  <c r="ED37" i="3"/>
  <c r="BO37" i="3"/>
  <c r="LL37" i="3"/>
  <c r="AZ37" i="3"/>
  <c r="MN13" i="3"/>
  <c r="MF13" i="3"/>
  <c r="LX13" i="3"/>
  <c r="LP13" i="3"/>
  <c r="LH13" i="3"/>
  <c r="KZ13" i="3"/>
  <c r="KR13" i="3"/>
  <c r="KJ13" i="3"/>
  <c r="KB13" i="3"/>
  <c r="JT13" i="3"/>
  <c r="JL13" i="3"/>
  <c r="JD13" i="3"/>
  <c r="IV13" i="3"/>
  <c r="IN13" i="3"/>
  <c r="IF13" i="3"/>
  <c r="HX13" i="3"/>
  <c r="HP13" i="3"/>
  <c r="HH13" i="3"/>
  <c r="GZ13" i="3"/>
  <c r="GR13" i="3"/>
  <c r="GJ13" i="3"/>
  <c r="GB13" i="3"/>
  <c r="FT13" i="3"/>
  <c r="FL13" i="3"/>
  <c r="FD13" i="3"/>
  <c r="EV13" i="3"/>
  <c r="EN13" i="3"/>
  <c r="EF13" i="3"/>
  <c r="DX13" i="3"/>
  <c r="DP13" i="3"/>
  <c r="DH13" i="3"/>
  <c r="CZ13" i="3"/>
  <c r="CR13" i="3"/>
  <c r="CJ13" i="3"/>
  <c r="CB13" i="3"/>
  <c r="BT13" i="3"/>
  <c r="BL13" i="3"/>
  <c r="BD13" i="3"/>
  <c r="AV13" i="3"/>
  <c r="AN13" i="3"/>
  <c r="AF13" i="3"/>
  <c r="X13" i="3"/>
  <c r="P13" i="3"/>
  <c r="H13" i="3"/>
  <c r="MM13" i="3"/>
  <c r="ME13" i="3"/>
  <c r="LW13" i="3"/>
  <c r="LO13" i="3"/>
  <c r="LG13" i="3"/>
  <c r="KY13" i="3"/>
  <c r="KQ13" i="3"/>
  <c r="KI13" i="3"/>
  <c r="KA13" i="3"/>
  <c r="JS13" i="3"/>
  <c r="JK13" i="3"/>
  <c r="JC13" i="3"/>
  <c r="IU13" i="3"/>
  <c r="IM13" i="3"/>
  <c r="IE13" i="3"/>
  <c r="HW13" i="3"/>
  <c r="HO13" i="3"/>
  <c r="HG13" i="3"/>
  <c r="GY13" i="3"/>
  <c r="GQ13" i="3"/>
  <c r="GI13" i="3"/>
  <c r="GA13" i="3"/>
  <c r="FS13" i="3"/>
  <c r="FK13" i="3"/>
  <c r="FC13" i="3"/>
  <c r="EU13" i="3"/>
  <c r="EM13" i="3"/>
  <c r="EE13" i="3"/>
  <c r="DW13" i="3"/>
  <c r="DO13" i="3"/>
  <c r="DG13" i="3"/>
  <c r="CY13" i="3"/>
  <c r="CQ13" i="3"/>
  <c r="CI13" i="3"/>
  <c r="CA13" i="3"/>
  <c r="BS13" i="3"/>
  <c r="BK13" i="3"/>
  <c r="BC13" i="3"/>
  <c r="AU13" i="3"/>
  <c r="AM13" i="3"/>
  <c r="AE13" i="3"/>
  <c r="W13" i="3"/>
  <c r="O13" i="3"/>
  <c r="ML13" i="3"/>
  <c r="MD13" i="3"/>
  <c r="LV13" i="3"/>
  <c r="LN13" i="3"/>
  <c r="LF13" i="3"/>
  <c r="KX13" i="3"/>
  <c r="KP13" i="3"/>
  <c r="KH13" i="3"/>
  <c r="JZ13" i="3"/>
  <c r="JR13" i="3"/>
  <c r="JJ13" i="3"/>
  <c r="JB13" i="3"/>
  <c r="IT13" i="3"/>
  <c r="IL13" i="3"/>
  <c r="ID13" i="3"/>
  <c r="HV13" i="3"/>
  <c r="HN13" i="3"/>
  <c r="HF13" i="3"/>
  <c r="GX13" i="3"/>
  <c r="GP13" i="3"/>
  <c r="GH13" i="3"/>
  <c r="FZ13" i="3"/>
  <c r="FR13" i="3"/>
  <c r="FJ13" i="3"/>
  <c r="FB13" i="3"/>
  <c r="ET13" i="3"/>
  <c r="EL13" i="3"/>
  <c r="ED13" i="3"/>
  <c r="DV13" i="3"/>
  <c r="DN13" i="3"/>
  <c r="DF13" i="3"/>
  <c r="CX13" i="3"/>
  <c r="CP13" i="3"/>
  <c r="CH13" i="3"/>
  <c r="BZ13" i="3"/>
  <c r="BR13" i="3"/>
  <c r="BJ13" i="3"/>
  <c r="BB13" i="3"/>
  <c r="AT13" i="3"/>
  <c r="AL13" i="3"/>
  <c r="AD13" i="3"/>
  <c r="V13" i="3"/>
  <c r="N13" i="3"/>
  <c r="MO13" i="3"/>
  <c r="MG13" i="3"/>
  <c r="LY13" i="3"/>
  <c r="LQ13" i="3"/>
  <c r="LI13" i="3"/>
  <c r="LA13" i="3"/>
  <c r="KS13" i="3"/>
  <c r="KK13" i="3"/>
  <c r="KC13" i="3"/>
  <c r="JU13" i="3"/>
  <c r="JM13" i="3"/>
  <c r="JE13" i="3"/>
  <c r="IW13" i="3"/>
  <c r="IO13" i="3"/>
  <c r="IG13" i="3"/>
  <c r="HY13" i="3"/>
  <c r="HQ13" i="3"/>
  <c r="HI13" i="3"/>
  <c r="HA13" i="3"/>
  <c r="GS13" i="3"/>
  <c r="GK13" i="3"/>
  <c r="GC13" i="3"/>
  <c r="FU13" i="3"/>
  <c r="FM13" i="3"/>
  <c r="FE13" i="3"/>
  <c r="EW13" i="3"/>
  <c r="EO13" i="3"/>
  <c r="EG13" i="3"/>
  <c r="DY13" i="3"/>
  <c r="DQ13" i="3"/>
  <c r="DI13" i="3"/>
  <c r="DA13" i="3"/>
  <c r="CS13" i="3"/>
  <c r="CK13" i="3"/>
  <c r="CC13" i="3"/>
  <c r="BU13" i="3"/>
  <c r="BM13" i="3"/>
  <c r="BE13" i="3"/>
  <c r="AW13" i="3"/>
  <c r="AO13" i="3"/>
  <c r="AG13" i="3"/>
  <c r="Y13" i="3"/>
  <c r="Q13" i="3"/>
  <c r="I13" i="3"/>
  <c r="E11" i="3"/>
  <c r="MI13" i="3"/>
  <c r="LS13" i="3"/>
  <c r="LC13" i="3"/>
  <c r="KM13" i="3"/>
  <c r="JW13" i="3"/>
  <c r="JG13" i="3"/>
  <c r="IQ13" i="3"/>
  <c r="IA13" i="3"/>
  <c r="HK13" i="3"/>
  <c r="GU13" i="3"/>
  <c r="GE13" i="3"/>
  <c r="FO13" i="3"/>
  <c r="EY13" i="3"/>
  <c r="EI13" i="3"/>
  <c r="DS13" i="3"/>
  <c r="DC13" i="3"/>
  <c r="CM13" i="3"/>
  <c r="BW13" i="3"/>
  <c r="BG13" i="3"/>
  <c r="AQ13" i="3"/>
  <c r="AA13" i="3"/>
  <c r="K13" i="3"/>
  <c r="MH13" i="3"/>
  <c r="LR13" i="3"/>
  <c r="LB13" i="3"/>
  <c r="KL13" i="3"/>
  <c r="JV13" i="3"/>
  <c r="JF13" i="3"/>
  <c r="IP13" i="3"/>
  <c r="HZ13" i="3"/>
  <c r="HJ13" i="3"/>
  <c r="GT13" i="3"/>
  <c r="GD13" i="3"/>
  <c r="FN13" i="3"/>
  <c r="EX13" i="3"/>
  <c r="EH13" i="3"/>
  <c r="DR13" i="3"/>
  <c r="DB13" i="3"/>
  <c r="CL13" i="3"/>
  <c r="BV13" i="3"/>
  <c r="BF13" i="3"/>
  <c r="AP13" i="3"/>
  <c r="Z13" i="3"/>
  <c r="J13" i="3"/>
  <c r="MC13" i="3"/>
  <c r="LM13" i="3"/>
  <c r="KW13" i="3"/>
  <c r="KG13" i="3"/>
  <c r="JQ13" i="3"/>
  <c r="JA13" i="3"/>
  <c r="IK13" i="3"/>
  <c r="HU13" i="3"/>
  <c r="HE13" i="3"/>
  <c r="GO13" i="3"/>
  <c r="FY13" i="3"/>
  <c r="FI13" i="3"/>
  <c r="ES13" i="3"/>
  <c r="EC13" i="3"/>
  <c r="DM13" i="3"/>
  <c r="CW13" i="3"/>
  <c r="CG13" i="3"/>
  <c r="BQ13" i="3"/>
  <c r="BA13" i="3"/>
  <c r="AK13" i="3"/>
  <c r="U13" i="3"/>
  <c r="MK13" i="3"/>
  <c r="LU13" i="3"/>
  <c r="LE13" i="3"/>
  <c r="KO13" i="3"/>
  <c r="JY13" i="3"/>
  <c r="JI13" i="3"/>
  <c r="IS13" i="3"/>
  <c r="IC13" i="3"/>
  <c r="HM13" i="3"/>
  <c r="GW13" i="3"/>
  <c r="GG13" i="3"/>
  <c r="FQ13" i="3"/>
  <c r="FA13" i="3"/>
  <c r="EK13" i="3"/>
  <c r="DU13" i="3"/>
  <c r="DE13" i="3"/>
  <c r="CO13" i="3"/>
  <c r="BY13" i="3"/>
  <c r="BI13" i="3"/>
  <c r="AS13" i="3"/>
  <c r="AC13" i="3"/>
  <c r="M13" i="3"/>
  <c r="MR13" i="3"/>
  <c r="LL13" i="3"/>
  <c r="KF13" i="3"/>
  <c r="IZ13" i="3"/>
  <c r="HT13" i="3"/>
  <c r="GN13" i="3"/>
  <c r="FH13" i="3"/>
  <c r="EB13" i="3"/>
  <c r="CV13" i="3"/>
  <c r="BP13" i="3"/>
  <c r="AJ13" i="3"/>
  <c r="MQ13" i="3"/>
  <c r="LK13" i="3"/>
  <c r="KE13" i="3"/>
  <c r="IY13" i="3"/>
  <c r="HS13" i="3"/>
  <c r="GM13" i="3"/>
  <c r="FG13" i="3"/>
  <c r="EA13" i="3"/>
  <c r="CU13" i="3"/>
  <c r="BO13" i="3"/>
  <c r="AI13" i="3"/>
  <c r="MP13" i="3"/>
  <c r="LJ13" i="3"/>
  <c r="KD13" i="3"/>
  <c r="IX13" i="3"/>
  <c r="HR13" i="3"/>
  <c r="GL13" i="3"/>
  <c r="FF13" i="3"/>
  <c r="DZ13" i="3"/>
  <c r="CT13" i="3"/>
  <c r="BN13" i="3"/>
  <c r="AH13" i="3"/>
  <c r="MA13" i="3"/>
  <c r="KU13" i="3"/>
  <c r="JO13" i="3"/>
  <c r="II13" i="3"/>
  <c r="HC13" i="3"/>
  <c r="FW13" i="3"/>
  <c r="EQ13" i="3"/>
  <c r="DK13" i="3"/>
  <c r="CE13" i="3"/>
  <c r="AY13" i="3"/>
  <c r="S13" i="3"/>
  <c r="LZ13" i="3"/>
  <c r="KT13" i="3"/>
  <c r="JN13" i="3"/>
  <c r="IH13" i="3"/>
  <c r="HB13" i="3"/>
  <c r="FV13" i="3"/>
  <c r="EP13" i="3"/>
  <c r="DJ13" i="3"/>
  <c r="CD13" i="3"/>
  <c r="AX13" i="3"/>
  <c r="R13" i="3"/>
  <c r="KV13" i="3"/>
  <c r="HL13" i="3"/>
  <c r="EJ13" i="3"/>
  <c r="AZ13" i="3"/>
  <c r="G7" i="3"/>
  <c r="GV13" i="3"/>
  <c r="GF13" i="3"/>
  <c r="CN13" i="3"/>
  <c r="KN13" i="3"/>
  <c r="HD13" i="3"/>
  <c r="DT13" i="3"/>
  <c r="AR13" i="3"/>
  <c r="JX13" i="3"/>
  <c r="DL13" i="3"/>
  <c r="DD13" i="3"/>
  <c r="JH13" i="3"/>
  <c r="L13" i="3"/>
  <c r="MB13" i="3"/>
  <c r="IR13" i="3"/>
  <c r="FP13" i="3"/>
  <c r="CF13" i="3"/>
  <c r="LT13" i="3"/>
  <c r="IJ13" i="3"/>
  <c r="EZ13" i="3"/>
  <c r="BX13" i="3"/>
  <c r="LD13" i="3"/>
  <c r="IB13" i="3"/>
  <c r="ER13" i="3"/>
  <c r="BH13" i="3"/>
  <c r="AB13" i="3"/>
  <c r="JP13" i="3"/>
  <c r="T13" i="3"/>
  <c r="AX11" i="1"/>
  <c r="MJ13" i="3"/>
  <c r="FX13" i="3"/>
  <c r="F16" i="3"/>
  <c r="E15" i="3"/>
  <c r="AY28" i="1"/>
  <c r="AU18" i="1" l="1"/>
  <c r="AN17" i="1" s="1"/>
  <c r="W9" i="3"/>
  <c r="W11" i="3" s="1"/>
  <c r="LG9" i="3"/>
  <c r="FB9" i="3"/>
  <c r="ID9" i="3"/>
  <c r="X9" i="3"/>
  <c r="X11" i="3" s="1"/>
  <c r="JT9" i="3"/>
  <c r="LH9" i="3"/>
  <c r="FK9" i="3"/>
  <c r="CY9" i="3"/>
  <c r="DE9" i="3"/>
  <c r="AN9" i="3"/>
  <c r="FL9" i="3"/>
  <c r="KJ9" i="3"/>
  <c r="AP9" i="3"/>
  <c r="KL9" i="3"/>
  <c r="E39" i="3"/>
  <c r="G40" i="3"/>
  <c r="AZ20" i="1"/>
  <c r="CI9" i="3"/>
  <c r="KY9" i="3"/>
  <c r="IS9" i="3"/>
  <c r="LU9" i="3"/>
  <c r="EM9" i="3"/>
  <c r="BL9" i="3"/>
  <c r="GJ9" i="3"/>
  <c r="CW9" i="3"/>
  <c r="JB9" i="3"/>
  <c r="HD9" i="3"/>
  <c r="MB9" i="3"/>
  <c r="DQ9" i="3"/>
  <c r="AH9" i="3"/>
  <c r="FF9" i="3"/>
  <c r="KD9" i="3"/>
  <c r="GM9" i="3"/>
  <c r="MQ38" i="3"/>
  <c r="BX19" i="1" s="1"/>
  <c r="MI38" i="3"/>
  <c r="BP19" i="1" s="1"/>
  <c r="MA38" i="3"/>
  <c r="BH19" i="1" s="1"/>
  <c r="LS38" i="3"/>
  <c r="LK38" i="3"/>
  <c r="LC38" i="3"/>
  <c r="KU38" i="3"/>
  <c r="KM38" i="3"/>
  <c r="KE38" i="3"/>
  <c r="JW38" i="3"/>
  <c r="JO38" i="3"/>
  <c r="JG38" i="3"/>
  <c r="IY38" i="3"/>
  <c r="IQ38" i="3"/>
  <c r="II38" i="3"/>
  <c r="IA38" i="3"/>
  <c r="HS38" i="3"/>
  <c r="HK38" i="3"/>
  <c r="HC38" i="3"/>
  <c r="MP38" i="3"/>
  <c r="BW19" i="1" s="1"/>
  <c r="MH38" i="3"/>
  <c r="BO19" i="1" s="1"/>
  <c r="LZ38" i="3"/>
  <c r="BG19" i="1" s="1"/>
  <c r="LR38" i="3"/>
  <c r="LJ38" i="3"/>
  <c r="LB38" i="3"/>
  <c r="KT38" i="3"/>
  <c r="KL38" i="3"/>
  <c r="KD38" i="3"/>
  <c r="JV38" i="3"/>
  <c r="JN38" i="3"/>
  <c r="JF38" i="3"/>
  <c r="IX38" i="3"/>
  <c r="IP38" i="3"/>
  <c r="IH38" i="3"/>
  <c r="HZ38" i="3"/>
  <c r="HR38" i="3"/>
  <c r="HJ38" i="3"/>
  <c r="ML38" i="3"/>
  <c r="BS19" i="1" s="1"/>
  <c r="MD38" i="3"/>
  <c r="BK19" i="1" s="1"/>
  <c r="LV38" i="3"/>
  <c r="BC19" i="1" s="1"/>
  <c r="LN38" i="3"/>
  <c r="LF38" i="3"/>
  <c r="KX38" i="3"/>
  <c r="KP38" i="3"/>
  <c r="KH38" i="3"/>
  <c r="JZ38" i="3"/>
  <c r="JR38" i="3"/>
  <c r="JJ38" i="3"/>
  <c r="JB38" i="3"/>
  <c r="IT38" i="3"/>
  <c r="IL38" i="3"/>
  <c r="ID38" i="3"/>
  <c r="HV38" i="3"/>
  <c r="HN38" i="3"/>
  <c r="HF38" i="3"/>
  <c r="GX38" i="3"/>
  <c r="GP38" i="3"/>
  <c r="GH38" i="3"/>
  <c r="FZ38" i="3"/>
  <c r="FR38" i="3"/>
  <c r="FJ38" i="3"/>
  <c r="FB38" i="3"/>
  <c r="ET38" i="3"/>
  <c r="EL38" i="3"/>
  <c r="ED38" i="3"/>
  <c r="DV38" i="3"/>
  <c r="DN38" i="3"/>
  <c r="DF38" i="3"/>
  <c r="CX38" i="3"/>
  <c r="CP38" i="3"/>
  <c r="CH38" i="3"/>
  <c r="MR38" i="3"/>
  <c r="BY19" i="1" s="1"/>
  <c r="ME38" i="3"/>
  <c r="BL19" i="1" s="1"/>
  <c r="LQ38" i="3"/>
  <c r="LE38" i="3"/>
  <c r="KR38" i="3"/>
  <c r="KF38" i="3"/>
  <c r="JS38" i="3"/>
  <c r="JE38" i="3"/>
  <c r="IS38" i="3"/>
  <c r="IF38" i="3"/>
  <c r="HT38" i="3"/>
  <c r="HG38" i="3"/>
  <c r="GV38" i="3"/>
  <c r="GM38" i="3"/>
  <c r="GD38" i="3"/>
  <c r="FU38" i="3"/>
  <c r="FL38" i="3"/>
  <c r="FC38" i="3"/>
  <c r="ES38" i="3"/>
  <c r="EJ38" i="3"/>
  <c r="EA38" i="3"/>
  <c r="DR38" i="3"/>
  <c r="DI38" i="3"/>
  <c r="CZ38" i="3"/>
  <c r="CQ38" i="3"/>
  <c r="CG38" i="3"/>
  <c r="BY38" i="3"/>
  <c r="BQ38" i="3"/>
  <c r="BI38" i="3"/>
  <c r="BA38" i="3"/>
  <c r="AS38" i="3"/>
  <c r="AK38" i="3"/>
  <c r="AC38" i="3"/>
  <c r="U38" i="3"/>
  <c r="M38" i="3"/>
  <c r="MO38" i="3"/>
  <c r="BV19" i="1" s="1"/>
  <c r="MC38" i="3"/>
  <c r="BJ19" i="1" s="1"/>
  <c r="LP38" i="3"/>
  <c r="LD38" i="3"/>
  <c r="KQ38" i="3"/>
  <c r="KC38" i="3"/>
  <c r="JQ38" i="3"/>
  <c r="JD38" i="3"/>
  <c r="IR38" i="3"/>
  <c r="IE38" i="3"/>
  <c r="HQ38" i="3"/>
  <c r="HE38" i="3"/>
  <c r="GU38" i="3"/>
  <c r="GL38" i="3"/>
  <c r="GC38" i="3"/>
  <c r="FT38" i="3"/>
  <c r="FK38" i="3"/>
  <c r="FA38" i="3"/>
  <c r="ER38" i="3"/>
  <c r="EI38" i="3"/>
  <c r="DZ38" i="3"/>
  <c r="DQ38" i="3"/>
  <c r="DH38" i="3"/>
  <c r="CY38" i="3"/>
  <c r="CO38" i="3"/>
  <c r="CF38" i="3"/>
  <c r="BX38" i="3"/>
  <c r="BP38" i="3"/>
  <c r="BH38" i="3"/>
  <c r="AZ38" i="3"/>
  <c r="AR38" i="3"/>
  <c r="AJ38" i="3"/>
  <c r="AB38" i="3"/>
  <c r="T38" i="3"/>
  <c r="L38" i="3"/>
  <c r="MN38" i="3"/>
  <c r="BU19" i="1" s="1"/>
  <c r="MB38" i="3"/>
  <c r="BI19" i="1" s="1"/>
  <c r="LO38" i="3"/>
  <c r="LA38" i="3"/>
  <c r="KO38" i="3"/>
  <c r="KB38" i="3"/>
  <c r="JP38" i="3"/>
  <c r="JC38" i="3"/>
  <c r="IO38" i="3"/>
  <c r="IC38" i="3"/>
  <c r="HP38" i="3"/>
  <c r="HD38" i="3"/>
  <c r="GT38" i="3"/>
  <c r="GK38" i="3"/>
  <c r="GB38" i="3"/>
  <c r="FS38" i="3"/>
  <c r="FI38" i="3"/>
  <c r="EZ38" i="3"/>
  <c r="EQ38" i="3"/>
  <c r="EH38" i="3"/>
  <c r="DY38" i="3"/>
  <c r="DP38" i="3"/>
  <c r="DG38" i="3"/>
  <c r="CW38" i="3"/>
  <c r="CN38" i="3"/>
  <c r="CE38" i="3"/>
  <c r="BW38" i="3"/>
  <c r="BO38" i="3"/>
  <c r="BG38" i="3"/>
  <c r="AY38" i="3"/>
  <c r="AQ38" i="3"/>
  <c r="AI38" i="3"/>
  <c r="AA38" i="3"/>
  <c r="S38" i="3"/>
  <c r="K38" i="3"/>
  <c r="LY38" i="3"/>
  <c r="BF19" i="1" s="1"/>
  <c r="LH38" i="3"/>
  <c r="KK38" i="3"/>
  <c r="JT38" i="3"/>
  <c r="IW38" i="3"/>
  <c r="IB38" i="3"/>
  <c r="HI38" i="3"/>
  <c r="GR38" i="3"/>
  <c r="GE38" i="3"/>
  <c r="FO38" i="3"/>
  <c r="EY38" i="3"/>
  <c r="EM38" i="3"/>
  <c r="DW38" i="3"/>
  <c r="DJ38" i="3"/>
  <c r="CT38" i="3"/>
  <c r="CD38" i="3"/>
  <c r="BS38" i="3"/>
  <c r="BE38" i="3"/>
  <c r="LW38" i="3"/>
  <c r="BD19" i="1" s="1"/>
  <c r="KZ38" i="3"/>
  <c r="KI38" i="3"/>
  <c r="JL38" i="3"/>
  <c r="IU38" i="3"/>
  <c r="HX38" i="3"/>
  <c r="HB38" i="3"/>
  <c r="GO38" i="3"/>
  <c r="FY38" i="3"/>
  <c r="FM38" i="3"/>
  <c r="EW38" i="3"/>
  <c r="EG38" i="3"/>
  <c r="DT38" i="3"/>
  <c r="DD38" i="3"/>
  <c r="CR38" i="3"/>
  <c r="CB38" i="3"/>
  <c r="BN38" i="3"/>
  <c r="BC38" i="3"/>
  <c r="AO38" i="3"/>
  <c r="AD38" i="3"/>
  <c r="P38" i="3"/>
  <c r="MF38" i="3"/>
  <c r="BM19" i="1" s="1"/>
  <c r="LI38" i="3"/>
  <c r="KN38" i="3"/>
  <c r="JU38" i="3"/>
  <c r="IZ38" i="3"/>
  <c r="IG38" i="3"/>
  <c r="HL38" i="3"/>
  <c r="GS38" i="3"/>
  <c r="GF38" i="3"/>
  <c r="FP38" i="3"/>
  <c r="FD38" i="3"/>
  <c r="EN38" i="3"/>
  <c r="DX38" i="3"/>
  <c r="DK38" i="3"/>
  <c r="CU38" i="3"/>
  <c r="CI38" i="3"/>
  <c r="BT38" i="3"/>
  <c r="BF38" i="3"/>
  <c r="AU38" i="3"/>
  <c r="AG38" i="3"/>
  <c r="V38" i="3"/>
  <c r="H38" i="3"/>
  <c r="MK38" i="3"/>
  <c r="BR19" i="1" s="1"/>
  <c r="LG38" i="3"/>
  <c r="JY38" i="3"/>
  <c r="IN38" i="3"/>
  <c r="HM38" i="3"/>
  <c r="GJ38" i="3"/>
  <c r="FN38" i="3"/>
  <c r="EP38" i="3"/>
  <c r="DS38" i="3"/>
  <c r="CV38" i="3"/>
  <c r="BZ38" i="3"/>
  <c r="BD38" i="3"/>
  <c r="AM38" i="3"/>
  <c r="W38" i="3"/>
  <c r="KY38" i="3"/>
  <c r="IM38" i="3"/>
  <c r="GI38" i="3"/>
  <c r="EO38" i="3"/>
  <c r="CS38" i="3"/>
  <c r="BB38" i="3"/>
  <c r="R38" i="3"/>
  <c r="MG38" i="3"/>
  <c r="BN19" i="1" s="1"/>
  <c r="KW38" i="3"/>
  <c r="JM38" i="3"/>
  <c r="IK38" i="3"/>
  <c r="HA38" i="3"/>
  <c r="GG38" i="3"/>
  <c r="FG38" i="3"/>
  <c r="EK38" i="3"/>
  <c r="DM38" i="3"/>
  <c r="CM38" i="3"/>
  <c r="BU38" i="3"/>
  <c r="AX38" i="3"/>
  <c r="AH38" i="3"/>
  <c r="Q38" i="3"/>
  <c r="LX38" i="3"/>
  <c r="BE19" i="1" s="1"/>
  <c r="KV38" i="3"/>
  <c r="JK38" i="3"/>
  <c r="IJ38" i="3"/>
  <c r="GZ38" i="3"/>
  <c r="GA38" i="3"/>
  <c r="FF38" i="3"/>
  <c r="EF38" i="3"/>
  <c r="DL38" i="3"/>
  <c r="CL38" i="3"/>
  <c r="BR38" i="3"/>
  <c r="AW38" i="3"/>
  <c r="AF38" i="3"/>
  <c r="O38" i="3"/>
  <c r="LM38" i="3"/>
  <c r="KG38" i="3"/>
  <c r="JA38" i="3"/>
  <c r="HU38" i="3"/>
  <c r="GQ38" i="3"/>
  <c r="FV38" i="3"/>
  <c r="EV38" i="3"/>
  <c r="EB38" i="3"/>
  <c r="DB38" i="3"/>
  <c r="CC38" i="3"/>
  <c r="BK38" i="3"/>
  <c r="AP38" i="3"/>
  <c r="Y38" i="3"/>
  <c r="I38" i="3"/>
  <c r="MM38" i="3"/>
  <c r="BT19" i="1" s="1"/>
  <c r="LL38" i="3"/>
  <c r="KA38" i="3"/>
  <c r="IV38" i="3"/>
  <c r="HO38" i="3"/>
  <c r="GN38" i="3"/>
  <c r="FQ38" i="3"/>
  <c r="EU38" i="3"/>
  <c r="DU38" i="3"/>
  <c r="DA38" i="3"/>
  <c r="CA38" i="3"/>
  <c r="BJ38" i="3"/>
  <c r="AN38" i="3"/>
  <c r="X38" i="3"/>
  <c r="MJ38" i="3"/>
  <c r="BQ19" i="1" s="1"/>
  <c r="JX38" i="3"/>
  <c r="HH38" i="3"/>
  <c r="FH38" i="3"/>
  <c r="DO38" i="3"/>
  <c r="BV38" i="3"/>
  <c r="AL38" i="3"/>
  <c r="HY38" i="3"/>
  <c r="EE38" i="3"/>
  <c r="AV38" i="3"/>
  <c r="AX19" i="1"/>
  <c r="AR19" i="1" s="1"/>
  <c r="KJ38" i="3"/>
  <c r="CJ38" i="3"/>
  <c r="JI38" i="3"/>
  <c r="HW38" i="3"/>
  <c r="EC38" i="3"/>
  <c r="AT38" i="3"/>
  <c r="GW38" i="3"/>
  <c r="KS38" i="3"/>
  <c r="CK38" i="3"/>
  <c r="BM38" i="3"/>
  <c r="LU38" i="3"/>
  <c r="BB19" i="1" s="1"/>
  <c r="GY38" i="3"/>
  <c r="DE38" i="3"/>
  <c r="AE38" i="3"/>
  <c r="LT38" i="3"/>
  <c r="BA19" i="1" s="1"/>
  <c r="DC38" i="3"/>
  <c r="Z38" i="3"/>
  <c r="FX38" i="3"/>
  <c r="N38" i="3"/>
  <c r="FE38" i="3"/>
  <c r="JH38" i="3"/>
  <c r="EX38" i="3"/>
  <c r="BL38" i="3"/>
  <c r="FW38" i="3"/>
  <c r="J38" i="3"/>
  <c r="EV9" i="3"/>
  <c r="ED9" i="3"/>
  <c r="ER9" i="3"/>
  <c r="LA9" i="3"/>
  <c r="HR9" i="3"/>
  <c r="EA9" i="3"/>
  <c r="GH9" i="3"/>
  <c r="GZ9" i="3"/>
  <c r="V9" i="3"/>
  <c r="V11" i="3" s="1"/>
  <c r="HL9" i="3"/>
  <c r="DY9" i="3"/>
  <c r="LI9" i="3"/>
  <c r="HZ9" i="3"/>
  <c r="EI9" i="3"/>
  <c r="IU9" i="3"/>
  <c r="LE9" i="3"/>
  <c r="KP9" i="3"/>
  <c r="KP11" i="3" s="1"/>
  <c r="KZ9" i="3"/>
  <c r="JA9" i="3"/>
  <c r="AJ9" i="3"/>
  <c r="HT9" i="3"/>
  <c r="EG9" i="3"/>
  <c r="LQ9" i="3"/>
  <c r="IH9" i="3"/>
  <c r="EQ9" i="3"/>
  <c r="DW9" i="3"/>
  <c r="MK9" i="3"/>
  <c r="BG11" i="1"/>
  <c r="LV9" i="3"/>
  <c r="LP9" i="3"/>
  <c r="ES9" i="3"/>
  <c r="KX9" i="3"/>
  <c r="IB9" i="3"/>
  <c r="MZ9" i="3"/>
  <c r="BV11" i="1"/>
  <c r="JM9" i="3"/>
  <c r="GD9" i="3"/>
  <c r="HK9" i="3"/>
  <c r="GI9" i="3"/>
  <c r="IM9" i="3"/>
  <c r="JC9" i="3"/>
  <c r="EE9" i="3"/>
  <c r="EU9" i="3"/>
  <c r="GG9" i="3"/>
  <c r="CP9" i="3"/>
  <c r="ML9" i="3"/>
  <c r="BH11" i="1"/>
  <c r="JI9" i="3"/>
  <c r="FR9" i="3"/>
  <c r="CA9" i="3"/>
  <c r="LW9" i="3"/>
  <c r="DP9" i="3"/>
  <c r="IN9" i="3"/>
  <c r="AF9" i="3"/>
  <c r="FD9" i="3"/>
  <c r="KB9" i="3"/>
  <c r="BQ9" i="3"/>
  <c r="GO9" i="3"/>
  <c r="LM9" i="3"/>
  <c r="CX9" i="3"/>
  <c r="HV9" i="3"/>
  <c r="MT9" i="3"/>
  <c r="BP11" i="1"/>
  <c r="BP9" i="3"/>
  <c r="EB9" i="3"/>
  <c r="GN9" i="3"/>
  <c r="IZ9" i="3"/>
  <c r="LL9" i="3"/>
  <c r="AO9" i="3"/>
  <c r="DA9" i="3"/>
  <c r="FM9" i="3"/>
  <c r="HY9" i="3"/>
  <c r="KK9" i="3"/>
  <c r="MW9" i="3"/>
  <c r="BS11" i="1"/>
  <c r="CD9" i="3"/>
  <c r="EP9" i="3"/>
  <c r="HB9" i="3"/>
  <c r="JN9" i="3"/>
  <c r="LZ9" i="3"/>
  <c r="AY9" i="3"/>
  <c r="DK9" i="3"/>
  <c r="FW9" i="3"/>
  <c r="II9" i="3"/>
  <c r="KU9" i="3"/>
  <c r="AP17" i="1"/>
  <c r="AW18" i="1"/>
  <c r="AV18" i="1" s="1"/>
  <c r="BY9" i="3"/>
  <c r="BO11" i="1"/>
  <c r="MS9" i="3"/>
  <c r="CF9" i="3"/>
  <c r="IO9" i="3"/>
  <c r="CT9" i="3"/>
  <c r="BO9" i="3"/>
  <c r="IY9" i="3"/>
  <c r="JY9" i="3"/>
  <c r="BW11" i="1"/>
  <c r="NA9" i="3"/>
  <c r="LX9" i="3"/>
  <c r="ET9" i="3"/>
  <c r="CN9" i="3"/>
  <c r="MJ9" i="3"/>
  <c r="BF11" i="1"/>
  <c r="GU9" i="3"/>
  <c r="GQ9" i="3"/>
  <c r="EK9" i="3"/>
  <c r="BD9" i="3"/>
  <c r="HP9" i="3"/>
  <c r="AL9" i="3"/>
  <c r="CV9" i="3"/>
  <c r="MR9" i="3"/>
  <c r="BN11" i="1"/>
  <c r="JE9" i="3"/>
  <c r="DJ9" i="3"/>
  <c r="S9" i="3"/>
  <c r="HC9" i="3"/>
  <c r="AM9" i="3"/>
  <c r="CO9" i="3"/>
  <c r="BZ9" i="3"/>
  <c r="GR9" i="3"/>
  <c r="U9" i="3"/>
  <c r="U11" i="3" s="1"/>
  <c r="FZ9" i="3"/>
  <c r="FP9" i="3"/>
  <c r="EO9" i="3"/>
  <c r="BF9" i="3"/>
  <c r="AA9" i="3"/>
  <c r="AA11" i="3" s="1"/>
  <c r="MU9" i="3"/>
  <c r="BQ11" i="1"/>
  <c r="LO9" i="3"/>
  <c r="MM9" i="3"/>
  <c r="BI11" i="1"/>
  <c r="HO9" i="3"/>
  <c r="HW9" i="3"/>
  <c r="HM9" i="3"/>
  <c r="DV9" i="3"/>
  <c r="AS9" i="3"/>
  <c r="KO9" i="3"/>
  <c r="GX9" i="3"/>
  <c r="DG9" i="3"/>
  <c r="NC9" i="3"/>
  <c r="BY11" i="1"/>
  <c r="BA14" i="1" s="1"/>
  <c r="EF9" i="3"/>
  <c r="JD9" i="3"/>
  <c r="AV9" i="3"/>
  <c r="FT9" i="3"/>
  <c r="KR9" i="3"/>
  <c r="CG9" i="3"/>
  <c r="HE9" i="3"/>
  <c r="MC9" i="3"/>
  <c r="DN9" i="3"/>
  <c r="IL9" i="3"/>
  <c r="BX9" i="3"/>
  <c r="BX11" i="3" s="1"/>
  <c r="EJ9" i="3"/>
  <c r="GV9" i="3"/>
  <c r="JH9" i="3"/>
  <c r="LT9" i="3"/>
  <c r="AW9" i="3"/>
  <c r="DI9" i="3"/>
  <c r="FU9" i="3"/>
  <c r="IG9" i="3"/>
  <c r="KS9" i="3"/>
  <c r="Z9" i="3"/>
  <c r="Z11" i="3" s="1"/>
  <c r="CL9" i="3"/>
  <c r="EX9" i="3"/>
  <c r="HJ9" i="3"/>
  <c r="JV9" i="3"/>
  <c r="MH9" i="3"/>
  <c r="BD11" i="1"/>
  <c r="BG9" i="3"/>
  <c r="DS9" i="3"/>
  <c r="GE9" i="3"/>
  <c r="IQ9" i="3"/>
  <c r="LC9" i="3"/>
  <c r="BE9" i="3"/>
  <c r="JS9" i="3"/>
  <c r="DM9" i="3"/>
  <c r="JR9" i="3"/>
  <c r="EZ9" i="3"/>
  <c r="BM9" i="3"/>
  <c r="IW9" i="3"/>
  <c r="FN9" i="3"/>
  <c r="MX9" i="3"/>
  <c r="BT11" i="1"/>
  <c r="JG9" i="3"/>
  <c r="DO9" i="3"/>
  <c r="HN9" i="3"/>
  <c r="GY9" i="3"/>
  <c r="CR9" i="3"/>
  <c r="MN9" i="3"/>
  <c r="BJ11" i="1"/>
  <c r="KH9" i="3"/>
  <c r="KF9" i="3"/>
  <c r="GS9" i="3"/>
  <c r="FV9" i="3"/>
  <c r="CE9" i="3"/>
  <c r="JO9" i="3"/>
  <c r="ME9" i="3"/>
  <c r="BA11" i="1"/>
  <c r="IT9" i="3"/>
  <c r="IE9" i="3"/>
  <c r="DH9" i="3"/>
  <c r="JQ9" i="3"/>
  <c r="AR9" i="3"/>
  <c r="KN9" i="3"/>
  <c r="HA9" i="3"/>
  <c r="DR9" i="3"/>
  <c r="LB9" i="3"/>
  <c r="CM9" i="3"/>
  <c r="JW9" i="3"/>
  <c r="MI9" i="3"/>
  <c r="BE11" i="1"/>
  <c r="MN15" i="3"/>
  <c r="BU28" i="1" s="1"/>
  <c r="MF15" i="3"/>
  <c r="BM28" i="1" s="1"/>
  <c r="LX15" i="3"/>
  <c r="BE28" i="1" s="1"/>
  <c r="LP15" i="3"/>
  <c r="LH15" i="3"/>
  <c r="KZ15" i="3"/>
  <c r="KR15" i="3"/>
  <c r="KJ15" i="3"/>
  <c r="KB15" i="3"/>
  <c r="JT15" i="3"/>
  <c r="JL15" i="3"/>
  <c r="MO15" i="3"/>
  <c r="BV28" i="1" s="1"/>
  <c r="MG15" i="3"/>
  <c r="BN28" i="1" s="1"/>
  <c r="LY15" i="3"/>
  <c r="BF28" i="1" s="1"/>
  <c r="LQ15" i="3"/>
  <c r="LI15" i="3"/>
  <c r="LA15" i="3"/>
  <c r="KS15" i="3"/>
  <c r="KK15" i="3"/>
  <c r="KC15" i="3"/>
  <c r="JU15" i="3"/>
  <c r="JM15" i="3"/>
  <c r="MI15" i="3"/>
  <c r="BP28" i="1" s="1"/>
  <c r="LW15" i="3"/>
  <c r="BD28" i="1" s="1"/>
  <c r="LM15" i="3"/>
  <c r="LC15" i="3"/>
  <c r="KQ15" i="3"/>
  <c r="KG15" i="3"/>
  <c r="JW15" i="3"/>
  <c r="JK15" i="3"/>
  <c r="JC15" i="3"/>
  <c r="IU15" i="3"/>
  <c r="IM15" i="3"/>
  <c r="IE15" i="3"/>
  <c r="HW15" i="3"/>
  <c r="HO15" i="3"/>
  <c r="HG15" i="3"/>
  <c r="GY15" i="3"/>
  <c r="GQ15" i="3"/>
  <c r="GI15" i="3"/>
  <c r="GA15" i="3"/>
  <c r="FS15" i="3"/>
  <c r="FK15" i="3"/>
  <c r="FC15" i="3"/>
  <c r="EU15" i="3"/>
  <c r="EM15" i="3"/>
  <c r="EE15" i="3"/>
  <c r="DW15" i="3"/>
  <c r="DO15" i="3"/>
  <c r="DG15" i="3"/>
  <c r="CY15" i="3"/>
  <c r="CQ15" i="3"/>
  <c r="CI15" i="3"/>
  <c r="CA15" i="3"/>
  <c r="BS15" i="3"/>
  <c r="BK15" i="3"/>
  <c r="BC15" i="3"/>
  <c r="AU15" i="3"/>
  <c r="AM15" i="3"/>
  <c r="AE15" i="3"/>
  <c r="W15" i="3"/>
  <c r="O15" i="3"/>
  <c r="MR15" i="3"/>
  <c r="BY28" i="1" s="1"/>
  <c r="MH15" i="3"/>
  <c r="BO28" i="1" s="1"/>
  <c r="LV15" i="3"/>
  <c r="BC28" i="1" s="1"/>
  <c r="LL15" i="3"/>
  <c r="LB15" i="3"/>
  <c r="KP15" i="3"/>
  <c r="KF15" i="3"/>
  <c r="JV15" i="3"/>
  <c r="JJ15" i="3"/>
  <c r="JB15" i="3"/>
  <c r="IT15" i="3"/>
  <c r="IL15" i="3"/>
  <c r="ID15" i="3"/>
  <c r="HV15" i="3"/>
  <c r="HN15" i="3"/>
  <c r="HF15" i="3"/>
  <c r="GX15" i="3"/>
  <c r="GP15" i="3"/>
  <c r="GH15" i="3"/>
  <c r="FZ15" i="3"/>
  <c r="FR15" i="3"/>
  <c r="FJ15" i="3"/>
  <c r="FB15" i="3"/>
  <c r="ET15" i="3"/>
  <c r="EL15" i="3"/>
  <c r="ED15" i="3"/>
  <c r="DV15" i="3"/>
  <c r="DN15" i="3"/>
  <c r="DF15" i="3"/>
  <c r="CX15" i="3"/>
  <c r="CP15" i="3"/>
  <c r="CH15" i="3"/>
  <c r="BZ15" i="3"/>
  <c r="BR15" i="3"/>
  <c r="BJ15" i="3"/>
  <c r="BB15" i="3"/>
  <c r="AT15" i="3"/>
  <c r="AL15" i="3"/>
  <c r="AD15" i="3"/>
  <c r="V15" i="3"/>
  <c r="N15" i="3"/>
  <c r="MQ15" i="3"/>
  <c r="BX28" i="1" s="1"/>
  <c r="ME15" i="3"/>
  <c r="BL28" i="1" s="1"/>
  <c r="LU15" i="3"/>
  <c r="BB28" i="1" s="1"/>
  <c r="LK15" i="3"/>
  <c r="KY15" i="3"/>
  <c r="KO15" i="3"/>
  <c r="KE15" i="3"/>
  <c r="JS15" i="3"/>
  <c r="JI15" i="3"/>
  <c r="JA15" i="3"/>
  <c r="IS15" i="3"/>
  <c r="IK15" i="3"/>
  <c r="IC15" i="3"/>
  <c r="HU15" i="3"/>
  <c r="HM15" i="3"/>
  <c r="HE15" i="3"/>
  <c r="GW15" i="3"/>
  <c r="GO15" i="3"/>
  <c r="GG15" i="3"/>
  <c r="FY15" i="3"/>
  <c r="FQ15" i="3"/>
  <c r="FI15" i="3"/>
  <c r="FA15" i="3"/>
  <c r="ES15" i="3"/>
  <c r="EK15" i="3"/>
  <c r="EC15" i="3"/>
  <c r="DU15" i="3"/>
  <c r="DM15" i="3"/>
  <c r="DE15" i="3"/>
  <c r="CW15" i="3"/>
  <c r="CO15" i="3"/>
  <c r="CG15" i="3"/>
  <c r="BY15" i="3"/>
  <c r="BQ15" i="3"/>
  <c r="BI15" i="3"/>
  <c r="BA15" i="3"/>
  <c r="AS15" i="3"/>
  <c r="AK15" i="3"/>
  <c r="AC15" i="3"/>
  <c r="U15" i="3"/>
  <c r="M15" i="3"/>
  <c r="MJ15" i="3"/>
  <c r="BQ28" i="1" s="1"/>
  <c r="LZ15" i="3"/>
  <c r="BG28" i="1" s="1"/>
  <c r="LN15" i="3"/>
  <c r="LD15" i="3"/>
  <c r="KT15" i="3"/>
  <c r="KH15" i="3"/>
  <c r="JX15" i="3"/>
  <c r="JN15" i="3"/>
  <c r="JD15" i="3"/>
  <c r="IV15" i="3"/>
  <c r="IN15" i="3"/>
  <c r="IF15" i="3"/>
  <c r="HX15" i="3"/>
  <c r="HP15" i="3"/>
  <c r="HH15" i="3"/>
  <c r="GZ15" i="3"/>
  <c r="GR15" i="3"/>
  <c r="GJ15" i="3"/>
  <c r="GB15" i="3"/>
  <c r="FT15" i="3"/>
  <c r="FL15" i="3"/>
  <c r="FD15" i="3"/>
  <c r="EV15" i="3"/>
  <c r="EN15" i="3"/>
  <c r="EF15" i="3"/>
  <c r="DX15" i="3"/>
  <c r="DP15" i="3"/>
  <c r="DH15" i="3"/>
  <c r="CZ15" i="3"/>
  <c r="CR15" i="3"/>
  <c r="CJ15" i="3"/>
  <c r="CB15" i="3"/>
  <c r="BT15" i="3"/>
  <c r="BL15" i="3"/>
  <c r="BD15" i="3"/>
  <c r="AV15" i="3"/>
  <c r="AN15" i="3"/>
  <c r="AF15" i="3"/>
  <c r="X15" i="3"/>
  <c r="P15" i="3"/>
  <c r="H15" i="3"/>
  <c r="MP15" i="3"/>
  <c r="BW28" i="1" s="1"/>
  <c r="LT15" i="3"/>
  <c r="BA28" i="1" s="1"/>
  <c r="KX15" i="3"/>
  <c r="KD15" i="3"/>
  <c r="JH15" i="3"/>
  <c r="IR15" i="3"/>
  <c r="IB15" i="3"/>
  <c r="HL15" i="3"/>
  <c r="GV15" i="3"/>
  <c r="GF15" i="3"/>
  <c r="FP15" i="3"/>
  <c r="EZ15" i="3"/>
  <c r="EJ15" i="3"/>
  <c r="DT15" i="3"/>
  <c r="DD15" i="3"/>
  <c r="CN15" i="3"/>
  <c r="BX15" i="3"/>
  <c r="BH15" i="3"/>
  <c r="AR15" i="3"/>
  <c r="AB15" i="3"/>
  <c r="L15" i="3"/>
  <c r="MM15" i="3"/>
  <c r="BT28" i="1" s="1"/>
  <c r="LS15" i="3"/>
  <c r="KW15" i="3"/>
  <c r="KA15" i="3"/>
  <c r="JG15" i="3"/>
  <c r="IQ15" i="3"/>
  <c r="IA15" i="3"/>
  <c r="HK15" i="3"/>
  <c r="GU15" i="3"/>
  <c r="GE15" i="3"/>
  <c r="FO15" i="3"/>
  <c r="EY15" i="3"/>
  <c r="EI15" i="3"/>
  <c r="DS15" i="3"/>
  <c r="DC15" i="3"/>
  <c r="CM15" i="3"/>
  <c r="BW15" i="3"/>
  <c r="BG15" i="3"/>
  <c r="AQ15" i="3"/>
  <c r="AA15" i="3"/>
  <c r="K15" i="3"/>
  <c r="ML15" i="3"/>
  <c r="BS28" i="1" s="1"/>
  <c r="LR15" i="3"/>
  <c r="KV15" i="3"/>
  <c r="JZ15" i="3"/>
  <c r="JF15" i="3"/>
  <c r="IP15" i="3"/>
  <c r="HZ15" i="3"/>
  <c r="HJ15" i="3"/>
  <c r="GT15" i="3"/>
  <c r="GD15" i="3"/>
  <c r="FN15" i="3"/>
  <c r="EX15" i="3"/>
  <c r="EH15" i="3"/>
  <c r="DR15" i="3"/>
  <c r="DB15" i="3"/>
  <c r="CL15" i="3"/>
  <c r="BV15" i="3"/>
  <c r="BF15" i="3"/>
  <c r="AP15" i="3"/>
  <c r="Z15" i="3"/>
  <c r="J15" i="3"/>
  <c r="MB15" i="3"/>
  <c r="BI28" i="1" s="1"/>
  <c r="LF15" i="3"/>
  <c r="KL15" i="3"/>
  <c r="JP15" i="3"/>
  <c r="IX15" i="3"/>
  <c r="IH15" i="3"/>
  <c r="HR15" i="3"/>
  <c r="HB15" i="3"/>
  <c r="GL15" i="3"/>
  <c r="FV15" i="3"/>
  <c r="FF15" i="3"/>
  <c r="EP15" i="3"/>
  <c r="DZ15" i="3"/>
  <c r="DJ15" i="3"/>
  <c r="CT15" i="3"/>
  <c r="CD15" i="3"/>
  <c r="BN15" i="3"/>
  <c r="AX15" i="3"/>
  <c r="AH15" i="3"/>
  <c r="R15" i="3"/>
  <c r="LE15" i="3"/>
  <c r="JO15" i="3"/>
  <c r="IG15" i="3"/>
  <c r="HA15" i="3"/>
  <c r="FU15" i="3"/>
  <c r="EO15" i="3"/>
  <c r="DI15" i="3"/>
  <c r="CC15" i="3"/>
  <c r="AW15" i="3"/>
  <c r="Q15" i="3"/>
  <c r="MK15" i="3"/>
  <c r="BR28" i="1" s="1"/>
  <c r="KU15" i="3"/>
  <c r="JE15" i="3"/>
  <c r="HY15" i="3"/>
  <c r="GS15" i="3"/>
  <c r="FM15" i="3"/>
  <c r="EG15" i="3"/>
  <c r="DA15" i="3"/>
  <c r="BU15" i="3"/>
  <c r="AO15" i="3"/>
  <c r="I15" i="3"/>
  <c r="MD15" i="3"/>
  <c r="BK28" i="1" s="1"/>
  <c r="KN15" i="3"/>
  <c r="IZ15" i="3"/>
  <c r="HT15" i="3"/>
  <c r="GN15" i="3"/>
  <c r="FH15" i="3"/>
  <c r="EB15" i="3"/>
  <c r="CV15" i="3"/>
  <c r="BP15" i="3"/>
  <c r="AJ15" i="3"/>
  <c r="LO15" i="3"/>
  <c r="JY15" i="3"/>
  <c r="IO15" i="3"/>
  <c r="HI15" i="3"/>
  <c r="GC15" i="3"/>
  <c r="EW15" i="3"/>
  <c r="DQ15" i="3"/>
  <c r="CK15" i="3"/>
  <c r="BE15" i="3"/>
  <c r="Y15" i="3"/>
  <c r="LJ15" i="3"/>
  <c r="JR15" i="3"/>
  <c r="IJ15" i="3"/>
  <c r="HD15" i="3"/>
  <c r="FX15" i="3"/>
  <c r="ER15" i="3"/>
  <c r="DL15" i="3"/>
  <c r="CF15" i="3"/>
  <c r="AZ15" i="3"/>
  <c r="T15" i="3"/>
  <c r="JQ15" i="3"/>
  <c r="GK15" i="3"/>
  <c r="CU15" i="3"/>
  <c r="S15" i="3"/>
  <c r="FG15" i="3"/>
  <c r="MC15" i="3"/>
  <c r="BJ28" i="1" s="1"/>
  <c r="BO15" i="3"/>
  <c r="MA15" i="3"/>
  <c r="BH28" i="1" s="1"/>
  <c r="IY15" i="3"/>
  <c r="FW15" i="3"/>
  <c r="CS15" i="3"/>
  <c r="CE15" i="3"/>
  <c r="AX28" i="1"/>
  <c r="II15" i="3"/>
  <c r="HS15" i="3"/>
  <c r="BM15" i="3"/>
  <c r="LG15" i="3"/>
  <c r="HQ15" i="3"/>
  <c r="EA15" i="3"/>
  <c r="AY15" i="3"/>
  <c r="KM15" i="3"/>
  <c r="HC15" i="3"/>
  <c r="DY15" i="3"/>
  <c r="AI15" i="3"/>
  <c r="KI15" i="3"/>
  <c r="GM15" i="3"/>
  <c r="DK15" i="3"/>
  <c r="AG15" i="3"/>
  <c r="IW15" i="3"/>
  <c r="FE15" i="3"/>
  <c r="EQ15" i="3"/>
  <c r="BS9" i="3"/>
  <c r="CQ9" i="3"/>
  <c r="CQ11" i="3" s="1"/>
  <c r="KI9" i="3"/>
  <c r="DU9" i="3"/>
  <c r="AD9" i="3"/>
  <c r="AD11" i="3" s="1"/>
  <c r="JZ9" i="3"/>
  <c r="GW9" i="3"/>
  <c r="DF9" i="3"/>
  <c r="NB9" i="3"/>
  <c r="BX11" i="1"/>
  <c r="JK9" i="3"/>
  <c r="CJ9" i="3"/>
  <c r="HH9" i="3"/>
  <c r="MF9" i="3"/>
  <c r="BB11" i="1"/>
  <c r="DX9" i="3"/>
  <c r="IV9" i="3"/>
  <c r="AK9" i="3"/>
  <c r="FI9" i="3"/>
  <c r="KG9" i="3"/>
  <c r="BR9" i="3"/>
  <c r="GP9" i="3"/>
  <c r="LN9" i="3"/>
  <c r="AZ9" i="3"/>
  <c r="DL9" i="3"/>
  <c r="FX9" i="3"/>
  <c r="IJ9" i="3"/>
  <c r="KV9" i="3"/>
  <c r="Y9" i="3"/>
  <c r="Y11" i="3" s="1"/>
  <c r="CK9" i="3"/>
  <c r="EW9" i="3"/>
  <c r="HI9" i="3"/>
  <c r="JU9" i="3"/>
  <c r="MG9" i="3"/>
  <c r="BC11" i="1"/>
  <c r="BN9" i="3"/>
  <c r="DZ9" i="3"/>
  <c r="GL9" i="3"/>
  <c r="IX9" i="3"/>
  <c r="LJ9" i="3"/>
  <c r="AI9" i="3"/>
  <c r="CU9" i="3"/>
  <c r="FG9" i="3"/>
  <c r="HS9" i="3"/>
  <c r="KE9" i="3"/>
  <c r="MQ9" i="3"/>
  <c r="BM11" i="1"/>
  <c r="BA15" i="1" s="1"/>
  <c r="HU9" i="3"/>
  <c r="T9" i="3"/>
  <c r="T11" i="3" s="1"/>
  <c r="JP9" i="3"/>
  <c r="GC9" i="3"/>
  <c r="MP9" i="3"/>
  <c r="BL11" i="1"/>
  <c r="LK9" i="3"/>
  <c r="AE9" i="3"/>
  <c r="AC9" i="3"/>
  <c r="AC11" i="3" s="1"/>
  <c r="JJ9" i="3"/>
  <c r="FS9" i="3"/>
  <c r="CB9" i="3"/>
  <c r="IK9" i="3"/>
  <c r="AB9" i="3"/>
  <c r="AB11" i="3" s="1"/>
  <c r="JX9" i="3"/>
  <c r="GK9" i="3"/>
  <c r="DB9" i="3"/>
  <c r="BW9" i="3"/>
  <c r="LS9" i="3"/>
  <c r="KA9" i="3"/>
  <c r="BI9" i="3"/>
  <c r="AT9" i="3"/>
  <c r="GB9" i="3"/>
  <c r="EC9" i="3"/>
  <c r="FJ9" i="3"/>
  <c r="FH9" i="3"/>
  <c r="BU9" i="3"/>
  <c r="AX9" i="3"/>
  <c r="KT9" i="3"/>
  <c r="MA9" i="3"/>
  <c r="HG9" i="3"/>
  <c r="FQ9" i="3"/>
  <c r="BT9" i="3"/>
  <c r="IF9" i="3"/>
  <c r="BB9" i="3"/>
  <c r="DD9" i="3"/>
  <c r="CC9" i="3"/>
  <c r="LY9" i="3"/>
  <c r="IP9" i="3"/>
  <c r="EY9" i="3"/>
  <c r="F17" i="3"/>
  <c r="E16" i="3"/>
  <c r="AY29" i="1"/>
  <c r="FC9" i="3"/>
  <c r="GA9" i="3"/>
  <c r="BC9" i="3"/>
  <c r="BK9" i="3"/>
  <c r="FA9" i="3"/>
  <c r="BJ9" i="3"/>
  <c r="LF9" i="3"/>
  <c r="IC9" i="3"/>
  <c r="EL9" i="3"/>
  <c r="AU9" i="3"/>
  <c r="KQ9" i="3"/>
  <c r="CZ9" i="3"/>
  <c r="HX9" i="3"/>
  <c r="MV9" i="3"/>
  <c r="BR11" i="1"/>
  <c r="EN9" i="3"/>
  <c r="JL9" i="3"/>
  <c r="BA9" i="3"/>
  <c r="FY9" i="3"/>
  <c r="KW9" i="3"/>
  <c r="CH9" i="3"/>
  <c r="HF9" i="3"/>
  <c r="MD9" i="3"/>
  <c r="BH9" i="3"/>
  <c r="DT9" i="3"/>
  <c r="GF9" i="3"/>
  <c r="IR9" i="3"/>
  <c r="LD9" i="3"/>
  <c r="AG9" i="3"/>
  <c r="CS9" i="3"/>
  <c r="FE9" i="3"/>
  <c r="HQ9" i="3"/>
  <c r="KC9" i="3"/>
  <c r="MO9" i="3"/>
  <c r="BK11" i="1"/>
  <c r="BV9" i="3"/>
  <c r="EH9" i="3"/>
  <c r="GT9" i="3"/>
  <c r="JF9" i="3"/>
  <c r="LR9" i="3"/>
  <c r="AQ9" i="3"/>
  <c r="DC9" i="3"/>
  <c r="FO9" i="3"/>
  <c r="IA9" i="3"/>
  <c r="KM9" i="3"/>
  <c r="MY9" i="3"/>
  <c r="BU11" i="1"/>
  <c r="EN11" i="3" l="1"/>
  <c r="AU28" i="1"/>
  <c r="AU19" i="1"/>
  <c r="BC15" i="1"/>
  <c r="BC14" i="1"/>
  <c r="AU11" i="1"/>
  <c r="HO11" i="3"/>
  <c r="JO11" i="3"/>
  <c r="FF11" i="3"/>
  <c r="FW11" i="3"/>
  <c r="BL11" i="3"/>
  <c r="FR11" i="3"/>
  <c r="LR11" i="3"/>
  <c r="LS11" i="3"/>
  <c r="GY11" i="3"/>
  <c r="EW11" i="3"/>
  <c r="GL11" i="3"/>
  <c r="LD11" i="3"/>
  <c r="GM11" i="3"/>
  <c r="DI11" i="3"/>
  <c r="DQ11" i="3"/>
  <c r="FC11" i="3"/>
  <c r="LG11" i="3"/>
  <c r="CM11" i="3"/>
  <c r="BK11" i="3"/>
  <c r="IR11" i="3"/>
  <c r="CK11" i="3"/>
  <c r="LB11" i="3"/>
  <c r="KW11" i="3"/>
  <c r="CC11" i="3"/>
  <c r="EI11" i="3"/>
  <c r="HU11" i="3"/>
  <c r="AI11" i="3"/>
  <c r="GV11" i="3"/>
  <c r="DK11" i="3"/>
  <c r="HB11" i="3"/>
  <c r="DA11" i="3"/>
  <c r="LU11" i="3"/>
  <c r="JT11" i="3"/>
  <c r="DD11" i="3"/>
  <c r="KA11" i="3"/>
  <c r="HJ11" i="3"/>
  <c r="IN11" i="3"/>
  <c r="CP11" i="3"/>
  <c r="GD11" i="3"/>
  <c r="MB11" i="3"/>
  <c r="LX11" i="3"/>
  <c r="CI11" i="3"/>
  <c r="FL11" i="3"/>
  <c r="FA11" i="3"/>
  <c r="EC11" i="3"/>
  <c r="GS11" i="3"/>
  <c r="EH11" i="3"/>
  <c r="FQ11" i="3"/>
  <c r="AE11" i="3"/>
  <c r="IA11" i="3"/>
  <c r="IP11" i="3"/>
  <c r="GB11" i="3"/>
  <c r="JX11" i="3"/>
  <c r="LK11" i="3"/>
  <c r="LN11" i="3"/>
  <c r="GU11" i="3"/>
  <c r="AN11" i="3"/>
  <c r="DT11" i="3"/>
  <c r="CS11" i="3"/>
  <c r="FJ11" i="3"/>
  <c r="CU11" i="3"/>
  <c r="MG11" i="3"/>
  <c r="FX11" i="3"/>
  <c r="GH11" i="3"/>
  <c r="AH11" i="3"/>
  <c r="EM11" i="3"/>
  <c r="KL11" i="3"/>
  <c r="NA11" i="3"/>
  <c r="LM11" i="3"/>
  <c r="BG11" i="3"/>
  <c r="KS11" i="3"/>
  <c r="EJ11" i="3"/>
  <c r="FT11" i="3"/>
  <c r="KO11" i="3"/>
  <c r="LO11" i="3"/>
  <c r="JE11" i="3"/>
  <c r="GQ11" i="3"/>
  <c r="KY11" i="3"/>
  <c r="DS11" i="3"/>
  <c r="DJ11" i="3"/>
  <c r="JL11" i="3"/>
  <c r="AX11" i="3"/>
  <c r="BB11" i="3"/>
  <c r="KV11" i="3"/>
  <c r="MN11" i="3"/>
  <c r="CW11" i="3"/>
  <c r="AV11" i="3"/>
  <c r="GR11" i="3"/>
  <c r="JY11" i="3"/>
  <c r="CZ11" i="3"/>
  <c r="KF11" i="3"/>
  <c r="AJ11" i="3"/>
  <c r="IZ11" i="3"/>
  <c r="KC11" i="3"/>
  <c r="KI11" i="3"/>
  <c r="IW11" i="3"/>
  <c r="DC11" i="3"/>
  <c r="MO11" i="3"/>
  <c r="BA11" i="3"/>
  <c r="AU11" i="3"/>
  <c r="KT11" i="3"/>
  <c r="BI11" i="3"/>
  <c r="MP11" i="3"/>
  <c r="HI11" i="3"/>
  <c r="AZ11" i="3"/>
  <c r="DX11" i="3"/>
  <c r="DH11" i="3"/>
  <c r="DO11" i="3"/>
  <c r="JR11" i="3"/>
  <c r="MH11" i="3"/>
  <c r="IL11" i="3"/>
  <c r="JD11" i="3"/>
  <c r="DV11" i="3"/>
  <c r="LL11" i="3"/>
  <c r="AT11" i="3"/>
  <c r="AW19" i="1"/>
  <c r="AV19" i="1" s="1"/>
  <c r="EU11" i="3"/>
  <c r="DY11" i="3"/>
  <c r="JF11" i="3"/>
  <c r="IF11" i="3"/>
  <c r="JJ11" i="3"/>
  <c r="KE11" i="3"/>
  <c r="DZ11" i="3"/>
  <c r="BR11" i="3"/>
  <c r="HH11" i="3"/>
  <c r="DR11" i="3"/>
  <c r="IQ11" i="3"/>
  <c r="LT11" i="3"/>
  <c r="NC11" i="3"/>
  <c r="HP11" i="3"/>
  <c r="KJ11" i="3"/>
  <c r="GP11" i="3"/>
  <c r="KH11" i="3"/>
  <c r="JS11" i="3"/>
  <c r="GT11" i="3"/>
  <c r="BJ11" i="3"/>
  <c r="BT11" i="3"/>
  <c r="DB11" i="3"/>
  <c r="HS11" i="3"/>
  <c r="BN11" i="3"/>
  <c r="KG11" i="3"/>
  <c r="CJ11" i="3"/>
  <c r="DU11" i="3"/>
  <c r="HA11" i="3"/>
  <c r="ME11" i="3"/>
  <c r="FN11" i="3"/>
  <c r="CT11" i="3"/>
  <c r="LZ11" i="3"/>
  <c r="HY11" i="3"/>
  <c r="BP11" i="3"/>
  <c r="KB11" i="3"/>
  <c r="JI11" i="3"/>
  <c r="IM11" i="3"/>
  <c r="KX11" i="3"/>
  <c r="IH11" i="3"/>
  <c r="GZ11" i="3"/>
  <c r="G41" i="3"/>
  <c r="AZ21" i="1"/>
  <c r="E40" i="3"/>
  <c r="HK11" i="3"/>
  <c r="MK11" i="3"/>
  <c r="KM11" i="3"/>
  <c r="CH11" i="3"/>
  <c r="HX11" i="3"/>
  <c r="EY11" i="3"/>
  <c r="GK11" i="3"/>
  <c r="FG11" i="3"/>
  <c r="FI11" i="3"/>
  <c r="JK11" i="3"/>
  <c r="CR11" i="3"/>
  <c r="IO11" i="3"/>
  <c r="JN11" i="3"/>
  <c r="FD11" i="3"/>
  <c r="GI11" i="3"/>
  <c r="ES11" i="3"/>
  <c r="IU11" i="3"/>
  <c r="MO39" i="3"/>
  <c r="BV20" i="1" s="1"/>
  <c r="MG39" i="3"/>
  <c r="BN20" i="1" s="1"/>
  <c r="LY39" i="3"/>
  <c r="BF20" i="1" s="1"/>
  <c r="MN39" i="3"/>
  <c r="BU20" i="1" s="1"/>
  <c r="ME39" i="3"/>
  <c r="BL20" i="1" s="1"/>
  <c r="LV39" i="3"/>
  <c r="BC20" i="1" s="1"/>
  <c r="LN39" i="3"/>
  <c r="LF39" i="3"/>
  <c r="KX39" i="3"/>
  <c r="KP39" i="3"/>
  <c r="KH39" i="3"/>
  <c r="JZ39" i="3"/>
  <c r="JR39" i="3"/>
  <c r="JJ39" i="3"/>
  <c r="JB39" i="3"/>
  <c r="IT39" i="3"/>
  <c r="IL39" i="3"/>
  <c r="ID39" i="3"/>
  <c r="HV39" i="3"/>
  <c r="HN39" i="3"/>
  <c r="HF39" i="3"/>
  <c r="GX39" i="3"/>
  <c r="GP39" i="3"/>
  <c r="GH39" i="3"/>
  <c r="FZ39" i="3"/>
  <c r="FR39" i="3"/>
  <c r="FJ39" i="3"/>
  <c r="FB39" i="3"/>
  <c r="ET39" i="3"/>
  <c r="EL39" i="3"/>
  <c r="ED39" i="3"/>
  <c r="DV39" i="3"/>
  <c r="DN39" i="3"/>
  <c r="DF39" i="3"/>
  <c r="CX39" i="3"/>
  <c r="CP39" i="3"/>
  <c r="CH39" i="3"/>
  <c r="BZ39" i="3"/>
  <c r="BR39" i="3"/>
  <c r="BJ39" i="3"/>
  <c r="BB39" i="3"/>
  <c r="AT39" i="3"/>
  <c r="AL39" i="3"/>
  <c r="AD39" i="3"/>
  <c r="V39" i="3"/>
  <c r="N39" i="3"/>
  <c r="MM39" i="3"/>
  <c r="BT20" i="1" s="1"/>
  <c r="MD39" i="3"/>
  <c r="BK20" i="1" s="1"/>
  <c r="LU39" i="3"/>
  <c r="BB20" i="1" s="1"/>
  <c r="LM39" i="3"/>
  <c r="LE39" i="3"/>
  <c r="KW39" i="3"/>
  <c r="KO39" i="3"/>
  <c r="KG39" i="3"/>
  <c r="JY39" i="3"/>
  <c r="JQ39" i="3"/>
  <c r="JI39" i="3"/>
  <c r="JA39" i="3"/>
  <c r="IS39" i="3"/>
  <c r="IK39" i="3"/>
  <c r="IC39" i="3"/>
  <c r="HU39" i="3"/>
  <c r="HM39" i="3"/>
  <c r="HE39" i="3"/>
  <c r="GW39" i="3"/>
  <c r="GO39" i="3"/>
  <c r="GG39" i="3"/>
  <c r="FY39" i="3"/>
  <c r="FQ39" i="3"/>
  <c r="FI39" i="3"/>
  <c r="FA39" i="3"/>
  <c r="ES39" i="3"/>
  <c r="EK39" i="3"/>
  <c r="EC39" i="3"/>
  <c r="DU39" i="3"/>
  <c r="DM39" i="3"/>
  <c r="DE39" i="3"/>
  <c r="CW39" i="3"/>
  <c r="CO39" i="3"/>
  <c r="CG39" i="3"/>
  <c r="BY39" i="3"/>
  <c r="BQ39" i="3"/>
  <c r="BI39" i="3"/>
  <c r="BA39" i="3"/>
  <c r="AS39" i="3"/>
  <c r="AK39" i="3"/>
  <c r="AC39" i="3"/>
  <c r="U39" i="3"/>
  <c r="M39" i="3"/>
  <c r="MR39" i="3"/>
  <c r="BY20" i="1" s="1"/>
  <c r="MI39" i="3"/>
  <c r="BP20" i="1" s="1"/>
  <c r="LZ39" i="3"/>
  <c r="BG20" i="1" s="1"/>
  <c r="LQ39" i="3"/>
  <c r="LI39" i="3"/>
  <c r="LA39" i="3"/>
  <c r="KS39" i="3"/>
  <c r="KK39" i="3"/>
  <c r="KC39" i="3"/>
  <c r="JU39" i="3"/>
  <c r="JM39" i="3"/>
  <c r="JE39" i="3"/>
  <c r="IW39" i="3"/>
  <c r="IO39" i="3"/>
  <c r="IG39" i="3"/>
  <c r="HY39" i="3"/>
  <c r="HQ39" i="3"/>
  <c r="HI39" i="3"/>
  <c r="HA39" i="3"/>
  <c r="GS39" i="3"/>
  <c r="GK39" i="3"/>
  <c r="GC39" i="3"/>
  <c r="FU39" i="3"/>
  <c r="FM39" i="3"/>
  <c r="FE39" i="3"/>
  <c r="EW39" i="3"/>
  <c r="EO39" i="3"/>
  <c r="EG39" i="3"/>
  <c r="DY39" i="3"/>
  <c r="DQ39" i="3"/>
  <c r="DI39" i="3"/>
  <c r="DA39" i="3"/>
  <c r="CS39" i="3"/>
  <c r="CK39" i="3"/>
  <c r="CC39" i="3"/>
  <c r="BU39" i="3"/>
  <c r="BM39" i="3"/>
  <c r="BE39" i="3"/>
  <c r="AW39" i="3"/>
  <c r="AO39" i="3"/>
  <c r="AG39" i="3"/>
  <c r="Y39" i="3"/>
  <c r="Q39" i="3"/>
  <c r="I39" i="3"/>
  <c r="MK39" i="3"/>
  <c r="BR20" i="1" s="1"/>
  <c r="LW39" i="3"/>
  <c r="BD20" i="1" s="1"/>
  <c r="LJ39" i="3"/>
  <c r="KV39" i="3"/>
  <c r="KJ39" i="3"/>
  <c r="JW39" i="3"/>
  <c r="JK39" i="3"/>
  <c r="IX39" i="3"/>
  <c r="IJ39" i="3"/>
  <c r="HX39" i="3"/>
  <c r="HK39" i="3"/>
  <c r="GY39" i="3"/>
  <c r="GL39" i="3"/>
  <c r="FX39" i="3"/>
  <c r="FL39" i="3"/>
  <c r="EY39" i="3"/>
  <c r="EM39" i="3"/>
  <c r="DZ39" i="3"/>
  <c r="DL39" i="3"/>
  <c r="CZ39" i="3"/>
  <c r="CM39" i="3"/>
  <c r="CA39" i="3"/>
  <c r="MJ39" i="3"/>
  <c r="BQ20" i="1" s="1"/>
  <c r="LT39" i="3"/>
  <c r="BA20" i="1" s="1"/>
  <c r="LH39" i="3"/>
  <c r="KU39" i="3"/>
  <c r="KI39" i="3"/>
  <c r="JV39" i="3"/>
  <c r="JH39" i="3"/>
  <c r="IV39" i="3"/>
  <c r="II39" i="3"/>
  <c r="HW39" i="3"/>
  <c r="HJ39" i="3"/>
  <c r="GV39" i="3"/>
  <c r="GJ39" i="3"/>
  <c r="FW39" i="3"/>
  <c r="FK39" i="3"/>
  <c r="EX39" i="3"/>
  <c r="EJ39" i="3"/>
  <c r="DX39" i="3"/>
  <c r="DK39" i="3"/>
  <c r="CY39" i="3"/>
  <c r="CL39" i="3"/>
  <c r="BX39" i="3"/>
  <c r="BL39" i="3"/>
  <c r="AY39" i="3"/>
  <c r="AM39" i="3"/>
  <c r="Z39" i="3"/>
  <c r="L39" i="3"/>
  <c r="MH39" i="3"/>
  <c r="BO20" i="1" s="1"/>
  <c r="LS39" i="3"/>
  <c r="LG39" i="3"/>
  <c r="KT39" i="3"/>
  <c r="KF39" i="3"/>
  <c r="JT39" i="3"/>
  <c r="JG39" i="3"/>
  <c r="IU39" i="3"/>
  <c r="IH39" i="3"/>
  <c r="HT39" i="3"/>
  <c r="HH39" i="3"/>
  <c r="GU39" i="3"/>
  <c r="GI39" i="3"/>
  <c r="FV39" i="3"/>
  <c r="FH39" i="3"/>
  <c r="EV39" i="3"/>
  <c r="EI39" i="3"/>
  <c r="MB39" i="3"/>
  <c r="BI20" i="1" s="1"/>
  <c r="LD39" i="3"/>
  <c r="KM39" i="3"/>
  <c r="JP39" i="3"/>
  <c r="IY39" i="3"/>
  <c r="IB39" i="3"/>
  <c r="HG39" i="3"/>
  <c r="GN39" i="3"/>
  <c r="FS39" i="3"/>
  <c r="EZ39" i="3"/>
  <c r="EE39" i="3"/>
  <c r="DO39" i="3"/>
  <c r="CU39" i="3"/>
  <c r="CE39" i="3"/>
  <c r="BO39" i="3"/>
  <c r="AZ39" i="3"/>
  <c r="AJ39" i="3"/>
  <c r="W39" i="3"/>
  <c r="H39" i="3"/>
  <c r="MA39" i="3"/>
  <c r="BH20" i="1" s="1"/>
  <c r="LC39" i="3"/>
  <c r="KL39" i="3"/>
  <c r="JO39" i="3"/>
  <c r="IR39" i="3"/>
  <c r="IA39" i="3"/>
  <c r="HD39" i="3"/>
  <c r="GM39" i="3"/>
  <c r="FP39" i="3"/>
  <c r="EU39" i="3"/>
  <c r="EB39" i="3"/>
  <c r="DJ39" i="3"/>
  <c r="CT39" i="3"/>
  <c r="CD39" i="3"/>
  <c r="BN39" i="3"/>
  <c r="AX39" i="3"/>
  <c r="AI39" i="3"/>
  <c r="T39" i="3"/>
  <c r="LX39" i="3"/>
  <c r="BE20" i="1" s="1"/>
  <c r="LB39" i="3"/>
  <c r="KE39" i="3"/>
  <c r="JN39" i="3"/>
  <c r="IQ39" i="3"/>
  <c r="HZ39" i="3"/>
  <c r="HC39" i="3"/>
  <c r="GF39" i="3"/>
  <c r="FO39" i="3"/>
  <c r="ER39" i="3"/>
  <c r="EA39" i="3"/>
  <c r="DH39" i="3"/>
  <c r="CR39" i="3"/>
  <c r="CB39" i="3"/>
  <c r="BK39" i="3"/>
  <c r="AV39" i="3"/>
  <c r="AH39" i="3"/>
  <c r="S39" i="3"/>
  <c r="ML39" i="3"/>
  <c r="BS20" i="1" s="1"/>
  <c r="KZ39" i="3"/>
  <c r="JX39" i="3"/>
  <c r="IN39" i="3"/>
  <c r="HL39" i="3"/>
  <c r="GB39" i="3"/>
  <c r="EQ39" i="3"/>
  <c r="DR39" i="3"/>
  <c r="CN39" i="3"/>
  <c r="BP39" i="3"/>
  <c r="AQ39" i="3"/>
  <c r="R39" i="3"/>
  <c r="MC39" i="3"/>
  <c r="BJ20" i="1" s="1"/>
  <c r="KR39" i="3"/>
  <c r="JL39" i="3"/>
  <c r="IF39" i="3"/>
  <c r="GZ39" i="3"/>
  <c r="FT39" i="3"/>
  <c r="EN39" i="3"/>
  <c r="DG39" i="3"/>
  <c r="CI39" i="3"/>
  <c r="BG39" i="3"/>
  <c r="AN39" i="3"/>
  <c r="O39" i="3"/>
  <c r="MP39" i="3"/>
  <c r="BW20" i="1" s="1"/>
  <c r="LK39" i="3"/>
  <c r="KA39" i="3"/>
  <c r="IP39" i="3"/>
  <c r="HO39" i="3"/>
  <c r="GD39" i="3"/>
  <c r="FC39" i="3"/>
  <c r="DS39" i="3"/>
  <c r="CQ39" i="3"/>
  <c r="BS39" i="3"/>
  <c r="AR39" i="3"/>
  <c r="X39" i="3"/>
  <c r="LR39" i="3"/>
  <c r="KB39" i="3"/>
  <c r="HS39" i="3"/>
  <c r="GA39" i="3"/>
  <c r="DW39" i="3"/>
  <c r="CF39" i="3"/>
  <c r="AU39" i="3"/>
  <c r="J39" i="3"/>
  <c r="JS39" i="3"/>
  <c r="FN39" i="3"/>
  <c r="BW39" i="3"/>
  <c r="LO39" i="3"/>
  <c r="JF39" i="3"/>
  <c r="HP39" i="3"/>
  <c r="FG39" i="3"/>
  <c r="DP39" i="3"/>
  <c r="BV39" i="3"/>
  <c r="AF39" i="3"/>
  <c r="LL39" i="3"/>
  <c r="JD39" i="3"/>
  <c r="HB39" i="3"/>
  <c r="FF39" i="3"/>
  <c r="DD39" i="3"/>
  <c r="BT39" i="3"/>
  <c r="AE39" i="3"/>
  <c r="MQ39" i="3"/>
  <c r="BX20" i="1" s="1"/>
  <c r="KN39" i="3"/>
  <c r="IM39" i="3"/>
  <c r="GQ39" i="3"/>
  <c r="EH39" i="3"/>
  <c r="CV39" i="3"/>
  <c r="BD39" i="3"/>
  <c r="P39" i="3"/>
  <c r="MF39" i="3"/>
  <c r="BM20" i="1" s="1"/>
  <c r="KD39" i="3"/>
  <c r="IE39" i="3"/>
  <c r="GE39" i="3"/>
  <c r="EF39" i="3"/>
  <c r="CJ39" i="3"/>
  <c r="BC39" i="3"/>
  <c r="K39" i="3"/>
  <c r="AX20" i="1"/>
  <c r="LP39" i="3"/>
  <c r="HR39" i="3"/>
  <c r="DT39" i="3"/>
  <c r="AP39" i="3"/>
  <c r="JC39" i="3"/>
  <c r="BH39" i="3"/>
  <c r="EP39" i="3"/>
  <c r="IZ39" i="3"/>
  <c r="BF39" i="3"/>
  <c r="GT39" i="3"/>
  <c r="AB39" i="3"/>
  <c r="GR39" i="3"/>
  <c r="AA39" i="3"/>
  <c r="FD39" i="3"/>
  <c r="KY39" i="3"/>
  <c r="KQ39" i="3"/>
  <c r="DB39" i="3"/>
  <c r="DC39" i="3"/>
  <c r="E17" i="3"/>
  <c r="F18" i="3"/>
  <c r="AY30" i="1"/>
  <c r="ED11" i="3"/>
  <c r="LH11" i="3"/>
  <c r="AQ11" i="3"/>
  <c r="CB11" i="3"/>
  <c r="JW11" i="3"/>
  <c r="BE11" i="3"/>
  <c r="EX11" i="3"/>
  <c r="HE11" i="3"/>
  <c r="JA11" i="3"/>
  <c r="HR11" i="3"/>
  <c r="HQ11" i="3"/>
  <c r="BH11" i="3"/>
  <c r="IC11" i="3"/>
  <c r="BU11" i="3"/>
  <c r="FS11" i="3"/>
  <c r="GC11" i="3"/>
  <c r="IX11" i="3"/>
  <c r="GW11" i="3"/>
  <c r="AN27" i="1"/>
  <c r="IE11" i="3"/>
  <c r="JG11" i="3"/>
  <c r="DM11" i="3"/>
  <c r="HD11" i="3"/>
  <c r="GE11" i="3"/>
  <c r="CL11" i="3"/>
  <c r="JH11" i="3"/>
  <c r="CG11" i="3"/>
  <c r="DG11" i="3"/>
  <c r="FP11" i="3"/>
  <c r="BD11" i="3"/>
  <c r="CN11" i="3"/>
  <c r="IY11" i="3"/>
  <c r="GJ11" i="3"/>
  <c r="MW11" i="3"/>
  <c r="NI11" i="3"/>
  <c r="GN11" i="3"/>
  <c r="GO11" i="3"/>
  <c r="CA11" i="3"/>
  <c r="EE11" i="3"/>
  <c r="NL11" i="3"/>
  <c r="MZ11" i="3"/>
  <c r="DW11" i="3"/>
  <c r="KZ11" i="3"/>
  <c r="HL11" i="3"/>
  <c r="LA11" i="3"/>
  <c r="MY11" i="3"/>
  <c r="NK11" i="3"/>
  <c r="MV11" i="3"/>
  <c r="NH11" i="3"/>
  <c r="NJ11" i="3"/>
  <c r="MX11" i="3"/>
  <c r="AG11" i="3"/>
  <c r="FM11" i="3"/>
  <c r="BV11" i="3"/>
  <c r="EL11" i="3"/>
  <c r="LJ11" i="3"/>
  <c r="DF11" i="3"/>
  <c r="EO11" i="3"/>
  <c r="HC11" i="3"/>
  <c r="MJ11" i="3"/>
  <c r="FK11" i="3"/>
  <c r="LW11" i="3"/>
  <c r="FE11" i="3"/>
  <c r="MD11" i="3"/>
  <c r="LF11" i="3"/>
  <c r="MQ16" i="3"/>
  <c r="BX29" i="1" s="1"/>
  <c r="MI16" i="3"/>
  <c r="BP29" i="1" s="1"/>
  <c r="MA16" i="3"/>
  <c r="BH29" i="1" s="1"/>
  <c r="LS16" i="3"/>
  <c r="LK16" i="3"/>
  <c r="LC16" i="3"/>
  <c r="KU16" i="3"/>
  <c r="KM16" i="3"/>
  <c r="KE16" i="3"/>
  <c r="JW16" i="3"/>
  <c r="JO16" i="3"/>
  <c r="JG16" i="3"/>
  <c r="IY16" i="3"/>
  <c r="IQ16" i="3"/>
  <c r="II16" i="3"/>
  <c r="IA16" i="3"/>
  <c r="HS16" i="3"/>
  <c r="HK16" i="3"/>
  <c r="HC16" i="3"/>
  <c r="GU16" i="3"/>
  <c r="GM16" i="3"/>
  <c r="GE16" i="3"/>
  <c r="FW16" i="3"/>
  <c r="FO16" i="3"/>
  <c r="FG16" i="3"/>
  <c r="EY16" i="3"/>
  <c r="EQ16" i="3"/>
  <c r="EI16" i="3"/>
  <c r="EA16" i="3"/>
  <c r="DS16" i="3"/>
  <c r="DK16" i="3"/>
  <c r="DC16" i="3"/>
  <c r="CU16" i="3"/>
  <c r="CM16" i="3"/>
  <c r="CE16" i="3"/>
  <c r="BW16" i="3"/>
  <c r="BO16" i="3"/>
  <c r="BG16" i="3"/>
  <c r="AY16" i="3"/>
  <c r="AQ16" i="3"/>
  <c r="AI16" i="3"/>
  <c r="AA16" i="3"/>
  <c r="S16" i="3"/>
  <c r="K16" i="3"/>
  <c r="MP16" i="3"/>
  <c r="BW29" i="1" s="1"/>
  <c r="MH16" i="3"/>
  <c r="BO29" i="1" s="1"/>
  <c r="LZ16" i="3"/>
  <c r="BG29" i="1" s="1"/>
  <c r="LR16" i="3"/>
  <c r="LJ16" i="3"/>
  <c r="LB16" i="3"/>
  <c r="KT16" i="3"/>
  <c r="KL16" i="3"/>
  <c r="KD16" i="3"/>
  <c r="JV16" i="3"/>
  <c r="JN16" i="3"/>
  <c r="JF16" i="3"/>
  <c r="IX16" i="3"/>
  <c r="IP16" i="3"/>
  <c r="IH16" i="3"/>
  <c r="HZ16" i="3"/>
  <c r="HR16" i="3"/>
  <c r="HJ16" i="3"/>
  <c r="HB16" i="3"/>
  <c r="GT16" i="3"/>
  <c r="GL16" i="3"/>
  <c r="GD16" i="3"/>
  <c r="FV16" i="3"/>
  <c r="FN16" i="3"/>
  <c r="FF16" i="3"/>
  <c r="EX16" i="3"/>
  <c r="EP16" i="3"/>
  <c r="EH16" i="3"/>
  <c r="DZ16" i="3"/>
  <c r="DR16" i="3"/>
  <c r="MO16" i="3"/>
  <c r="BV29" i="1" s="1"/>
  <c r="MG16" i="3"/>
  <c r="BN29" i="1" s="1"/>
  <c r="LY16" i="3"/>
  <c r="BF29" i="1" s="1"/>
  <c r="LQ16" i="3"/>
  <c r="LI16" i="3"/>
  <c r="LA16" i="3"/>
  <c r="KS16" i="3"/>
  <c r="KK16" i="3"/>
  <c r="KC16" i="3"/>
  <c r="JU16" i="3"/>
  <c r="JM16" i="3"/>
  <c r="JE16" i="3"/>
  <c r="IW16" i="3"/>
  <c r="IO16" i="3"/>
  <c r="IG16" i="3"/>
  <c r="HY16" i="3"/>
  <c r="HQ16" i="3"/>
  <c r="HI16" i="3"/>
  <c r="HA16" i="3"/>
  <c r="MR16" i="3"/>
  <c r="BY29" i="1" s="1"/>
  <c r="MJ16" i="3"/>
  <c r="BQ29" i="1" s="1"/>
  <c r="MB16" i="3"/>
  <c r="BI29" i="1" s="1"/>
  <c r="LT16" i="3"/>
  <c r="BA29" i="1" s="1"/>
  <c r="LL16" i="3"/>
  <c r="LD16" i="3"/>
  <c r="KV16" i="3"/>
  <c r="KN16" i="3"/>
  <c r="KF16" i="3"/>
  <c r="JX16" i="3"/>
  <c r="JP16" i="3"/>
  <c r="JH16" i="3"/>
  <c r="IZ16" i="3"/>
  <c r="IR16" i="3"/>
  <c r="IJ16" i="3"/>
  <c r="IB16" i="3"/>
  <c r="HT16" i="3"/>
  <c r="HL16" i="3"/>
  <c r="HD16" i="3"/>
  <c r="GV16" i="3"/>
  <c r="GN16" i="3"/>
  <c r="GF16" i="3"/>
  <c r="FX16" i="3"/>
  <c r="FP16" i="3"/>
  <c r="FH16" i="3"/>
  <c r="EZ16" i="3"/>
  <c r="ER16" i="3"/>
  <c r="EJ16" i="3"/>
  <c r="EB16" i="3"/>
  <c r="DT16" i="3"/>
  <c r="DL16" i="3"/>
  <c r="DD16" i="3"/>
  <c r="CV16" i="3"/>
  <c r="CN16" i="3"/>
  <c r="CF16" i="3"/>
  <c r="BX16" i="3"/>
  <c r="BP16" i="3"/>
  <c r="BH16" i="3"/>
  <c r="AZ16" i="3"/>
  <c r="AR16" i="3"/>
  <c r="AJ16" i="3"/>
  <c r="AB16" i="3"/>
  <c r="T16" i="3"/>
  <c r="L16" i="3"/>
  <c r="MK16" i="3"/>
  <c r="BR29" i="1" s="1"/>
  <c r="LU16" i="3"/>
  <c r="BB29" i="1" s="1"/>
  <c r="LE16" i="3"/>
  <c r="KO16" i="3"/>
  <c r="JY16" i="3"/>
  <c r="JI16" i="3"/>
  <c r="IS16" i="3"/>
  <c r="IC16" i="3"/>
  <c r="HM16" i="3"/>
  <c r="GW16" i="3"/>
  <c r="GI16" i="3"/>
  <c r="FU16" i="3"/>
  <c r="FJ16" i="3"/>
  <c r="EV16" i="3"/>
  <c r="EK16" i="3"/>
  <c r="DW16" i="3"/>
  <c r="DJ16" i="3"/>
  <c r="CZ16" i="3"/>
  <c r="CP16" i="3"/>
  <c r="CD16" i="3"/>
  <c r="BT16" i="3"/>
  <c r="BJ16" i="3"/>
  <c r="AX16" i="3"/>
  <c r="AN16" i="3"/>
  <c r="AD16" i="3"/>
  <c r="R16" i="3"/>
  <c r="H16" i="3"/>
  <c r="MF16" i="3"/>
  <c r="BM29" i="1" s="1"/>
  <c r="LP16" i="3"/>
  <c r="KZ16" i="3"/>
  <c r="KJ16" i="3"/>
  <c r="JT16" i="3"/>
  <c r="JD16" i="3"/>
  <c r="IN16" i="3"/>
  <c r="HX16" i="3"/>
  <c r="HH16" i="3"/>
  <c r="GS16" i="3"/>
  <c r="GH16" i="3"/>
  <c r="FT16" i="3"/>
  <c r="FI16" i="3"/>
  <c r="EU16" i="3"/>
  <c r="EG16" i="3"/>
  <c r="DV16" i="3"/>
  <c r="DI16" i="3"/>
  <c r="CY16" i="3"/>
  <c r="CO16" i="3"/>
  <c r="CC16" i="3"/>
  <c r="BS16" i="3"/>
  <c r="BI16" i="3"/>
  <c r="AW16" i="3"/>
  <c r="AM16" i="3"/>
  <c r="AC16" i="3"/>
  <c r="Q16" i="3"/>
  <c r="ME16" i="3"/>
  <c r="BL29" i="1" s="1"/>
  <c r="LO16" i="3"/>
  <c r="KY16" i="3"/>
  <c r="KI16" i="3"/>
  <c r="JS16" i="3"/>
  <c r="JC16" i="3"/>
  <c r="IM16" i="3"/>
  <c r="HW16" i="3"/>
  <c r="HG16" i="3"/>
  <c r="GR16" i="3"/>
  <c r="GG16" i="3"/>
  <c r="FS16" i="3"/>
  <c r="FE16" i="3"/>
  <c r="ET16" i="3"/>
  <c r="EF16" i="3"/>
  <c r="DU16" i="3"/>
  <c r="DH16" i="3"/>
  <c r="CX16" i="3"/>
  <c r="CL16" i="3"/>
  <c r="CB16" i="3"/>
  <c r="BR16" i="3"/>
  <c r="BF16" i="3"/>
  <c r="AV16" i="3"/>
  <c r="AL16" i="3"/>
  <c r="Z16" i="3"/>
  <c r="P16" i="3"/>
  <c r="ML16" i="3"/>
  <c r="BS29" i="1" s="1"/>
  <c r="LV16" i="3"/>
  <c r="BC29" i="1" s="1"/>
  <c r="LF16" i="3"/>
  <c r="KP16" i="3"/>
  <c r="JZ16" i="3"/>
  <c r="JJ16" i="3"/>
  <c r="IT16" i="3"/>
  <c r="ID16" i="3"/>
  <c r="HN16" i="3"/>
  <c r="GX16" i="3"/>
  <c r="GJ16" i="3"/>
  <c r="FY16" i="3"/>
  <c r="FK16" i="3"/>
  <c r="EW16" i="3"/>
  <c r="EL16" i="3"/>
  <c r="DX16" i="3"/>
  <c r="DM16" i="3"/>
  <c r="DA16" i="3"/>
  <c r="CQ16" i="3"/>
  <c r="CG16" i="3"/>
  <c r="BU16" i="3"/>
  <c r="BK16" i="3"/>
  <c r="BA16" i="3"/>
  <c r="AO16" i="3"/>
  <c r="AE16" i="3"/>
  <c r="U16" i="3"/>
  <c r="I16" i="3"/>
  <c r="MM16" i="3"/>
  <c r="BT29" i="1" s="1"/>
  <c r="LG16" i="3"/>
  <c r="KA16" i="3"/>
  <c r="IU16" i="3"/>
  <c r="HO16" i="3"/>
  <c r="GK16" i="3"/>
  <c r="FL16" i="3"/>
  <c r="EM16" i="3"/>
  <c r="DN16" i="3"/>
  <c r="CR16" i="3"/>
  <c r="BV16" i="3"/>
  <c r="BB16" i="3"/>
  <c r="AF16" i="3"/>
  <c r="J16" i="3"/>
  <c r="MD16" i="3"/>
  <c r="BK29" i="1" s="1"/>
  <c r="KX16" i="3"/>
  <c r="JR16" i="3"/>
  <c r="IL16" i="3"/>
  <c r="HF16" i="3"/>
  <c r="GC16" i="3"/>
  <c r="FD16" i="3"/>
  <c r="EE16" i="3"/>
  <c r="DG16" i="3"/>
  <c r="CK16" i="3"/>
  <c r="BQ16" i="3"/>
  <c r="AU16" i="3"/>
  <c r="Y16" i="3"/>
  <c r="MC16" i="3"/>
  <c r="BJ29" i="1" s="1"/>
  <c r="KW16" i="3"/>
  <c r="JQ16" i="3"/>
  <c r="IK16" i="3"/>
  <c r="HE16" i="3"/>
  <c r="GB16" i="3"/>
  <c r="FC16" i="3"/>
  <c r="ED16" i="3"/>
  <c r="DF16" i="3"/>
  <c r="CJ16" i="3"/>
  <c r="BN16" i="3"/>
  <c r="AT16" i="3"/>
  <c r="X16" i="3"/>
  <c r="LM16" i="3"/>
  <c r="KG16" i="3"/>
  <c r="JA16" i="3"/>
  <c r="HU16" i="3"/>
  <c r="GP16" i="3"/>
  <c r="FQ16" i="3"/>
  <c r="EO16" i="3"/>
  <c r="DP16" i="3"/>
  <c r="CT16" i="3"/>
  <c r="BZ16" i="3"/>
  <c r="BD16" i="3"/>
  <c r="AH16" i="3"/>
  <c r="N16" i="3"/>
  <c r="LW16" i="3"/>
  <c r="BD29" i="1" s="1"/>
  <c r="JK16" i="3"/>
  <c r="GY16" i="3"/>
  <c r="FA16" i="3"/>
  <c r="DB16" i="3"/>
  <c r="BL16" i="3"/>
  <c r="V16" i="3"/>
  <c r="LN16" i="3"/>
  <c r="JB16" i="3"/>
  <c r="GQ16" i="3"/>
  <c r="ES16" i="3"/>
  <c r="CW16" i="3"/>
  <c r="BE16" i="3"/>
  <c r="O16" i="3"/>
  <c r="LH16" i="3"/>
  <c r="IV16" i="3"/>
  <c r="GO16" i="3"/>
  <c r="EN16" i="3"/>
  <c r="CS16" i="3"/>
  <c r="BC16" i="3"/>
  <c r="M16" i="3"/>
  <c r="KH16" i="3"/>
  <c r="HV16" i="3"/>
  <c r="FR16" i="3"/>
  <c r="DQ16" i="3"/>
  <c r="CA16" i="3"/>
  <c r="AK16" i="3"/>
  <c r="MN16" i="3"/>
  <c r="BU29" i="1" s="1"/>
  <c r="KB16" i="3"/>
  <c r="HP16" i="3"/>
  <c r="FM16" i="3"/>
  <c r="DO16" i="3"/>
  <c r="BY16" i="3"/>
  <c r="AG16" i="3"/>
  <c r="GZ16" i="3"/>
  <c r="CH16" i="3"/>
  <c r="AX29" i="1"/>
  <c r="FZ16" i="3"/>
  <c r="KR16" i="3"/>
  <c r="EC16" i="3"/>
  <c r="GA16" i="3"/>
  <c r="BM16" i="3"/>
  <c r="AS16" i="3"/>
  <c r="FB16" i="3"/>
  <c r="KQ16" i="3"/>
  <c r="JL16" i="3"/>
  <c r="DY16" i="3"/>
  <c r="IF16" i="3"/>
  <c r="DE16" i="3"/>
  <c r="IE16" i="3"/>
  <c r="CI16" i="3"/>
  <c r="LX16" i="3"/>
  <c r="BE29" i="1" s="1"/>
  <c r="AP16" i="3"/>
  <c r="W16" i="3"/>
  <c r="FH11" i="3"/>
  <c r="BW11" i="3"/>
  <c r="JP11" i="3"/>
  <c r="MQ11" i="3"/>
  <c r="MF11" i="3"/>
  <c r="JZ11" i="3"/>
  <c r="AK27" i="1"/>
  <c r="IT11" i="3"/>
  <c r="BB14" i="1"/>
  <c r="JB11" i="3"/>
  <c r="KR11" i="3"/>
  <c r="GX11" i="3"/>
  <c r="MM11" i="3"/>
  <c r="FZ11" i="3"/>
  <c r="EK11" i="3"/>
  <c r="ET11" i="3"/>
  <c r="BO11" i="3"/>
  <c r="BY11" i="3"/>
  <c r="AY11" i="3"/>
  <c r="KK11" i="3"/>
  <c r="EB11" i="3"/>
  <c r="BQ11" i="3"/>
  <c r="JC11" i="3"/>
  <c r="IB11" i="3"/>
  <c r="EQ11" i="3"/>
  <c r="ER11" i="3"/>
  <c r="HF11" i="3"/>
  <c r="DE11" i="3"/>
  <c r="IG11" i="3"/>
  <c r="BB15" i="1"/>
  <c r="LQ11" i="3"/>
  <c r="IJ11" i="3"/>
  <c r="FU11" i="3"/>
  <c r="BZ11" i="3"/>
  <c r="MR11" i="3"/>
  <c r="ND11" i="3"/>
  <c r="AF11" i="3"/>
  <c r="LP11" i="3"/>
  <c r="EG11" i="3"/>
  <c r="EV11" i="3"/>
  <c r="FO11" i="3"/>
  <c r="FY11" i="3"/>
  <c r="KQ11" i="3"/>
  <c r="BC11" i="3"/>
  <c r="LY11" i="3"/>
  <c r="MA11" i="3"/>
  <c r="AK11" i="3"/>
  <c r="AR11" i="3"/>
  <c r="CE11" i="3"/>
  <c r="BM11" i="3"/>
  <c r="KD11" i="3"/>
  <c r="JV11" i="3"/>
  <c r="DN11" i="3"/>
  <c r="EF11" i="3"/>
  <c r="HM11" i="3"/>
  <c r="CO11" i="3"/>
  <c r="CV11" i="3"/>
  <c r="AP11" i="3"/>
  <c r="CF11" i="3"/>
  <c r="AW28" i="1"/>
  <c r="AV28" i="1" s="1"/>
  <c r="KU11" i="3"/>
  <c r="EP11" i="3"/>
  <c r="AO11" i="3"/>
  <c r="HV11" i="3"/>
  <c r="LV11" i="3"/>
  <c r="HT11" i="3"/>
  <c r="HZ11" i="3"/>
  <c r="CY11" i="3"/>
  <c r="ID11" i="3"/>
  <c r="LE11" i="3"/>
  <c r="AS11" i="3"/>
  <c r="HG11" i="3"/>
  <c r="KN11" i="3"/>
  <c r="NG11" i="3"/>
  <c r="MU11" i="3"/>
  <c r="MT11" i="3"/>
  <c r="NF11" i="3"/>
  <c r="ML11" i="3"/>
  <c r="GF11" i="3"/>
  <c r="GA11" i="3"/>
  <c r="IK11" i="3"/>
  <c r="IS11" i="3"/>
  <c r="JU11" i="3"/>
  <c r="DL11" i="3"/>
  <c r="IV11" i="3"/>
  <c r="NB11" i="3"/>
  <c r="BS11" i="3"/>
  <c r="MI11" i="3"/>
  <c r="JQ11" i="3"/>
  <c r="FV11" i="3"/>
  <c r="HN11" i="3"/>
  <c r="EZ11" i="3"/>
  <c r="LC11" i="3"/>
  <c r="AW11" i="3"/>
  <c r="MC11" i="3"/>
  <c r="BA16" i="1"/>
  <c r="O19" i="1" s="1"/>
  <c r="M19" i="1"/>
  <c r="HW11" i="3"/>
  <c r="BF11" i="3"/>
  <c r="AM11" i="3"/>
  <c r="AL11" i="3"/>
  <c r="NE11" i="3"/>
  <c r="MS11" i="3"/>
  <c r="II11" i="3"/>
  <c r="CD11" i="3"/>
  <c r="CX11" i="3"/>
  <c r="DP11" i="3"/>
  <c r="GG11" i="3"/>
  <c r="JM11" i="3"/>
  <c r="LI11" i="3"/>
  <c r="EA11" i="3"/>
  <c r="FB11" i="3"/>
  <c r="AU29" i="1" l="1"/>
  <c r="AU20" i="1"/>
  <c r="AW20" i="1"/>
  <c r="AV20" i="1" s="1"/>
  <c r="AR20" i="1"/>
  <c r="G42" i="3"/>
  <c r="E41" i="3"/>
  <c r="AZ22" i="1"/>
  <c r="AS19" i="1"/>
  <c r="MO40" i="3"/>
  <c r="BV21" i="1" s="1"/>
  <c r="MG40" i="3"/>
  <c r="BN21" i="1" s="1"/>
  <c r="LY40" i="3"/>
  <c r="BF21" i="1" s="1"/>
  <c r="LQ40" i="3"/>
  <c r="LI40" i="3"/>
  <c r="LA40" i="3"/>
  <c r="KS40" i="3"/>
  <c r="KK40" i="3"/>
  <c r="KC40" i="3"/>
  <c r="JU40" i="3"/>
  <c r="JM40" i="3"/>
  <c r="JE40" i="3"/>
  <c r="IW40" i="3"/>
  <c r="IO40" i="3"/>
  <c r="IG40" i="3"/>
  <c r="HY40" i="3"/>
  <c r="HQ40" i="3"/>
  <c r="HI40" i="3"/>
  <c r="HA40" i="3"/>
  <c r="GS40" i="3"/>
  <c r="GK40" i="3"/>
  <c r="GC40" i="3"/>
  <c r="FU40" i="3"/>
  <c r="FM40" i="3"/>
  <c r="FE40" i="3"/>
  <c r="EW40" i="3"/>
  <c r="EO40" i="3"/>
  <c r="EG40" i="3"/>
  <c r="DY40" i="3"/>
  <c r="DQ40" i="3"/>
  <c r="DI40" i="3"/>
  <c r="DA40" i="3"/>
  <c r="CS40" i="3"/>
  <c r="CK40" i="3"/>
  <c r="MN40" i="3"/>
  <c r="BU21" i="1" s="1"/>
  <c r="MF40" i="3"/>
  <c r="BM21" i="1" s="1"/>
  <c r="LX40" i="3"/>
  <c r="BE21" i="1" s="1"/>
  <c r="LP40" i="3"/>
  <c r="LH40" i="3"/>
  <c r="KZ40" i="3"/>
  <c r="KR40" i="3"/>
  <c r="KJ40" i="3"/>
  <c r="KB40" i="3"/>
  <c r="JT40" i="3"/>
  <c r="JL40" i="3"/>
  <c r="JD40" i="3"/>
  <c r="IV40" i="3"/>
  <c r="IN40" i="3"/>
  <c r="IF40" i="3"/>
  <c r="HX40" i="3"/>
  <c r="HP40" i="3"/>
  <c r="HH40" i="3"/>
  <c r="GZ40" i="3"/>
  <c r="GR40" i="3"/>
  <c r="GJ40" i="3"/>
  <c r="GB40" i="3"/>
  <c r="FT40" i="3"/>
  <c r="FL40" i="3"/>
  <c r="FD40" i="3"/>
  <c r="EV40" i="3"/>
  <c r="EN40" i="3"/>
  <c r="EF40" i="3"/>
  <c r="DX40" i="3"/>
  <c r="DP40" i="3"/>
  <c r="DH40" i="3"/>
  <c r="CZ40" i="3"/>
  <c r="CR40" i="3"/>
  <c r="CJ40" i="3"/>
  <c r="CB40" i="3"/>
  <c r="BT40" i="3"/>
  <c r="MR40" i="3"/>
  <c r="BY21" i="1" s="1"/>
  <c r="MJ40" i="3"/>
  <c r="BQ21" i="1" s="1"/>
  <c r="MB40" i="3"/>
  <c r="BI21" i="1" s="1"/>
  <c r="LT40" i="3"/>
  <c r="BA21" i="1" s="1"/>
  <c r="LL40" i="3"/>
  <c r="LD40" i="3"/>
  <c r="KV40" i="3"/>
  <c r="KN40" i="3"/>
  <c r="KF40" i="3"/>
  <c r="JX40" i="3"/>
  <c r="JP40" i="3"/>
  <c r="JH40" i="3"/>
  <c r="IZ40" i="3"/>
  <c r="IR40" i="3"/>
  <c r="IJ40" i="3"/>
  <c r="IB40" i="3"/>
  <c r="HT40" i="3"/>
  <c r="HL40" i="3"/>
  <c r="HD40" i="3"/>
  <c r="GV40" i="3"/>
  <c r="GN40" i="3"/>
  <c r="GF40" i="3"/>
  <c r="FX40" i="3"/>
  <c r="FP40" i="3"/>
  <c r="FH40" i="3"/>
  <c r="EZ40" i="3"/>
  <c r="ER40" i="3"/>
  <c r="EJ40" i="3"/>
  <c r="EB40" i="3"/>
  <c r="DT40" i="3"/>
  <c r="DL40" i="3"/>
  <c r="DD40" i="3"/>
  <c r="CV40" i="3"/>
  <c r="CN40" i="3"/>
  <c r="CF40" i="3"/>
  <c r="BX40" i="3"/>
  <c r="BP40" i="3"/>
  <c r="BH40" i="3"/>
  <c r="AZ40" i="3"/>
  <c r="AR40" i="3"/>
  <c r="AJ40" i="3"/>
  <c r="AB40" i="3"/>
  <c r="T40" i="3"/>
  <c r="L40" i="3"/>
  <c r="MH40" i="3"/>
  <c r="BO21" i="1" s="1"/>
  <c r="LU40" i="3"/>
  <c r="BB21" i="1" s="1"/>
  <c r="LG40" i="3"/>
  <c r="KU40" i="3"/>
  <c r="KH40" i="3"/>
  <c r="JV40" i="3"/>
  <c r="JI40" i="3"/>
  <c r="IU40" i="3"/>
  <c r="II40" i="3"/>
  <c r="HV40" i="3"/>
  <c r="HJ40" i="3"/>
  <c r="GW40" i="3"/>
  <c r="GI40" i="3"/>
  <c r="FW40" i="3"/>
  <c r="FJ40" i="3"/>
  <c r="EX40" i="3"/>
  <c r="EK40" i="3"/>
  <c r="DW40" i="3"/>
  <c r="DK40" i="3"/>
  <c r="CX40" i="3"/>
  <c r="CL40" i="3"/>
  <c r="BZ40" i="3"/>
  <c r="BO40" i="3"/>
  <c r="BF40" i="3"/>
  <c r="AW40" i="3"/>
  <c r="AN40" i="3"/>
  <c r="AE40" i="3"/>
  <c r="V40" i="3"/>
  <c r="M40" i="3"/>
  <c r="ME40" i="3"/>
  <c r="BL21" i="1" s="1"/>
  <c r="LS40" i="3"/>
  <c r="LF40" i="3"/>
  <c r="KT40" i="3"/>
  <c r="KG40" i="3"/>
  <c r="JS40" i="3"/>
  <c r="JG40" i="3"/>
  <c r="IT40" i="3"/>
  <c r="IH40" i="3"/>
  <c r="HU40" i="3"/>
  <c r="HG40" i="3"/>
  <c r="GU40" i="3"/>
  <c r="GH40" i="3"/>
  <c r="FV40" i="3"/>
  <c r="FI40" i="3"/>
  <c r="EU40" i="3"/>
  <c r="EI40" i="3"/>
  <c r="DV40" i="3"/>
  <c r="DJ40" i="3"/>
  <c r="CW40" i="3"/>
  <c r="CI40" i="3"/>
  <c r="BY40" i="3"/>
  <c r="BN40" i="3"/>
  <c r="BE40" i="3"/>
  <c r="AV40" i="3"/>
  <c r="AM40" i="3"/>
  <c r="AD40" i="3"/>
  <c r="U40" i="3"/>
  <c r="K40" i="3"/>
  <c r="ML40" i="3"/>
  <c r="BS21" i="1" s="1"/>
  <c r="LZ40" i="3"/>
  <c r="BG21" i="1" s="1"/>
  <c r="LM40" i="3"/>
  <c r="KY40" i="3"/>
  <c r="KM40" i="3"/>
  <c r="JZ40" i="3"/>
  <c r="JN40" i="3"/>
  <c r="JA40" i="3"/>
  <c r="IM40" i="3"/>
  <c r="IA40" i="3"/>
  <c r="HN40" i="3"/>
  <c r="HB40" i="3"/>
  <c r="GO40" i="3"/>
  <c r="GA40" i="3"/>
  <c r="FO40" i="3"/>
  <c r="FB40" i="3"/>
  <c r="EP40" i="3"/>
  <c r="EC40" i="3"/>
  <c r="DO40" i="3"/>
  <c r="DC40" i="3"/>
  <c r="CP40" i="3"/>
  <c r="CD40" i="3"/>
  <c r="BS40" i="3"/>
  <c r="BJ40" i="3"/>
  <c r="BA40" i="3"/>
  <c r="AQ40" i="3"/>
  <c r="AH40" i="3"/>
  <c r="Y40" i="3"/>
  <c r="P40" i="3"/>
  <c r="MC40" i="3"/>
  <c r="BJ21" i="1" s="1"/>
  <c r="LJ40" i="3"/>
  <c r="KO40" i="3"/>
  <c r="JR40" i="3"/>
  <c r="IY40" i="3"/>
  <c r="ID40" i="3"/>
  <c r="HK40" i="3"/>
  <c r="GP40" i="3"/>
  <c r="FS40" i="3"/>
  <c r="FA40" i="3"/>
  <c r="EE40" i="3"/>
  <c r="DM40" i="3"/>
  <c r="CQ40" i="3"/>
  <c r="BW40" i="3"/>
  <c r="BI40" i="3"/>
  <c r="AT40" i="3"/>
  <c r="AF40" i="3"/>
  <c r="Q40" i="3"/>
  <c r="MA40" i="3"/>
  <c r="BH21" i="1" s="1"/>
  <c r="LE40" i="3"/>
  <c r="KL40" i="3"/>
  <c r="JQ40" i="3"/>
  <c r="IX40" i="3"/>
  <c r="IC40" i="3"/>
  <c r="HF40" i="3"/>
  <c r="GM40" i="3"/>
  <c r="FR40" i="3"/>
  <c r="EY40" i="3"/>
  <c r="ED40" i="3"/>
  <c r="DG40" i="3"/>
  <c r="CO40" i="3"/>
  <c r="BV40" i="3"/>
  <c r="BG40" i="3"/>
  <c r="AS40" i="3"/>
  <c r="AC40" i="3"/>
  <c r="O40" i="3"/>
  <c r="MQ40" i="3"/>
  <c r="BX21" i="1" s="1"/>
  <c r="LW40" i="3"/>
  <c r="BD21" i="1" s="1"/>
  <c r="LC40" i="3"/>
  <c r="KI40" i="3"/>
  <c r="JO40" i="3"/>
  <c r="IS40" i="3"/>
  <c r="HZ40" i="3"/>
  <c r="HE40" i="3"/>
  <c r="GL40" i="3"/>
  <c r="FQ40" i="3"/>
  <c r="ET40" i="3"/>
  <c r="EA40" i="3"/>
  <c r="DF40" i="3"/>
  <c r="CM40" i="3"/>
  <c r="BU40" i="3"/>
  <c r="BD40" i="3"/>
  <c r="AP40" i="3"/>
  <c r="AA40" i="3"/>
  <c r="N40" i="3"/>
  <c r="MM40" i="3"/>
  <c r="BT21" i="1" s="1"/>
  <c r="LK40" i="3"/>
  <c r="KA40" i="3"/>
  <c r="IQ40" i="3"/>
  <c r="HO40" i="3"/>
  <c r="GE40" i="3"/>
  <c r="FC40" i="3"/>
  <c r="DS40" i="3"/>
  <c r="CH40" i="3"/>
  <c r="BL40" i="3"/>
  <c r="AL40" i="3"/>
  <c r="R40" i="3"/>
  <c r="MK40" i="3"/>
  <c r="BR21" i="1" s="1"/>
  <c r="LB40" i="3"/>
  <c r="JY40" i="3"/>
  <c r="IP40" i="3"/>
  <c r="HM40" i="3"/>
  <c r="GD40" i="3"/>
  <c r="ES40" i="3"/>
  <c r="DR40" i="3"/>
  <c r="CG40" i="3"/>
  <c r="BK40" i="3"/>
  <c r="AK40" i="3"/>
  <c r="J40" i="3"/>
  <c r="MI40" i="3"/>
  <c r="BP21" i="1" s="1"/>
  <c r="KX40" i="3"/>
  <c r="JW40" i="3"/>
  <c r="IL40" i="3"/>
  <c r="HC40" i="3"/>
  <c r="FZ40" i="3"/>
  <c r="EQ40" i="3"/>
  <c r="DN40" i="3"/>
  <c r="CE40" i="3"/>
  <c r="BC40" i="3"/>
  <c r="AI40" i="3"/>
  <c r="I40" i="3"/>
  <c r="AX21" i="1"/>
  <c r="LV40" i="3"/>
  <c r="BC21" i="1" s="1"/>
  <c r="KD40" i="3"/>
  <c r="HW40" i="3"/>
  <c r="FY40" i="3"/>
  <c r="DZ40" i="3"/>
  <c r="CA40" i="3"/>
  <c r="AO40" i="3"/>
  <c r="LO40" i="3"/>
  <c r="JJ40" i="3"/>
  <c r="HR40" i="3"/>
  <c r="FK40" i="3"/>
  <c r="DE40" i="3"/>
  <c r="BQ40" i="3"/>
  <c r="Z40" i="3"/>
  <c r="MD40" i="3"/>
  <c r="BK21" i="1" s="1"/>
  <c r="KE40" i="3"/>
  <c r="IE40" i="3"/>
  <c r="GG40" i="3"/>
  <c r="EH40" i="3"/>
  <c r="CC40" i="3"/>
  <c r="AU40" i="3"/>
  <c r="KQ40" i="3"/>
  <c r="GY40" i="3"/>
  <c r="EL40" i="3"/>
  <c r="BB40" i="3"/>
  <c r="GX40" i="3"/>
  <c r="AY40" i="3"/>
  <c r="JK40" i="3"/>
  <c r="GT40" i="3"/>
  <c r="DB40" i="3"/>
  <c r="AX40" i="3"/>
  <c r="JF40" i="3"/>
  <c r="GQ40" i="3"/>
  <c r="CY40" i="3"/>
  <c r="AG40" i="3"/>
  <c r="LN40" i="3"/>
  <c r="IK40" i="3"/>
  <c r="FF40" i="3"/>
  <c r="BR40" i="3"/>
  <c r="S40" i="3"/>
  <c r="KW40" i="3"/>
  <c r="HS40" i="3"/>
  <c r="EM40" i="3"/>
  <c r="BM40" i="3"/>
  <c r="H40" i="3"/>
  <c r="KP40" i="3"/>
  <c r="DU40" i="3"/>
  <c r="JC40" i="3"/>
  <c r="MP40" i="3"/>
  <c r="BW21" i="1" s="1"/>
  <c r="JB40" i="3"/>
  <c r="CU40" i="3"/>
  <c r="X40" i="3"/>
  <c r="FN40" i="3"/>
  <c r="FG40" i="3"/>
  <c r="LR40" i="3"/>
  <c r="W40" i="3"/>
  <c r="CT40" i="3"/>
  <c r="M17" i="1"/>
  <c r="BB16" i="1"/>
  <c r="O17" i="1" s="1"/>
  <c r="AP27" i="1"/>
  <c r="E18" i="3"/>
  <c r="F19" i="3"/>
  <c r="AY31" i="1"/>
  <c r="AR29" i="1"/>
  <c r="AW29" i="1"/>
  <c r="AV29" i="1" s="1"/>
  <c r="BC16" i="1"/>
  <c r="O15" i="1" s="1"/>
  <c r="M15" i="1"/>
  <c r="ML17" i="3"/>
  <c r="BS30" i="1" s="1"/>
  <c r="MD17" i="3"/>
  <c r="BK30" i="1" s="1"/>
  <c r="LV17" i="3"/>
  <c r="BC30" i="1" s="1"/>
  <c r="LN17" i="3"/>
  <c r="LF17" i="3"/>
  <c r="KX17" i="3"/>
  <c r="KP17" i="3"/>
  <c r="KH17" i="3"/>
  <c r="JZ17" i="3"/>
  <c r="JR17" i="3"/>
  <c r="JJ17" i="3"/>
  <c r="JB17" i="3"/>
  <c r="IT17" i="3"/>
  <c r="IL17" i="3"/>
  <c r="ID17" i="3"/>
  <c r="HV17" i="3"/>
  <c r="HN17" i="3"/>
  <c r="HF17" i="3"/>
  <c r="GX17" i="3"/>
  <c r="GP17" i="3"/>
  <c r="GH17" i="3"/>
  <c r="FZ17" i="3"/>
  <c r="FR17" i="3"/>
  <c r="FJ17" i="3"/>
  <c r="FB17" i="3"/>
  <c r="ET17" i="3"/>
  <c r="EL17" i="3"/>
  <c r="ED17" i="3"/>
  <c r="DV17" i="3"/>
  <c r="DN17" i="3"/>
  <c r="DF17" i="3"/>
  <c r="CX17" i="3"/>
  <c r="CP17" i="3"/>
  <c r="CH17" i="3"/>
  <c r="BZ17" i="3"/>
  <c r="BR17" i="3"/>
  <c r="BJ17" i="3"/>
  <c r="BB17" i="3"/>
  <c r="AT17" i="3"/>
  <c r="AL17" i="3"/>
  <c r="AD17" i="3"/>
  <c r="V17" i="3"/>
  <c r="N17" i="3"/>
  <c r="MK17" i="3"/>
  <c r="BR30" i="1" s="1"/>
  <c r="MC17" i="3"/>
  <c r="BJ30" i="1" s="1"/>
  <c r="LU17" i="3"/>
  <c r="BB30" i="1" s="1"/>
  <c r="LM17" i="3"/>
  <c r="LE17" i="3"/>
  <c r="KW17" i="3"/>
  <c r="KO17" i="3"/>
  <c r="KG17" i="3"/>
  <c r="JY17" i="3"/>
  <c r="JQ17" i="3"/>
  <c r="JI17" i="3"/>
  <c r="JA17" i="3"/>
  <c r="IS17" i="3"/>
  <c r="IK17" i="3"/>
  <c r="IC17" i="3"/>
  <c r="HU17" i="3"/>
  <c r="HM17" i="3"/>
  <c r="HE17" i="3"/>
  <c r="GW17" i="3"/>
  <c r="GO17" i="3"/>
  <c r="GG17" i="3"/>
  <c r="FY17" i="3"/>
  <c r="FQ17" i="3"/>
  <c r="FI17" i="3"/>
  <c r="FA17" i="3"/>
  <c r="ES17" i="3"/>
  <c r="EK17" i="3"/>
  <c r="EC17" i="3"/>
  <c r="DU17" i="3"/>
  <c r="DM17" i="3"/>
  <c r="DE17" i="3"/>
  <c r="CW17" i="3"/>
  <c r="CO17" i="3"/>
  <c r="CG17" i="3"/>
  <c r="BY17" i="3"/>
  <c r="BQ17" i="3"/>
  <c r="BI17" i="3"/>
  <c r="BA17" i="3"/>
  <c r="AS17" i="3"/>
  <c r="AK17" i="3"/>
  <c r="AC17" i="3"/>
  <c r="U17" i="3"/>
  <c r="M17" i="3"/>
  <c r="MR17" i="3"/>
  <c r="BY30" i="1" s="1"/>
  <c r="MJ17" i="3"/>
  <c r="BQ30" i="1" s="1"/>
  <c r="MB17" i="3"/>
  <c r="BI30" i="1" s="1"/>
  <c r="LT17" i="3"/>
  <c r="BA30" i="1" s="1"/>
  <c r="LL17" i="3"/>
  <c r="LD17" i="3"/>
  <c r="KV17" i="3"/>
  <c r="KN17" i="3"/>
  <c r="KF17" i="3"/>
  <c r="JX17" i="3"/>
  <c r="JP17" i="3"/>
  <c r="JH17" i="3"/>
  <c r="IZ17" i="3"/>
  <c r="IR17" i="3"/>
  <c r="IJ17" i="3"/>
  <c r="IB17" i="3"/>
  <c r="HT17" i="3"/>
  <c r="HL17" i="3"/>
  <c r="HD17" i="3"/>
  <c r="GV17" i="3"/>
  <c r="GN17" i="3"/>
  <c r="GF17" i="3"/>
  <c r="FX17" i="3"/>
  <c r="FP17" i="3"/>
  <c r="FH17" i="3"/>
  <c r="EZ17" i="3"/>
  <c r="ER17" i="3"/>
  <c r="EJ17" i="3"/>
  <c r="EB17" i="3"/>
  <c r="DT17" i="3"/>
  <c r="DL17" i="3"/>
  <c r="DD17" i="3"/>
  <c r="CV17" i="3"/>
  <c r="CN17" i="3"/>
  <c r="CF17" i="3"/>
  <c r="BX17" i="3"/>
  <c r="BP17" i="3"/>
  <c r="BH17" i="3"/>
  <c r="AZ17" i="3"/>
  <c r="AR17" i="3"/>
  <c r="AJ17" i="3"/>
  <c r="AB17" i="3"/>
  <c r="T17" i="3"/>
  <c r="L17" i="3"/>
  <c r="MM17" i="3"/>
  <c r="BT30" i="1" s="1"/>
  <c r="ME17" i="3"/>
  <c r="BL30" i="1" s="1"/>
  <c r="LW17" i="3"/>
  <c r="BD30" i="1" s="1"/>
  <c r="LO17" i="3"/>
  <c r="LG17" i="3"/>
  <c r="KY17" i="3"/>
  <c r="KQ17" i="3"/>
  <c r="KI17" i="3"/>
  <c r="KA17" i="3"/>
  <c r="JS17" i="3"/>
  <c r="JK17" i="3"/>
  <c r="JC17" i="3"/>
  <c r="IU17" i="3"/>
  <c r="IM17" i="3"/>
  <c r="IE17" i="3"/>
  <c r="HW17" i="3"/>
  <c r="HO17" i="3"/>
  <c r="HG17" i="3"/>
  <c r="GY17" i="3"/>
  <c r="GQ17" i="3"/>
  <c r="GI17" i="3"/>
  <c r="GA17" i="3"/>
  <c r="FS17" i="3"/>
  <c r="FK17" i="3"/>
  <c r="FC17" i="3"/>
  <c r="EU17" i="3"/>
  <c r="EM17" i="3"/>
  <c r="EE17" i="3"/>
  <c r="DW17" i="3"/>
  <c r="DO17" i="3"/>
  <c r="DG17" i="3"/>
  <c r="CY17" i="3"/>
  <c r="CQ17" i="3"/>
  <c r="CI17" i="3"/>
  <c r="CA17" i="3"/>
  <c r="BS17" i="3"/>
  <c r="BK17" i="3"/>
  <c r="BC17" i="3"/>
  <c r="AU17" i="3"/>
  <c r="AM17" i="3"/>
  <c r="AE17" i="3"/>
  <c r="W17" i="3"/>
  <c r="O17" i="3"/>
  <c r="MP17" i="3"/>
  <c r="BW30" i="1" s="1"/>
  <c r="LZ17" i="3"/>
  <c r="BG30" i="1" s="1"/>
  <c r="LJ17" i="3"/>
  <c r="KT17" i="3"/>
  <c r="KD17" i="3"/>
  <c r="JN17" i="3"/>
  <c r="IX17" i="3"/>
  <c r="IH17" i="3"/>
  <c r="HR17" i="3"/>
  <c r="HB17" i="3"/>
  <c r="GL17" i="3"/>
  <c r="FV17" i="3"/>
  <c r="FF17" i="3"/>
  <c r="EP17" i="3"/>
  <c r="DZ17" i="3"/>
  <c r="DJ17" i="3"/>
  <c r="CT17" i="3"/>
  <c r="CD17" i="3"/>
  <c r="BN17" i="3"/>
  <c r="AX17" i="3"/>
  <c r="AH17" i="3"/>
  <c r="R17" i="3"/>
  <c r="MO17" i="3"/>
  <c r="BV30" i="1" s="1"/>
  <c r="LY17" i="3"/>
  <c r="BF30" i="1" s="1"/>
  <c r="LI17" i="3"/>
  <c r="KS17" i="3"/>
  <c r="KC17" i="3"/>
  <c r="JM17" i="3"/>
  <c r="IW17" i="3"/>
  <c r="IG17" i="3"/>
  <c r="HQ17" i="3"/>
  <c r="HA17" i="3"/>
  <c r="GK17" i="3"/>
  <c r="FU17" i="3"/>
  <c r="FE17" i="3"/>
  <c r="EO17" i="3"/>
  <c r="DY17" i="3"/>
  <c r="DI17" i="3"/>
  <c r="CS17" i="3"/>
  <c r="CC17" i="3"/>
  <c r="BM17" i="3"/>
  <c r="AW17" i="3"/>
  <c r="AG17" i="3"/>
  <c r="Q17" i="3"/>
  <c r="MN17" i="3"/>
  <c r="BU30" i="1" s="1"/>
  <c r="LX17" i="3"/>
  <c r="BE30" i="1" s="1"/>
  <c r="LH17" i="3"/>
  <c r="KR17" i="3"/>
  <c r="KB17" i="3"/>
  <c r="JL17" i="3"/>
  <c r="IV17" i="3"/>
  <c r="IF17" i="3"/>
  <c r="HP17" i="3"/>
  <c r="GZ17" i="3"/>
  <c r="GJ17" i="3"/>
  <c r="FT17" i="3"/>
  <c r="FD17" i="3"/>
  <c r="EN17" i="3"/>
  <c r="DX17" i="3"/>
  <c r="DH17" i="3"/>
  <c r="CR17" i="3"/>
  <c r="CB17" i="3"/>
  <c r="BL17" i="3"/>
  <c r="AV17" i="3"/>
  <c r="AF17" i="3"/>
  <c r="P17" i="3"/>
  <c r="MQ17" i="3"/>
  <c r="BX30" i="1" s="1"/>
  <c r="MA17" i="3"/>
  <c r="BH30" i="1" s="1"/>
  <c r="LK17" i="3"/>
  <c r="KU17" i="3"/>
  <c r="KE17" i="3"/>
  <c r="JO17" i="3"/>
  <c r="IY17" i="3"/>
  <c r="II17" i="3"/>
  <c r="HS17" i="3"/>
  <c r="HC17" i="3"/>
  <c r="GM17" i="3"/>
  <c r="FW17" i="3"/>
  <c r="FG17" i="3"/>
  <c r="EQ17" i="3"/>
  <c r="EA17" i="3"/>
  <c r="DK17" i="3"/>
  <c r="CU17" i="3"/>
  <c r="CE17" i="3"/>
  <c r="BO17" i="3"/>
  <c r="AY17" i="3"/>
  <c r="AI17" i="3"/>
  <c r="S17" i="3"/>
  <c r="LP17" i="3"/>
  <c r="KJ17" i="3"/>
  <c r="JD17" i="3"/>
  <c r="HX17" i="3"/>
  <c r="GR17" i="3"/>
  <c r="FL17" i="3"/>
  <c r="EF17" i="3"/>
  <c r="CZ17" i="3"/>
  <c r="BT17" i="3"/>
  <c r="AN17" i="3"/>
  <c r="H17" i="3"/>
  <c r="MI17" i="3"/>
  <c r="BP30" i="1" s="1"/>
  <c r="LC17" i="3"/>
  <c r="JW17" i="3"/>
  <c r="IQ17" i="3"/>
  <c r="HK17" i="3"/>
  <c r="GE17" i="3"/>
  <c r="EY17" i="3"/>
  <c r="DS17" i="3"/>
  <c r="CM17" i="3"/>
  <c r="BG17" i="3"/>
  <c r="AA17" i="3"/>
  <c r="MH17" i="3"/>
  <c r="BO30" i="1" s="1"/>
  <c r="LB17" i="3"/>
  <c r="JV17" i="3"/>
  <c r="IP17" i="3"/>
  <c r="HJ17" i="3"/>
  <c r="GD17" i="3"/>
  <c r="EX17" i="3"/>
  <c r="DR17" i="3"/>
  <c r="CL17" i="3"/>
  <c r="BF17" i="3"/>
  <c r="Z17" i="3"/>
  <c r="LR17" i="3"/>
  <c r="KL17" i="3"/>
  <c r="JF17" i="3"/>
  <c r="HZ17" i="3"/>
  <c r="GT17" i="3"/>
  <c r="FN17" i="3"/>
  <c r="EH17" i="3"/>
  <c r="DB17" i="3"/>
  <c r="BV17" i="3"/>
  <c r="AP17" i="3"/>
  <c r="J17" i="3"/>
  <c r="LA17" i="3"/>
  <c r="IO17" i="3"/>
  <c r="GC17" i="3"/>
  <c r="DQ17" i="3"/>
  <c r="BE17" i="3"/>
  <c r="KZ17" i="3"/>
  <c r="IN17" i="3"/>
  <c r="GB17" i="3"/>
  <c r="DP17" i="3"/>
  <c r="BD17" i="3"/>
  <c r="KM17" i="3"/>
  <c r="IA17" i="3"/>
  <c r="FO17" i="3"/>
  <c r="DC17" i="3"/>
  <c r="AQ17" i="3"/>
  <c r="MF17" i="3"/>
  <c r="BM30" i="1" s="1"/>
  <c r="JT17" i="3"/>
  <c r="HH17" i="3"/>
  <c r="EV17" i="3"/>
  <c r="CJ17" i="3"/>
  <c r="X17" i="3"/>
  <c r="LS17" i="3"/>
  <c r="JG17" i="3"/>
  <c r="GU17" i="3"/>
  <c r="EI17" i="3"/>
  <c r="BW17" i="3"/>
  <c r="K17" i="3"/>
  <c r="AX30" i="1"/>
  <c r="HY17" i="3"/>
  <c r="BU17" i="3"/>
  <c r="GS17" i="3"/>
  <c r="MG17" i="3"/>
  <c r="BN30" i="1" s="1"/>
  <c r="LQ17" i="3"/>
  <c r="HI17" i="3"/>
  <c r="AO17" i="3"/>
  <c r="Y17" i="3"/>
  <c r="FM17" i="3"/>
  <c r="KK17" i="3"/>
  <c r="EG17" i="3"/>
  <c r="JU17" i="3"/>
  <c r="DA17" i="3"/>
  <c r="JE17" i="3"/>
  <c r="CK17" i="3"/>
  <c r="I17" i="3"/>
  <c r="EW17" i="3"/>
  <c r="AU30" i="1" l="1"/>
  <c r="AU21" i="1"/>
  <c r="AR11" i="1"/>
  <c r="AS20" i="1"/>
  <c r="AR21" i="1"/>
  <c r="AW21" i="1"/>
  <c r="AV21" i="1" s="1"/>
  <c r="MR41" i="3"/>
  <c r="BY22" i="1" s="1"/>
  <c r="MJ41" i="3"/>
  <c r="BQ22" i="1" s="1"/>
  <c r="MB41" i="3"/>
  <c r="BI22" i="1" s="1"/>
  <c r="LT41" i="3"/>
  <c r="BA22" i="1" s="1"/>
  <c r="LL41" i="3"/>
  <c r="LD41" i="3"/>
  <c r="KV41" i="3"/>
  <c r="KN41" i="3"/>
  <c r="KF41" i="3"/>
  <c r="JX41" i="3"/>
  <c r="JP41" i="3"/>
  <c r="JH41" i="3"/>
  <c r="IZ41" i="3"/>
  <c r="IR41" i="3"/>
  <c r="IJ41" i="3"/>
  <c r="IB41" i="3"/>
  <c r="HT41" i="3"/>
  <c r="HL41" i="3"/>
  <c r="HD41" i="3"/>
  <c r="GV41" i="3"/>
  <c r="GN41" i="3"/>
  <c r="GF41" i="3"/>
  <c r="FX41" i="3"/>
  <c r="FP41" i="3"/>
  <c r="FH41" i="3"/>
  <c r="EZ41" i="3"/>
  <c r="ER41" i="3"/>
  <c r="EJ41" i="3"/>
  <c r="EB41" i="3"/>
  <c r="DT41" i="3"/>
  <c r="DL41" i="3"/>
  <c r="DD41" i="3"/>
  <c r="CV41" i="3"/>
  <c r="CN41" i="3"/>
  <c r="CF41" i="3"/>
  <c r="BX41" i="3"/>
  <c r="BP41" i="3"/>
  <c r="BH41" i="3"/>
  <c r="AZ41" i="3"/>
  <c r="AR41" i="3"/>
  <c r="AJ41" i="3"/>
  <c r="AB41" i="3"/>
  <c r="T41" i="3"/>
  <c r="L41" i="3"/>
  <c r="MQ41" i="3"/>
  <c r="BX22" i="1" s="1"/>
  <c r="MI41" i="3"/>
  <c r="BP22" i="1" s="1"/>
  <c r="MA41" i="3"/>
  <c r="BH22" i="1" s="1"/>
  <c r="LS41" i="3"/>
  <c r="LK41" i="3"/>
  <c r="LC41" i="3"/>
  <c r="KU41" i="3"/>
  <c r="KM41" i="3"/>
  <c r="KE41" i="3"/>
  <c r="JW41" i="3"/>
  <c r="JO41" i="3"/>
  <c r="JG41" i="3"/>
  <c r="IY41" i="3"/>
  <c r="IQ41" i="3"/>
  <c r="II41" i="3"/>
  <c r="IA41" i="3"/>
  <c r="HS41" i="3"/>
  <c r="HK41" i="3"/>
  <c r="HC41" i="3"/>
  <c r="GU41" i="3"/>
  <c r="GM41" i="3"/>
  <c r="GE41" i="3"/>
  <c r="FW41" i="3"/>
  <c r="FO41" i="3"/>
  <c r="FG41" i="3"/>
  <c r="EY41" i="3"/>
  <c r="EQ41" i="3"/>
  <c r="EI41" i="3"/>
  <c r="EA41" i="3"/>
  <c r="DS41" i="3"/>
  <c r="DK41" i="3"/>
  <c r="DC41" i="3"/>
  <c r="CU41" i="3"/>
  <c r="CM41" i="3"/>
  <c r="CE41" i="3"/>
  <c r="BW41" i="3"/>
  <c r="BO41" i="3"/>
  <c r="BG41" i="3"/>
  <c r="AY41" i="3"/>
  <c r="AQ41" i="3"/>
  <c r="AI41" i="3"/>
  <c r="AA41" i="3"/>
  <c r="S41" i="3"/>
  <c r="K41" i="3"/>
  <c r="MM41" i="3"/>
  <c r="BT22" i="1" s="1"/>
  <c r="ME41" i="3"/>
  <c r="BL22" i="1" s="1"/>
  <c r="LW41" i="3"/>
  <c r="BD22" i="1" s="1"/>
  <c r="LO41" i="3"/>
  <c r="LG41" i="3"/>
  <c r="KY41" i="3"/>
  <c r="KQ41" i="3"/>
  <c r="KI41" i="3"/>
  <c r="KA41" i="3"/>
  <c r="JS41" i="3"/>
  <c r="JK41" i="3"/>
  <c r="JC41" i="3"/>
  <c r="IU41" i="3"/>
  <c r="IM41" i="3"/>
  <c r="IE41" i="3"/>
  <c r="HW41" i="3"/>
  <c r="HO41" i="3"/>
  <c r="HG41" i="3"/>
  <c r="GY41" i="3"/>
  <c r="GQ41" i="3"/>
  <c r="GI41" i="3"/>
  <c r="GA41" i="3"/>
  <c r="FS41" i="3"/>
  <c r="FK41" i="3"/>
  <c r="FC41" i="3"/>
  <c r="EU41" i="3"/>
  <c r="EM41" i="3"/>
  <c r="EE41" i="3"/>
  <c r="DW41" i="3"/>
  <c r="DO41" i="3"/>
  <c r="DG41" i="3"/>
  <c r="CY41" i="3"/>
  <c r="CQ41" i="3"/>
  <c r="CI41" i="3"/>
  <c r="CA41" i="3"/>
  <c r="BS41" i="3"/>
  <c r="BK41" i="3"/>
  <c r="BC41" i="3"/>
  <c r="AU41" i="3"/>
  <c r="AM41" i="3"/>
  <c r="AE41" i="3"/>
  <c r="W41" i="3"/>
  <c r="O41" i="3"/>
  <c r="MF41" i="3"/>
  <c r="BM22" i="1" s="1"/>
  <c r="LR41" i="3"/>
  <c r="LF41" i="3"/>
  <c r="KS41" i="3"/>
  <c r="KG41" i="3"/>
  <c r="JT41" i="3"/>
  <c r="JF41" i="3"/>
  <c r="IT41" i="3"/>
  <c r="IG41" i="3"/>
  <c r="HU41" i="3"/>
  <c r="HH41" i="3"/>
  <c r="GT41" i="3"/>
  <c r="GH41" i="3"/>
  <c r="FU41" i="3"/>
  <c r="FI41" i="3"/>
  <c r="EV41" i="3"/>
  <c r="EH41" i="3"/>
  <c r="DV41" i="3"/>
  <c r="DI41" i="3"/>
  <c r="CW41" i="3"/>
  <c r="CJ41" i="3"/>
  <c r="BV41" i="3"/>
  <c r="BJ41" i="3"/>
  <c r="AW41" i="3"/>
  <c r="AK41" i="3"/>
  <c r="X41" i="3"/>
  <c r="J41" i="3"/>
  <c r="MP41" i="3"/>
  <c r="BW22" i="1" s="1"/>
  <c r="MD41" i="3"/>
  <c r="BK22" i="1" s="1"/>
  <c r="LQ41" i="3"/>
  <c r="LE41" i="3"/>
  <c r="KR41" i="3"/>
  <c r="KD41" i="3"/>
  <c r="JR41" i="3"/>
  <c r="JE41" i="3"/>
  <c r="IS41" i="3"/>
  <c r="IF41" i="3"/>
  <c r="HR41" i="3"/>
  <c r="HF41" i="3"/>
  <c r="GS41" i="3"/>
  <c r="GG41" i="3"/>
  <c r="FT41" i="3"/>
  <c r="FF41" i="3"/>
  <c r="ET41" i="3"/>
  <c r="EG41" i="3"/>
  <c r="DU41" i="3"/>
  <c r="DH41" i="3"/>
  <c r="CT41" i="3"/>
  <c r="CH41" i="3"/>
  <c r="BU41" i="3"/>
  <c r="BI41" i="3"/>
  <c r="AV41" i="3"/>
  <c r="AH41" i="3"/>
  <c r="V41" i="3"/>
  <c r="I41" i="3"/>
  <c r="MK41" i="3"/>
  <c r="BR22" i="1" s="1"/>
  <c r="LX41" i="3"/>
  <c r="BE22" i="1" s="1"/>
  <c r="LJ41" i="3"/>
  <c r="KX41" i="3"/>
  <c r="KK41" i="3"/>
  <c r="JY41" i="3"/>
  <c r="JL41" i="3"/>
  <c r="IX41" i="3"/>
  <c r="IL41" i="3"/>
  <c r="HY41" i="3"/>
  <c r="HM41" i="3"/>
  <c r="GZ41" i="3"/>
  <c r="GL41" i="3"/>
  <c r="FZ41" i="3"/>
  <c r="FM41" i="3"/>
  <c r="FA41" i="3"/>
  <c r="EN41" i="3"/>
  <c r="DZ41" i="3"/>
  <c r="DN41" i="3"/>
  <c r="DA41" i="3"/>
  <c r="CO41" i="3"/>
  <c r="CB41" i="3"/>
  <c r="BN41" i="3"/>
  <c r="BB41" i="3"/>
  <c r="AO41" i="3"/>
  <c r="AC41" i="3"/>
  <c r="P41" i="3"/>
  <c r="MC41" i="3"/>
  <c r="BJ22" i="1" s="1"/>
  <c r="LI41" i="3"/>
  <c r="KO41" i="3"/>
  <c r="JU41" i="3"/>
  <c r="JA41" i="3"/>
  <c r="ID41" i="3"/>
  <c r="HJ41" i="3"/>
  <c r="GP41" i="3"/>
  <c r="FV41" i="3"/>
  <c r="FB41" i="3"/>
  <c r="EF41" i="3"/>
  <c r="DM41" i="3"/>
  <c r="CR41" i="3"/>
  <c r="BY41" i="3"/>
  <c r="BD41" i="3"/>
  <c r="AG41" i="3"/>
  <c r="N41" i="3"/>
  <c r="LZ41" i="3"/>
  <c r="BG22" i="1" s="1"/>
  <c r="LH41" i="3"/>
  <c r="KL41" i="3"/>
  <c r="JQ41" i="3"/>
  <c r="IW41" i="3"/>
  <c r="IC41" i="3"/>
  <c r="HI41" i="3"/>
  <c r="GO41" i="3"/>
  <c r="FR41" i="3"/>
  <c r="EX41" i="3"/>
  <c r="ED41" i="3"/>
  <c r="DJ41" i="3"/>
  <c r="CP41" i="3"/>
  <c r="BT41" i="3"/>
  <c r="BA41" i="3"/>
  <c r="AF41" i="3"/>
  <c r="M41" i="3"/>
  <c r="LY41" i="3"/>
  <c r="BF22" i="1" s="1"/>
  <c r="LB41" i="3"/>
  <c r="KJ41" i="3"/>
  <c r="JN41" i="3"/>
  <c r="IV41" i="3"/>
  <c r="HZ41" i="3"/>
  <c r="HE41" i="3"/>
  <c r="GK41" i="3"/>
  <c r="FQ41" i="3"/>
  <c r="EW41" i="3"/>
  <c r="EC41" i="3"/>
  <c r="DF41" i="3"/>
  <c r="CL41" i="3"/>
  <c r="BR41" i="3"/>
  <c r="AX41" i="3"/>
  <c r="AD41" i="3"/>
  <c r="H41" i="3"/>
  <c r="LV41" i="3"/>
  <c r="BC22" i="1" s="1"/>
  <c r="KT41" i="3"/>
  <c r="JJ41" i="3"/>
  <c r="IH41" i="3"/>
  <c r="GX41" i="3"/>
  <c r="FN41" i="3"/>
  <c r="EL41" i="3"/>
  <c r="DB41" i="3"/>
  <c r="BZ41" i="3"/>
  <c r="AP41" i="3"/>
  <c r="LU41" i="3"/>
  <c r="BB22" i="1" s="1"/>
  <c r="KP41" i="3"/>
  <c r="JI41" i="3"/>
  <c r="HX41" i="3"/>
  <c r="GW41" i="3"/>
  <c r="FL41" i="3"/>
  <c r="EK41" i="3"/>
  <c r="CZ41" i="3"/>
  <c r="BQ41" i="3"/>
  <c r="AN41" i="3"/>
  <c r="LP41" i="3"/>
  <c r="KH41" i="3"/>
  <c r="JD41" i="3"/>
  <c r="HV41" i="3"/>
  <c r="GR41" i="3"/>
  <c r="FJ41" i="3"/>
  <c r="DY41" i="3"/>
  <c r="CX41" i="3"/>
  <c r="BM41" i="3"/>
  <c r="AL41" i="3"/>
  <c r="LA41" i="3"/>
  <c r="JB41" i="3"/>
  <c r="HB41" i="3"/>
  <c r="FD41" i="3"/>
  <c r="DE41" i="3"/>
  <c r="BE41" i="3"/>
  <c r="MN41" i="3"/>
  <c r="BU22" i="1" s="1"/>
  <c r="KW41" i="3"/>
  <c r="IO41" i="3"/>
  <c r="GJ41" i="3"/>
  <c r="EP41" i="3"/>
  <c r="CK41" i="3"/>
  <c r="AS41" i="3"/>
  <c r="LM41" i="3"/>
  <c r="JM41" i="3"/>
  <c r="HN41" i="3"/>
  <c r="FE41" i="3"/>
  <c r="DP41" i="3"/>
  <c r="BF41" i="3"/>
  <c r="Q41" i="3"/>
  <c r="KZ41" i="3"/>
  <c r="HQ41" i="3"/>
  <c r="EO41" i="3"/>
  <c r="BL41" i="3"/>
  <c r="HP41" i="3"/>
  <c r="AT41" i="3"/>
  <c r="AX22" i="1"/>
  <c r="KB41" i="3"/>
  <c r="HA41" i="3"/>
  <c r="DR41" i="3"/>
  <c r="Z41" i="3"/>
  <c r="MO41" i="3"/>
  <c r="BV22" i="1" s="1"/>
  <c r="JZ41" i="3"/>
  <c r="GD41" i="3"/>
  <c r="DQ41" i="3"/>
  <c r="Y41" i="3"/>
  <c r="MG41" i="3"/>
  <c r="BN22" i="1" s="1"/>
  <c r="IN41" i="3"/>
  <c r="FY41" i="3"/>
  <c r="CD41" i="3"/>
  <c r="LN41" i="3"/>
  <c r="IK41" i="3"/>
  <c r="ES41" i="3"/>
  <c r="CC41" i="3"/>
  <c r="KC41" i="3"/>
  <c r="DX41" i="3"/>
  <c r="JV41" i="3"/>
  <c r="CG41" i="3"/>
  <c r="IP41" i="3"/>
  <c r="U41" i="3"/>
  <c r="GC41" i="3"/>
  <c r="GB41" i="3"/>
  <c r="CS41" i="3"/>
  <c r="ML41" i="3"/>
  <c r="BS22" i="1" s="1"/>
  <c r="MH41" i="3"/>
  <c r="BO22" i="1" s="1"/>
  <c r="R41" i="3"/>
  <c r="G43" i="3"/>
  <c r="AZ23" i="1"/>
  <c r="E42" i="3"/>
  <c r="AR30" i="1"/>
  <c r="AW30" i="1"/>
  <c r="AV30" i="1" s="1"/>
  <c r="MO18" i="3"/>
  <c r="BV31" i="1" s="1"/>
  <c r="MG18" i="3"/>
  <c r="BN31" i="1" s="1"/>
  <c r="LY18" i="3"/>
  <c r="BF31" i="1" s="1"/>
  <c r="LQ18" i="3"/>
  <c r="LI18" i="3"/>
  <c r="LA18" i="3"/>
  <c r="KS18" i="3"/>
  <c r="KK18" i="3"/>
  <c r="KC18" i="3"/>
  <c r="JU18" i="3"/>
  <c r="JM18" i="3"/>
  <c r="JE18" i="3"/>
  <c r="IW18" i="3"/>
  <c r="IO18" i="3"/>
  <c r="IG18" i="3"/>
  <c r="HY18" i="3"/>
  <c r="HQ18" i="3"/>
  <c r="HI18" i="3"/>
  <c r="HA18" i="3"/>
  <c r="GS18" i="3"/>
  <c r="GK18" i="3"/>
  <c r="GC18" i="3"/>
  <c r="FU18" i="3"/>
  <c r="FM18" i="3"/>
  <c r="FE18" i="3"/>
  <c r="EW18" i="3"/>
  <c r="EO18" i="3"/>
  <c r="EG18" i="3"/>
  <c r="DY18" i="3"/>
  <c r="DQ18" i="3"/>
  <c r="DI18" i="3"/>
  <c r="DA18" i="3"/>
  <c r="CS18" i="3"/>
  <c r="CK18" i="3"/>
  <c r="CC18" i="3"/>
  <c r="BU18" i="3"/>
  <c r="BM18" i="3"/>
  <c r="BE18" i="3"/>
  <c r="AW18" i="3"/>
  <c r="AO18" i="3"/>
  <c r="AG18" i="3"/>
  <c r="Y18" i="3"/>
  <c r="Q18" i="3"/>
  <c r="I18" i="3"/>
  <c r="MN18" i="3"/>
  <c r="BU31" i="1" s="1"/>
  <c r="MF18" i="3"/>
  <c r="BM31" i="1" s="1"/>
  <c r="LX18" i="3"/>
  <c r="BE31" i="1" s="1"/>
  <c r="LP18" i="3"/>
  <c r="LH18" i="3"/>
  <c r="KZ18" i="3"/>
  <c r="KR18" i="3"/>
  <c r="KJ18" i="3"/>
  <c r="KB18" i="3"/>
  <c r="JT18" i="3"/>
  <c r="JL18" i="3"/>
  <c r="JD18" i="3"/>
  <c r="IV18" i="3"/>
  <c r="IN18" i="3"/>
  <c r="IF18" i="3"/>
  <c r="HX18" i="3"/>
  <c r="HP18" i="3"/>
  <c r="HH18" i="3"/>
  <c r="GZ18" i="3"/>
  <c r="GR18" i="3"/>
  <c r="GJ18" i="3"/>
  <c r="GB18" i="3"/>
  <c r="FT18" i="3"/>
  <c r="FL18" i="3"/>
  <c r="FD18" i="3"/>
  <c r="EV18" i="3"/>
  <c r="EN18" i="3"/>
  <c r="EF18" i="3"/>
  <c r="DX18" i="3"/>
  <c r="DP18" i="3"/>
  <c r="DH18" i="3"/>
  <c r="CZ18" i="3"/>
  <c r="CR18" i="3"/>
  <c r="CJ18" i="3"/>
  <c r="CB18" i="3"/>
  <c r="BT18" i="3"/>
  <c r="BL18" i="3"/>
  <c r="BD18" i="3"/>
  <c r="AV18" i="3"/>
  <c r="AN18" i="3"/>
  <c r="AF18" i="3"/>
  <c r="X18" i="3"/>
  <c r="P18" i="3"/>
  <c r="H18" i="3"/>
  <c r="MM18" i="3"/>
  <c r="BT31" i="1" s="1"/>
  <c r="ME18" i="3"/>
  <c r="BL31" i="1" s="1"/>
  <c r="LW18" i="3"/>
  <c r="BD31" i="1" s="1"/>
  <c r="LO18" i="3"/>
  <c r="LG18" i="3"/>
  <c r="KY18" i="3"/>
  <c r="KQ18" i="3"/>
  <c r="KI18" i="3"/>
  <c r="KA18" i="3"/>
  <c r="JS18" i="3"/>
  <c r="JK18" i="3"/>
  <c r="JC18" i="3"/>
  <c r="IU18" i="3"/>
  <c r="IM18" i="3"/>
  <c r="IE18" i="3"/>
  <c r="HW18" i="3"/>
  <c r="HO18" i="3"/>
  <c r="HG18" i="3"/>
  <c r="GY18" i="3"/>
  <c r="GQ18" i="3"/>
  <c r="GI18" i="3"/>
  <c r="GA18" i="3"/>
  <c r="FS18" i="3"/>
  <c r="FK18" i="3"/>
  <c r="FC18" i="3"/>
  <c r="EU18" i="3"/>
  <c r="EM18" i="3"/>
  <c r="EE18" i="3"/>
  <c r="DW18" i="3"/>
  <c r="DO18" i="3"/>
  <c r="DG18" i="3"/>
  <c r="CY18" i="3"/>
  <c r="CQ18" i="3"/>
  <c r="CI18" i="3"/>
  <c r="CA18" i="3"/>
  <c r="BS18" i="3"/>
  <c r="BK18" i="3"/>
  <c r="BC18" i="3"/>
  <c r="AU18" i="3"/>
  <c r="AM18" i="3"/>
  <c r="AE18" i="3"/>
  <c r="W18" i="3"/>
  <c r="O18" i="3"/>
  <c r="MP18" i="3"/>
  <c r="BW31" i="1" s="1"/>
  <c r="MH18" i="3"/>
  <c r="BO31" i="1" s="1"/>
  <c r="LZ18" i="3"/>
  <c r="BG31" i="1" s="1"/>
  <c r="LR18" i="3"/>
  <c r="LJ18" i="3"/>
  <c r="LB18" i="3"/>
  <c r="KT18" i="3"/>
  <c r="KL18" i="3"/>
  <c r="KD18" i="3"/>
  <c r="JV18" i="3"/>
  <c r="JN18" i="3"/>
  <c r="JF18" i="3"/>
  <c r="IX18" i="3"/>
  <c r="IP18" i="3"/>
  <c r="IH18" i="3"/>
  <c r="HZ18" i="3"/>
  <c r="HR18" i="3"/>
  <c r="HJ18" i="3"/>
  <c r="HB18" i="3"/>
  <c r="GT18" i="3"/>
  <c r="GL18" i="3"/>
  <c r="GD18" i="3"/>
  <c r="FV18" i="3"/>
  <c r="FN18" i="3"/>
  <c r="FF18" i="3"/>
  <c r="EX18" i="3"/>
  <c r="EP18" i="3"/>
  <c r="EH18" i="3"/>
  <c r="DZ18" i="3"/>
  <c r="DR18" i="3"/>
  <c r="DJ18" i="3"/>
  <c r="DB18" i="3"/>
  <c r="CT18" i="3"/>
  <c r="CL18" i="3"/>
  <c r="CD18" i="3"/>
  <c r="BV18" i="3"/>
  <c r="BN18" i="3"/>
  <c r="BF18" i="3"/>
  <c r="AX18" i="3"/>
  <c r="AP18" i="3"/>
  <c r="AH18" i="3"/>
  <c r="Z18" i="3"/>
  <c r="R18" i="3"/>
  <c r="J18" i="3"/>
  <c r="MC18" i="3"/>
  <c r="BJ31" i="1" s="1"/>
  <c r="LM18" i="3"/>
  <c r="KW18" i="3"/>
  <c r="KG18" i="3"/>
  <c r="JQ18" i="3"/>
  <c r="JA18" i="3"/>
  <c r="IK18" i="3"/>
  <c r="HU18" i="3"/>
  <c r="HE18" i="3"/>
  <c r="GO18" i="3"/>
  <c r="FY18" i="3"/>
  <c r="FI18" i="3"/>
  <c r="ES18" i="3"/>
  <c r="EC18" i="3"/>
  <c r="DM18" i="3"/>
  <c r="CW18" i="3"/>
  <c r="CG18" i="3"/>
  <c r="BQ18" i="3"/>
  <c r="BA18" i="3"/>
  <c r="AK18" i="3"/>
  <c r="U18" i="3"/>
  <c r="MR18" i="3"/>
  <c r="BY31" i="1" s="1"/>
  <c r="MB18" i="3"/>
  <c r="BI31" i="1" s="1"/>
  <c r="LL18" i="3"/>
  <c r="KV18" i="3"/>
  <c r="KF18" i="3"/>
  <c r="JP18" i="3"/>
  <c r="IZ18" i="3"/>
  <c r="IJ18" i="3"/>
  <c r="HT18" i="3"/>
  <c r="HD18" i="3"/>
  <c r="GN18" i="3"/>
  <c r="FX18" i="3"/>
  <c r="FH18" i="3"/>
  <c r="ER18" i="3"/>
  <c r="EB18" i="3"/>
  <c r="DL18" i="3"/>
  <c r="CV18" i="3"/>
  <c r="CF18" i="3"/>
  <c r="BP18" i="3"/>
  <c r="AZ18" i="3"/>
  <c r="AJ18" i="3"/>
  <c r="T18" i="3"/>
  <c r="MQ18" i="3"/>
  <c r="BX31" i="1" s="1"/>
  <c r="MA18" i="3"/>
  <c r="BH31" i="1" s="1"/>
  <c r="LK18" i="3"/>
  <c r="KU18" i="3"/>
  <c r="KE18" i="3"/>
  <c r="JO18" i="3"/>
  <c r="IY18" i="3"/>
  <c r="II18" i="3"/>
  <c r="HS18" i="3"/>
  <c r="HC18" i="3"/>
  <c r="GM18" i="3"/>
  <c r="FW18" i="3"/>
  <c r="FG18" i="3"/>
  <c r="EQ18" i="3"/>
  <c r="EA18" i="3"/>
  <c r="DK18" i="3"/>
  <c r="CU18" i="3"/>
  <c r="CE18" i="3"/>
  <c r="BO18" i="3"/>
  <c r="AY18" i="3"/>
  <c r="AI18" i="3"/>
  <c r="S18" i="3"/>
  <c r="MD18" i="3"/>
  <c r="BK31" i="1" s="1"/>
  <c r="LN18" i="3"/>
  <c r="KX18" i="3"/>
  <c r="KH18" i="3"/>
  <c r="JR18" i="3"/>
  <c r="JB18" i="3"/>
  <c r="IL18" i="3"/>
  <c r="HV18" i="3"/>
  <c r="HF18" i="3"/>
  <c r="GP18" i="3"/>
  <c r="FZ18" i="3"/>
  <c r="FJ18" i="3"/>
  <c r="ET18" i="3"/>
  <c r="ED18" i="3"/>
  <c r="DN18" i="3"/>
  <c r="CX18" i="3"/>
  <c r="CH18" i="3"/>
  <c r="BR18" i="3"/>
  <c r="BB18" i="3"/>
  <c r="AL18" i="3"/>
  <c r="V18" i="3"/>
  <c r="LU18" i="3"/>
  <c r="BB31" i="1" s="1"/>
  <c r="KO18" i="3"/>
  <c r="JI18" i="3"/>
  <c r="IC18" i="3"/>
  <c r="GW18" i="3"/>
  <c r="FQ18" i="3"/>
  <c r="EK18" i="3"/>
  <c r="DE18" i="3"/>
  <c r="BY18" i="3"/>
  <c r="AS18" i="3"/>
  <c r="M18" i="3"/>
  <c r="LT18" i="3"/>
  <c r="BA31" i="1" s="1"/>
  <c r="KN18" i="3"/>
  <c r="JH18" i="3"/>
  <c r="IB18" i="3"/>
  <c r="GV18" i="3"/>
  <c r="FP18" i="3"/>
  <c r="EJ18" i="3"/>
  <c r="DD18" i="3"/>
  <c r="BX18" i="3"/>
  <c r="AR18" i="3"/>
  <c r="L18" i="3"/>
  <c r="LS18" i="3"/>
  <c r="KM18" i="3"/>
  <c r="JG18" i="3"/>
  <c r="IA18" i="3"/>
  <c r="GU18" i="3"/>
  <c r="FO18" i="3"/>
  <c r="EI18" i="3"/>
  <c r="DC18" i="3"/>
  <c r="BW18" i="3"/>
  <c r="AQ18" i="3"/>
  <c r="K18" i="3"/>
  <c r="MI18" i="3"/>
  <c r="BP31" i="1" s="1"/>
  <c r="LC18" i="3"/>
  <c r="JW18" i="3"/>
  <c r="IQ18" i="3"/>
  <c r="HK18" i="3"/>
  <c r="GE18" i="3"/>
  <c r="EY18" i="3"/>
  <c r="DS18" i="3"/>
  <c r="CM18" i="3"/>
  <c r="BG18" i="3"/>
  <c r="AA18" i="3"/>
  <c r="LD18" i="3"/>
  <c r="IR18" i="3"/>
  <c r="GF18" i="3"/>
  <c r="DT18" i="3"/>
  <c r="BH18" i="3"/>
  <c r="KP18" i="3"/>
  <c r="ID18" i="3"/>
  <c r="FR18" i="3"/>
  <c r="DF18" i="3"/>
  <c r="AT18" i="3"/>
  <c r="ML18" i="3"/>
  <c r="BS31" i="1" s="1"/>
  <c r="JZ18" i="3"/>
  <c r="HN18" i="3"/>
  <c r="FB18" i="3"/>
  <c r="CP18" i="3"/>
  <c r="AD18" i="3"/>
  <c r="LV18" i="3"/>
  <c r="BC31" i="1" s="1"/>
  <c r="JJ18" i="3"/>
  <c r="GX18" i="3"/>
  <c r="EL18" i="3"/>
  <c r="BZ18" i="3"/>
  <c r="N18" i="3"/>
  <c r="LF18" i="3"/>
  <c r="IT18" i="3"/>
  <c r="GH18" i="3"/>
  <c r="DV18" i="3"/>
  <c r="BJ18" i="3"/>
  <c r="JX18" i="3"/>
  <c r="CO18" i="3"/>
  <c r="HL18" i="3"/>
  <c r="MK18" i="3"/>
  <c r="BR31" i="1" s="1"/>
  <c r="IS18" i="3"/>
  <c r="CN18" i="3"/>
  <c r="HM18" i="3"/>
  <c r="AB18" i="3"/>
  <c r="MJ18" i="3"/>
  <c r="BQ31" i="1" s="1"/>
  <c r="FA18" i="3"/>
  <c r="LE18" i="3"/>
  <c r="EZ18" i="3"/>
  <c r="JY18" i="3"/>
  <c r="DU18" i="3"/>
  <c r="AX31" i="1"/>
  <c r="BI18" i="3"/>
  <c r="AC18" i="3"/>
  <c r="GG18" i="3"/>
  <c r="F20" i="3"/>
  <c r="E19" i="3"/>
  <c r="AY32" i="1"/>
  <c r="AS29" i="1"/>
  <c r="AU31" i="1" l="1"/>
  <c r="AU22" i="1"/>
  <c r="MO42" i="3"/>
  <c r="BV23" i="1" s="1"/>
  <c r="MG42" i="3"/>
  <c r="BN23" i="1" s="1"/>
  <c r="LY42" i="3"/>
  <c r="BF23" i="1" s="1"/>
  <c r="LQ42" i="3"/>
  <c r="LI42" i="3"/>
  <c r="LA42" i="3"/>
  <c r="KS42" i="3"/>
  <c r="KK42" i="3"/>
  <c r="KC42" i="3"/>
  <c r="JU42" i="3"/>
  <c r="JM42" i="3"/>
  <c r="JE42" i="3"/>
  <c r="IW42" i="3"/>
  <c r="IO42" i="3"/>
  <c r="IG42" i="3"/>
  <c r="HY42" i="3"/>
  <c r="MR42" i="3"/>
  <c r="BY23" i="1" s="1"/>
  <c r="MJ42" i="3"/>
  <c r="BQ23" i="1" s="1"/>
  <c r="MB42" i="3"/>
  <c r="BI23" i="1" s="1"/>
  <c r="LT42" i="3"/>
  <c r="BA23" i="1" s="1"/>
  <c r="LL42" i="3"/>
  <c r="LD42" i="3"/>
  <c r="KV42" i="3"/>
  <c r="KN42" i="3"/>
  <c r="KF42" i="3"/>
  <c r="JX42" i="3"/>
  <c r="JP42" i="3"/>
  <c r="JH42" i="3"/>
  <c r="IZ42" i="3"/>
  <c r="IR42" i="3"/>
  <c r="IJ42" i="3"/>
  <c r="IB42" i="3"/>
  <c r="HT42" i="3"/>
  <c r="HL42" i="3"/>
  <c r="HD42" i="3"/>
  <c r="GV42" i="3"/>
  <c r="GN42" i="3"/>
  <c r="GF42" i="3"/>
  <c r="FX42" i="3"/>
  <c r="FP42" i="3"/>
  <c r="FH42" i="3"/>
  <c r="EZ42" i="3"/>
  <c r="ER42" i="3"/>
  <c r="EJ42" i="3"/>
  <c r="EB42" i="3"/>
  <c r="DT42" i="3"/>
  <c r="DL42" i="3"/>
  <c r="DD42" i="3"/>
  <c r="CV42" i="3"/>
  <c r="CN42" i="3"/>
  <c r="CF42" i="3"/>
  <c r="BX42" i="3"/>
  <c r="BP42" i="3"/>
  <c r="BH42" i="3"/>
  <c r="MH42" i="3"/>
  <c r="BO23" i="1" s="1"/>
  <c r="LW42" i="3"/>
  <c r="BD23" i="1" s="1"/>
  <c r="LM42" i="3"/>
  <c r="LB42" i="3"/>
  <c r="KQ42" i="3"/>
  <c r="KG42" i="3"/>
  <c r="JV42" i="3"/>
  <c r="JK42" i="3"/>
  <c r="JA42" i="3"/>
  <c r="IP42" i="3"/>
  <c r="IE42" i="3"/>
  <c r="HU42" i="3"/>
  <c r="HK42" i="3"/>
  <c r="HB42" i="3"/>
  <c r="GS42" i="3"/>
  <c r="GJ42" i="3"/>
  <c r="GA42" i="3"/>
  <c r="FR42" i="3"/>
  <c r="FI42" i="3"/>
  <c r="EY42" i="3"/>
  <c r="EP42" i="3"/>
  <c r="EG42" i="3"/>
  <c r="DX42" i="3"/>
  <c r="DO42" i="3"/>
  <c r="DF42" i="3"/>
  <c r="CW42" i="3"/>
  <c r="CM42" i="3"/>
  <c r="CD42" i="3"/>
  <c r="BU42" i="3"/>
  <c r="BL42" i="3"/>
  <c r="BC42" i="3"/>
  <c r="AU42" i="3"/>
  <c r="AM42" i="3"/>
  <c r="AE42" i="3"/>
  <c r="W42" i="3"/>
  <c r="O42" i="3"/>
  <c r="MQ42" i="3"/>
  <c r="BX23" i="1" s="1"/>
  <c r="MF42" i="3"/>
  <c r="BM23" i="1" s="1"/>
  <c r="LV42" i="3"/>
  <c r="BC23" i="1" s="1"/>
  <c r="LK42" i="3"/>
  <c r="KZ42" i="3"/>
  <c r="KP42" i="3"/>
  <c r="KE42" i="3"/>
  <c r="JT42" i="3"/>
  <c r="JJ42" i="3"/>
  <c r="IY42" i="3"/>
  <c r="IN42" i="3"/>
  <c r="ID42" i="3"/>
  <c r="HS42" i="3"/>
  <c r="HJ42" i="3"/>
  <c r="HA42" i="3"/>
  <c r="GR42" i="3"/>
  <c r="GI42" i="3"/>
  <c r="FZ42" i="3"/>
  <c r="FQ42" i="3"/>
  <c r="FG42" i="3"/>
  <c r="EX42" i="3"/>
  <c r="EO42" i="3"/>
  <c r="EF42" i="3"/>
  <c r="DW42" i="3"/>
  <c r="DN42" i="3"/>
  <c r="DE42" i="3"/>
  <c r="CU42" i="3"/>
  <c r="CL42" i="3"/>
  <c r="CC42" i="3"/>
  <c r="BT42" i="3"/>
  <c r="BK42" i="3"/>
  <c r="BB42" i="3"/>
  <c r="AT42" i="3"/>
  <c r="AL42" i="3"/>
  <c r="AD42" i="3"/>
  <c r="V42" i="3"/>
  <c r="N42" i="3"/>
  <c r="ML42" i="3"/>
  <c r="BS23" i="1" s="1"/>
  <c r="MA42" i="3"/>
  <c r="BH23" i="1" s="1"/>
  <c r="LP42" i="3"/>
  <c r="LF42" i="3"/>
  <c r="KU42" i="3"/>
  <c r="KJ42" i="3"/>
  <c r="JZ42" i="3"/>
  <c r="JO42" i="3"/>
  <c r="JD42" i="3"/>
  <c r="IT42" i="3"/>
  <c r="II42" i="3"/>
  <c r="HX42" i="3"/>
  <c r="HO42" i="3"/>
  <c r="HF42" i="3"/>
  <c r="GW42" i="3"/>
  <c r="GM42" i="3"/>
  <c r="GD42" i="3"/>
  <c r="FU42" i="3"/>
  <c r="FL42" i="3"/>
  <c r="FC42" i="3"/>
  <c r="ET42" i="3"/>
  <c r="EK42" i="3"/>
  <c r="EA42" i="3"/>
  <c r="DR42" i="3"/>
  <c r="DI42" i="3"/>
  <c r="CZ42" i="3"/>
  <c r="CQ42" i="3"/>
  <c r="CH42" i="3"/>
  <c r="BY42" i="3"/>
  <c r="BO42" i="3"/>
  <c r="BF42" i="3"/>
  <c r="AX42" i="3"/>
  <c r="AP42" i="3"/>
  <c r="AH42" i="3"/>
  <c r="Z42" i="3"/>
  <c r="R42" i="3"/>
  <c r="J42" i="3"/>
  <c r="MC42" i="3"/>
  <c r="BJ23" i="1" s="1"/>
  <c r="LJ42" i="3"/>
  <c r="KT42" i="3"/>
  <c r="KB42" i="3"/>
  <c r="JL42" i="3"/>
  <c r="IU42" i="3"/>
  <c r="IC42" i="3"/>
  <c r="HN42" i="3"/>
  <c r="GY42" i="3"/>
  <c r="GK42" i="3"/>
  <c r="FV42" i="3"/>
  <c r="FF42" i="3"/>
  <c r="ES42" i="3"/>
  <c r="ED42" i="3"/>
  <c r="DP42" i="3"/>
  <c r="DA42" i="3"/>
  <c r="CK42" i="3"/>
  <c r="BW42" i="3"/>
  <c r="BI42" i="3"/>
  <c r="AV42" i="3"/>
  <c r="AI42" i="3"/>
  <c r="U42" i="3"/>
  <c r="I42" i="3"/>
  <c r="MP42" i="3"/>
  <c r="BW23" i="1" s="1"/>
  <c r="LZ42" i="3"/>
  <c r="BG23" i="1" s="1"/>
  <c r="LH42" i="3"/>
  <c r="KR42" i="3"/>
  <c r="KA42" i="3"/>
  <c r="JI42" i="3"/>
  <c r="IS42" i="3"/>
  <c r="IA42" i="3"/>
  <c r="HM42" i="3"/>
  <c r="GX42" i="3"/>
  <c r="GH42" i="3"/>
  <c r="FT42" i="3"/>
  <c r="FE42" i="3"/>
  <c r="EQ42" i="3"/>
  <c r="EC42" i="3"/>
  <c r="DM42" i="3"/>
  <c r="CY42" i="3"/>
  <c r="CJ42" i="3"/>
  <c r="BV42" i="3"/>
  <c r="BG42" i="3"/>
  <c r="AS42" i="3"/>
  <c r="AG42" i="3"/>
  <c r="T42" i="3"/>
  <c r="H42" i="3"/>
  <c r="MI42" i="3"/>
  <c r="BP23" i="1" s="1"/>
  <c r="LR42" i="3"/>
  <c r="KY42" i="3"/>
  <c r="KI42" i="3"/>
  <c r="JR42" i="3"/>
  <c r="JB42" i="3"/>
  <c r="IK42" i="3"/>
  <c r="HR42" i="3"/>
  <c r="HE42" i="3"/>
  <c r="GP42" i="3"/>
  <c r="GB42" i="3"/>
  <c r="FM42" i="3"/>
  <c r="EW42" i="3"/>
  <c r="EI42" i="3"/>
  <c r="DU42" i="3"/>
  <c r="DG42" i="3"/>
  <c r="CR42" i="3"/>
  <c r="CB42" i="3"/>
  <c r="BN42" i="3"/>
  <c r="AZ42" i="3"/>
  <c r="AN42" i="3"/>
  <c r="AA42" i="3"/>
  <c r="M42" i="3"/>
  <c r="LS42" i="3"/>
  <c r="KO42" i="3"/>
  <c r="JQ42" i="3"/>
  <c r="IM42" i="3"/>
  <c r="HP42" i="3"/>
  <c r="GQ42" i="3"/>
  <c r="FS42" i="3"/>
  <c r="EV42" i="3"/>
  <c r="DY42" i="3"/>
  <c r="DB42" i="3"/>
  <c r="CE42" i="3"/>
  <c r="BE42" i="3"/>
  <c r="AK42" i="3"/>
  <c r="Q42" i="3"/>
  <c r="MN42" i="3"/>
  <c r="BU23" i="1" s="1"/>
  <c r="LO42" i="3"/>
  <c r="KM42" i="3"/>
  <c r="JN42" i="3"/>
  <c r="IL42" i="3"/>
  <c r="HI42" i="3"/>
  <c r="GO42" i="3"/>
  <c r="FO42" i="3"/>
  <c r="EU42" i="3"/>
  <c r="DV42" i="3"/>
  <c r="CX42" i="3"/>
  <c r="CA42" i="3"/>
  <c r="BD42" i="3"/>
  <c r="AJ42" i="3"/>
  <c r="P42" i="3"/>
  <c r="MM42" i="3"/>
  <c r="BT23" i="1" s="1"/>
  <c r="LN42" i="3"/>
  <c r="KL42" i="3"/>
  <c r="JG42" i="3"/>
  <c r="IH42" i="3"/>
  <c r="HH42" i="3"/>
  <c r="GL42" i="3"/>
  <c r="FN42" i="3"/>
  <c r="EN42" i="3"/>
  <c r="DS42" i="3"/>
  <c r="CT42" i="3"/>
  <c r="BZ42" i="3"/>
  <c r="BA42" i="3"/>
  <c r="AF42" i="3"/>
  <c r="L42" i="3"/>
  <c r="LX42" i="3"/>
  <c r="BE23" i="1" s="1"/>
  <c r="KD42" i="3"/>
  <c r="IQ42" i="3"/>
  <c r="GZ42" i="3"/>
  <c r="FK42" i="3"/>
  <c r="EE42" i="3"/>
  <c r="CP42" i="3"/>
  <c r="BJ42" i="3"/>
  <c r="Y42" i="3"/>
  <c r="LU42" i="3"/>
  <c r="BB23" i="1" s="1"/>
  <c r="JY42" i="3"/>
  <c r="IF42" i="3"/>
  <c r="GU42" i="3"/>
  <c r="FJ42" i="3"/>
  <c r="DZ42" i="3"/>
  <c r="CO42" i="3"/>
  <c r="AY42" i="3"/>
  <c r="X42" i="3"/>
  <c r="LG42" i="3"/>
  <c r="JW42" i="3"/>
  <c r="HZ42" i="3"/>
  <c r="GT42" i="3"/>
  <c r="FD42" i="3"/>
  <c r="DQ42" i="3"/>
  <c r="CI42" i="3"/>
  <c r="AW42" i="3"/>
  <c r="S42" i="3"/>
  <c r="MD42" i="3"/>
  <c r="BK23" i="1" s="1"/>
  <c r="JC42" i="3"/>
  <c r="GG42" i="3"/>
  <c r="EL42" i="3"/>
  <c r="BS42" i="3"/>
  <c r="AB42" i="3"/>
  <c r="LC42" i="3"/>
  <c r="IV42" i="3"/>
  <c r="GC42" i="3"/>
  <c r="DK42" i="3"/>
  <c r="BQ42" i="3"/>
  <c r="ME42" i="3"/>
  <c r="BL23" i="1" s="1"/>
  <c r="JF42" i="3"/>
  <c r="HC42" i="3"/>
  <c r="EM42" i="3"/>
  <c r="CG42" i="3"/>
  <c r="AC42" i="3"/>
  <c r="HW42" i="3"/>
  <c r="FA42" i="3"/>
  <c r="AR42" i="3"/>
  <c r="MK42" i="3"/>
  <c r="BR23" i="1" s="1"/>
  <c r="EH42" i="3"/>
  <c r="AX23" i="1"/>
  <c r="LE42" i="3"/>
  <c r="HQ42" i="3"/>
  <c r="DJ42" i="3"/>
  <c r="AO42" i="3"/>
  <c r="KX42" i="3"/>
  <c r="HG42" i="3"/>
  <c r="DH42" i="3"/>
  <c r="K42" i="3"/>
  <c r="JS42" i="3"/>
  <c r="FW42" i="3"/>
  <c r="BR42" i="3"/>
  <c r="IX42" i="3"/>
  <c r="FB42" i="3"/>
  <c r="BM42" i="3"/>
  <c r="HV42" i="3"/>
  <c r="AQ42" i="3"/>
  <c r="CS42" i="3"/>
  <c r="KW42" i="3"/>
  <c r="KH42" i="3"/>
  <c r="GE42" i="3"/>
  <c r="FY42" i="3"/>
  <c r="DC42" i="3"/>
  <c r="G44" i="3"/>
  <c r="E43" i="3"/>
  <c r="AZ24" i="1"/>
  <c r="AR22" i="1"/>
  <c r="AW22" i="1"/>
  <c r="AV22" i="1" s="1"/>
  <c r="AS21" i="1"/>
  <c r="MR19" i="3"/>
  <c r="BY32" i="1" s="1"/>
  <c r="MJ19" i="3"/>
  <c r="BQ32" i="1" s="1"/>
  <c r="MB19" i="3"/>
  <c r="BI32" i="1" s="1"/>
  <c r="LT19" i="3"/>
  <c r="BA32" i="1" s="1"/>
  <c r="LL19" i="3"/>
  <c r="LD19" i="3"/>
  <c r="KV19" i="3"/>
  <c r="KN19" i="3"/>
  <c r="KF19" i="3"/>
  <c r="JX19" i="3"/>
  <c r="JP19" i="3"/>
  <c r="JH19" i="3"/>
  <c r="IZ19" i="3"/>
  <c r="IR19" i="3"/>
  <c r="IJ19" i="3"/>
  <c r="IB19" i="3"/>
  <c r="HT19" i="3"/>
  <c r="HL19" i="3"/>
  <c r="HD19" i="3"/>
  <c r="GV19" i="3"/>
  <c r="GN19" i="3"/>
  <c r="GF19" i="3"/>
  <c r="FX19" i="3"/>
  <c r="FP19" i="3"/>
  <c r="FH19" i="3"/>
  <c r="EZ19" i="3"/>
  <c r="ER19" i="3"/>
  <c r="EJ19" i="3"/>
  <c r="EB19" i="3"/>
  <c r="DT19" i="3"/>
  <c r="DL19" i="3"/>
  <c r="DD19" i="3"/>
  <c r="CV19" i="3"/>
  <c r="CN19" i="3"/>
  <c r="CF19" i="3"/>
  <c r="BX19" i="3"/>
  <c r="BP19" i="3"/>
  <c r="BH19" i="3"/>
  <c r="AZ19" i="3"/>
  <c r="AR19" i="3"/>
  <c r="AJ19" i="3"/>
  <c r="AB19" i="3"/>
  <c r="T19" i="3"/>
  <c r="L19" i="3"/>
  <c r="MQ19" i="3"/>
  <c r="BX32" i="1" s="1"/>
  <c r="MI19" i="3"/>
  <c r="BP32" i="1" s="1"/>
  <c r="MA19" i="3"/>
  <c r="BH32" i="1" s="1"/>
  <c r="LS19" i="3"/>
  <c r="LK19" i="3"/>
  <c r="LC19" i="3"/>
  <c r="KU19" i="3"/>
  <c r="KM19" i="3"/>
  <c r="KE19" i="3"/>
  <c r="JW19" i="3"/>
  <c r="JO19" i="3"/>
  <c r="JG19" i="3"/>
  <c r="IY19" i="3"/>
  <c r="IQ19" i="3"/>
  <c r="II19" i="3"/>
  <c r="IA19" i="3"/>
  <c r="HS19" i="3"/>
  <c r="HK19" i="3"/>
  <c r="HC19" i="3"/>
  <c r="GU19" i="3"/>
  <c r="GM19" i="3"/>
  <c r="GE19" i="3"/>
  <c r="FW19" i="3"/>
  <c r="FO19" i="3"/>
  <c r="FG19" i="3"/>
  <c r="EY19" i="3"/>
  <c r="EQ19" i="3"/>
  <c r="EI19" i="3"/>
  <c r="EA19" i="3"/>
  <c r="DS19" i="3"/>
  <c r="DK19" i="3"/>
  <c r="DC19" i="3"/>
  <c r="CU19" i="3"/>
  <c r="CM19" i="3"/>
  <c r="CE19" i="3"/>
  <c r="BW19" i="3"/>
  <c r="BO19" i="3"/>
  <c r="BG19" i="3"/>
  <c r="AY19" i="3"/>
  <c r="AQ19" i="3"/>
  <c r="AI19" i="3"/>
  <c r="AA19" i="3"/>
  <c r="S19" i="3"/>
  <c r="K19" i="3"/>
  <c r="MP19" i="3"/>
  <c r="BW32" i="1" s="1"/>
  <c r="MH19" i="3"/>
  <c r="BO32" i="1" s="1"/>
  <c r="LZ19" i="3"/>
  <c r="BG32" i="1" s="1"/>
  <c r="LR19" i="3"/>
  <c r="LJ19" i="3"/>
  <c r="LB19" i="3"/>
  <c r="KT19" i="3"/>
  <c r="KL19" i="3"/>
  <c r="KD19" i="3"/>
  <c r="JV19" i="3"/>
  <c r="JN19" i="3"/>
  <c r="JF19" i="3"/>
  <c r="IX19" i="3"/>
  <c r="IP19" i="3"/>
  <c r="IH19" i="3"/>
  <c r="HZ19" i="3"/>
  <c r="HR19" i="3"/>
  <c r="HJ19" i="3"/>
  <c r="HB19" i="3"/>
  <c r="GT19" i="3"/>
  <c r="GL19" i="3"/>
  <c r="GD19" i="3"/>
  <c r="FV19" i="3"/>
  <c r="FN19" i="3"/>
  <c r="FF19" i="3"/>
  <c r="EX19" i="3"/>
  <c r="EP19" i="3"/>
  <c r="EH19" i="3"/>
  <c r="DZ19" i="3"/>
  <c r="DR19" i="3"/>
  <c r="DJ19" i="3"/>
  <c r="DB19" i="3"/>
  <c r="CT19" i="3"/>
  <c r="CL19" i="3"/>
  <c r="CD19" i="3"/>
  <c r="BV19" i="3"/>
  <c r="BN19" i="3"/>
  <c r="BF19" i="3"/>
  <c r="AX19" i="3"/>
  <c r="AP19" i="3"/>
  <c r="AH19" i="3"/>
  <c r="Z19" i="3"/>
  <c r="R19" i="3"/>
  <c r="J19" i="3"/>
  <c r="MK19" i="3"/>
  <c r="BR32" i="1" s="1"/>
  <c r="MC19" i="3"/>
  <c r="BJ32" i="1" s="1"/>
  <c r="LU19" i="3"/>
  <c r="BB32" i="1" s="1"/>
  <c r="LM19" i="3"/>
  <c r="LE19" i="3"/>
  <c r="KW19" i="3"/>
  <c r="KO19" i="3"/>
  <c r="KG19" i="3"/>
  <c r="JY19" i="3"/>
  <c r="JQ19" i="3"/>
  <c r="JI19" i="3"/>
  <c r="JA19" i="3"/>
  <c r="IS19" i="3"/>
  <c r="IK19" i="3"/>
  <c r="IC19" i="3"/>
  <c r="HU19" i="3"/>
  <c r="HM19" i="3"/>
  <c r="HE19" i="3"/>
  <c r="GW19" i="3"/>
  <c r="GO19" i="3"/>
  <c r="GG19" i="3"/>
  <c r="FY19" i="3"/>
  <c r="FQ19" i="3"/>
  <c r="FI19" i="3"/>
  <c r="FA19" i="3"/>
  <c r="ES19" i="3"/>
  <c r="EK19" i="3"/>
  <c r="EC19" i="3"/>
  <c r="DU19" i="3"/>
  <c r="DM19" i="3"/>
  <c r="DE19" i="3"/>
  <c r="CW19" i="3"/>
  <c r="CO19" i="3"/>
  <c r="CG19" i="3"/>
  <c r="BY19" i="3"/>
  <c r="BQ19" i="3"/>
  <c r="BI19" i="3"/>
  <c r="BA19" i="3"/>
  <c r="AS19" i="3"/>
  <c r="AK19" i="3"/>
  <c r="AC19" i="3"/>
  <c r="U19" i="3"/>
  <c r="M19" i="3"/>
  <c r="MG19" i="3"/>
  <c r="BN32" i="1" s="1"/>
  <c r="LQ19" i="3"/>
  <c r="LA19" i="3"/>
  <c r="KK19" i="3"/>
  <c r="JU19" i="3"/>
  <c r="JE19" i="3"/>
  <c r="IO19" i="3"/>
  <c r="HY19" i="3"/>
  <c r="HI19" i="3"/>
  <c r="GS19" i="3"/>
  <c r="GC19" i="3"/>
  <c r="FM19" i="3"/>
  <c r="EW19" i="3"/>
  <c r="EG19" i="3"/>
  <c r="DQ19" i="3"/>
  <c r="DA19" i="3"/>
  <c r="CK19" i="3"/>
  <c r="BU19" i="3"/>
  <c r="BE19" i="3"/>
  <c r="AO19" i="3"/>
  <c r="Y19" i="3"/>
  <c r="I19" i="3"/>
  <c r="MF19" i="3"/>
  <c r="BM32" i="1" s="1"/>
  <c r="LP19" i="3"/>
  <c r="KZ19" i="3"/>
  <c r="KJ19" i="3"/>
  <c r="JT19" i="3"/>
  <c r="JD19" i="3"/>
  <c r="IN19" i="3"/>
  <c r="HX19" i="3"/>
  <c r="HH19" i="3"/>
  <c r="GR19" i="3"/>
  <c r="GB19" i="3"/>
  <c r="FL19" i="3"/>
  <c r="EV19" i="3"/>
  <c r="EF19" i="3"/>
  <c r="DP19" i="3"/>
  <c r="CZ19" i="3"/>
  <c r="CJ19" i="3"/>
  <c r="BT19" i="3"/>
  <c r="BD19" i="3"/>
  <c r="AN19" i="3"/>
  <c r="X19" i="3"/>
  <c r="H19" i="3"/>
  <c r="ME19" i="3"/>
  <c r="BL32" i="1" s="1"/>
  <c r="LO19" i="3"/>
  <c r="KY19" i="3"/>
  <c r="KI19" i="3"/>
  <c r="JS19" i="3"/>
  <c r="JC19" i="3"/>
  <c r="IM19" i="3"/>
  <c r="HW19" i="3"/>
  <c r="HG19" i="3"/>
  <c r="GQ19" i="3"/>
  <c r="GA19" i="3"/>
  <c r="FK19" i="3"/>
  <c r="EU19" i="3"/>
  <c r="EE19" i="3"/>
  <c r="DO19" i="3"/>
  <c r="CY19" i="3"/>
  <c r="CI19" i="3"/>
  <c r="BS19" i="3"/>
  <c r="BC19" i="3"/>
  <c r="AM19" i="3"/>
  <c r="W19" i="3"/>
  <c r="ML19" i="3"/>
  <c r="BS32" i="1" s="1"/>
  <c r="LV19" i="3"/>
  <c r="BC32" i="1" s="1"/>
  <c r="LF19" i="3"/>
  <c r="KP19" i="3"/>
  <c r="JZ19" i="3"/>
  <c r="JJ19" i="3"/>
  <c r="IT19" i="3"/>
  <c r="ID19" i="3"/>
  <c r="HN19" i="3"/>
  <c r="GX19" i="3"/>
  <c r="GH19" i="3"/>
  <c r="FR19" i="3"/>
  <c r="FB19" i="3"/>
  <c r="EL19" i="3"/>
  <c r="DV19" i="3"/>
  <c r="DF19" i="3"/>
  <c r="CP19" i="3"/>
  <c r="BZ19" i="3"/>
  <c r="BJ19" i="3"/>
  <c r="AT19" i="3"/>
  <c r="AD19" i="3"/>
  <c r="N19" i="3"/>
  <c r="MD19" i="3"/>
  <c r="BK32" i="1" s="1"/>
  <c r="KX19" i="3"/>
  <c r="JR19" i="3"/>
  <c r="IL19" i="3"/>
  <c r="HF19" i="3"/>
  <c r="FZ19" i="3"/>
  <c r="ET19" i="3"/>
  <c r="DN19" i="3"/>
  <c r="CH19" i="3"/>
  <c r="BB19" i="3"/>
  <c r="V19" i="3"/>
  <c r="LY19" i="3"/>
  <c r="BF32" i="1" s="1"/>
  <c r="KS19" i="3"/>
  <c r="JM19" i="3"/>
  <c r="IG19" i="3"/>
  <c r="HA19" i="3"/>
  <c r="FU19" i="3"/>
  <c r="EO19" i="3"/>
  <c r="DI19" i="3"/>
  <c r="CC19" i="3"/>
  <c r="AW19" i="3"/>
  <c r="Q19" i="3"/>
  <c r="LX19" i="3"/>
  <c r="BE32" i="1" s="1"/>
  <c r="KR19" i="3"/>
  <c r="JL19" i="3"/>
  <c r="IF19" i="3"/>
  <c r="GZ19" i="3"/>
  <c r="FT19" i="3"/>
  <c r="EN19" i="3"/>
  <c r="DH19" i="3"/>
  <c r="CB19" i="3"/>
  <c r="AV19" i="3"/>
  <c r="P19" i="3"/>
  <c r="MN19" i="3"/>
  <c r="BU32" i="1" s="1"/>
  <c r="LH19" i="3"/>
  <c r="KB19" i="3"/>
  <c r="IV19" i="3"/>
  <c r="HP19" i="3"/>
  <c r="GJ19" i="3"/>
  <c r="FD19" i="3"/>
  <c r="DX19" i="3"/>
  <c r="CR19" i="3"/>
  <c r="BL19" i="3"/>
  <c r="AF19" i="3"/>
  <c r="MO19" i="3"/>
  <c r="BV32" i="1" s="1"/>
  <c r="KC19" i="3"/>
  <c r="HQ19" i="3"/>
  <c r="FE19" i="3"/>
  <c r="CS19" i="3"/>
  <c r="AG19" i="3"/>
  <c r="MM19" i="3"/>
  <c r="BT32" i="1" s="1"/>
  <c r="KA19" i="3"/>
  <c r="HO19" i="3"/>
  <c r="FC19" i="3"/>
  <c r="CQ19" i="3"/>
  <c r="AE19" i="3"/>
  <c r="LW19" i="3"/>
  <c r="BD32" i="1" s="1"/>
  <c r="JK19" i="3"/>
  <c r="GY19" i="3"/>
  <c r="EM19" i="3"/>
  <c r="CA19" i="3"/>
  <c r="O19" i="3"/>
  <c r="LG19" i="3"/>
  <c r="IU19" i="3"/>
  <c r="GI19" i="3"/>
  <c r="DW19" i="3"/>
  <c r="BK19" i="3"/>
  <c r="KQ19" i="3"/>
  <c r="IE19" i="3"/>
  <c r="FS19" i="3"/>
  <c r="DG19" i="3"/>
  <c r="AU19" i="3"/>
  <c r="AX32" i="1"/>
  <c r="KH19" i="3"/>
  <c r="DY19" i="3"/>
  <c r="IW19" i="3"/>
  <c r="JB19" i="3"/>
  <c r="CX19" i="3"/>
  <c r="BM19" i="3"/>
  <c r="AL19" i="3"/>
  <c r="GK19" i="3"/>
  <c r="LN19" i="3"/>
  <c r="FJ19" i="3"/>
  <c r="LI19" i="3"/>
  <c r="ED19" i="3"/>
  <c r="BR19" i="3"/>
  <c r="HV19" i="3"/>
  <c r="GP19" i="3"/>
  <c r="AR31" i="1"/>
  <c r="AW31" i="1"/>
  <c r="AV31" i="1" s="1"/>
  <c r="AS30" i="1"/>
  <c r="F21" i="3"/>
  <c r="E20" i="3"/>
  <c r="AY33" i="1"/>
  <c r="AU32" i="1" l="1"/>
  <c r="AU23" i="1"/>
  <c r="AW23" i="1"/>
  <c r="AV23" i="1" s="1"/>
  <c r="AR23" i="1"/>
  <c r="G45" i="3"/>
  <c r="E44" i="3"/>
  <c r="AZ25" i="1"/>
  <c r="MQ43" i="3"/>
  <c r="BX24" i="1" s="1"/>
  <c r="MI43" i="3"/>
  <c r="BP24" i="1" s="1"/>
  <c r="MA43" i="3"/>
  <c r="BH24" i="1" s="1"/>
  <c r="LS43" i="3"/>
  <c r="LK43" i="3"/>
  <c r="LC43" i="3"/>
  <c r="KU43" i="3"/>
  <c r="KM43" i="3"/>
  <c r="KE43" i="3"/>
  <c r="JW43" i="3"/>
  <c r="JO43" i="3"/>
  <c r="JG43" i="3"/>
  <c r="IY43" i="3"/>
  <c r="IQ43" i="3"/>
  <c r="II43" i="3"/>
  <c r="IA43" i="3"/>
  <c r="HS43" i="3"/>
  <c r="HK43" i="3"/>
  <c r="MP43" i="3"/>
  <c r="BW24" i="1" s="1"/>
  <c r="MH43" i="3"/>
  <c r="BO24" i="1" s="1"/>
  <c r="LZ43" i="3"/>
  <c r="BG24" i="1" s="1"/>
  <c r="LR43" i="3"/>
  <c r="LJ43" i="3"/>
  <c r="LB43" i="3"/>
  <c r="KT43" i="3"/>
  <c r="KL43" i="3"/>
  <c r="KD43" i="3"/>
  <c r="JV43" i="3"/>
  <c r="JN43" i="3"/>
  <c r="JF43" i="3"/>
  <c r="IX43" i="3"/>
  <c r="IP43" i="3"/>
  <c r="IH43" i="3"/>
  <c r="HZ43" i="3"/>
  <c r="HR43" i="3"/>
  <c r="HJ43" i="3"/>
  <c r="HB43" i="3"/>
  <c r="GT43" i="3"/>
  <c r="GL43" i="3"/>
  <c r="GD43" i="3"/>
  <c r="FV43" i="3"/>
  <c r="FN43" i="3"/>
  <c r="FF43" i="3"/>
  <c r="EX43" i="3"/>
  <c r="EP43" i="3"/>
  <c r="ML43" i="3"/>
  <c r="BS24" i="1" s="1"/>
  <c r="MD43" i="3"/>
  <c r="BK24" i="1" s="1"/>
  <c r="LV43" i="3"/>
  <c r="BC24" i="1" s="1"/>
  <c r="LN43" i="3"/>
  <c r="LF43" i="3"/>
  <c r="KX43" i="3"/>
  <c r="KP43" i="3"/>
  <c r="KH43" i="3"/>
  <c r="JZ43" i="3"/>
  <c r="JR43" i="3"/>
  <c r="JJ43" i="3"/>
  <c r="JB43" i="3"/>
  <c r="IT43" i="3"/>
  <c r="IL43" i="3"/>
  <c r="ID43" i="3"/>
  <c r="HV43" i="3"/>
  <c r="HN43" i="3"/>
  <c r="HF43" i="3"/>
  <c r="GX43" i="3"/>
  <c r="GP43" i="3"/>
  <c r="GH43" i="3"/>
  <c r="FZ43" i="3"/>
  <c r="FR43" i="3"/>
  <c r="FJ43" i="3"/>
  <c r="FB43" i="3"/>
  <c r="ET43" i="3"/>
  <c r="EL43" i="3"/>
  <c r="ED43" i="3"/>
  <c r="DV43" i="3"/>
  <c r="DN43" i="3"/>
  <c r="DF43" i="3"/>
  <c r="CX43" i="3"/>
  <c r="CP43" i="3"/>
  <c r="CH43" i="3"/>
  <c r="BZ43" i="3"/>
  <c r="BR43" i="3"/>
  <c r="BJ43" i="3"/>
  <c r="BB43" i="3"/>
  <c r="AT43" i="3"/>
  <c r="AL43" i="3"/>
  <c r="MM43" i="3"/>
  <c r="BT24" i="1" s="1"/>
  <c r="LY43" i="3"/>
  <c r="BF24" i="1" s="1"/>
  <c r="LM43" i="3"/>
  <c r="KZ43" i="3"/>
  <c r="KN43" i="3"/>
  <c r="KA43" i="3"/>
  <c r="JM43" i="3"/>
  <c r="JA43" i="3"/>
  <c r="IN43" i="3"/>
  <c r="IB43" i="3"/>
  <c r="HO43" i="3"/>
  <c r="HC43" i="3"/>
  <c r="GR43" i="3"/>
  <c r="GG43" i="3"/>
  <c r="FW43" i="3"/>
  <c r="FL43" i="3"/>
  <c r="FA43" i="3"/>
  <c r="EQ43" i="3"/>
  <c r="EG43" i="3"/>
  <c r="DX43" i="3"/>
  <c r="DO43" i="3"/>
  <c r="DE43" i="3"/>
  <c r="CV43" i="3"/>
  <c r="CM43" i="3"/>
  <c r="CD43" i="3"/>
  <c r="BU43" i="3"/>
  <c r="BL43" i="3"/>
  <c r="BC43" i="3"/>
  <c r="AS43" i="3"/>
  <c r="AJ43" i="3"/>
  <c r="AB43" i="3"/>
  <c r="T43" i="3"/>
  <c r="L43" i="3"/>
  <c r="MK43" i="3"/>
  <c r="BR24" i="1" s="1"/>
  <c r="LX43" i="3"/>
  <c r="BE24" i="1" s="1"/>
  <c r="LL43" i="3"/>
  <c r="KY43" i="3"/>
  <c r="KK43" i="3"/>
  <c r="JY43" i="3"/>
  <c r="JL43" i="3"/>
  <c r="IZ43" i="3"/>
  <c r="IM43" i="3"/>
  <c r="HY43" i="3"/>
  <c r="HM43" i="3"/>
  <c r="HA43" i="3"/>
  <c r="GQ43" i="3"/>
  <c r="GF43" i="3"/>
  <c r="FU43" i="3"/>
  <c r="FK43" i="3"/>
  <c r="EZ43" i="3"/>
  <c r="EO43" i="3"/>
  <c r="EF43" i="3"/>
  <c r="DW43" i="3"/>
  <c r="DM43" i="3"/>
  <c r="DD43" i="3"/>
  <c r="CU43" i="3"/>
  <c r="CL43" i="3"/>
  <c r="CC43" i="3"/>
  <c r="BT43" i="3"/>
  <c r="BK43" i="3"/>
  <c r="BA43" i="3"/>
  <c r="AR43" i="3"/>
  <c r="AI43" i="3"/>
  <c r="AA43" i="3"/>
  <c r="MR43" i="3"/>
  <c r="BY24" i="1" s="1"/>
  <c r="ME43" i="3"/>
  <c r="BL24" i="1" s="1"/>
  <c r="LQ43" i="3"/>
  <c r="LE43" i="3"/>
  <c r="KR43" i="3"/>
  <c r="KF43" i="3"/>
  <c r="JS43" i="3"/>
  <c r="JE43" i="3"/>
  <c r="IS43" i="3"/>
  <c r="IF43" i="3"/>
  <c r="HT43" i="3"/>
  <c r="HG43" i="3"/>
  <c r="GV43" i="3"/>
  <c r="GK43" i="3"/>
  <c r="GA43" i="3"/>
  <c r="FP43" i="3"/>
  <c r="FE43" i="3"/>
  <c r="EU43" i="3"/>
  <c r="EJ43" i="3"/>
  <c r="EA43" i="3"/>
  <c r="DR43" i="3"/>
  <c r="DI43" i="3"/>
  <c r="CZ43" i="3"/>
  <c r="CQ43" i="3"/>
  <c r="CG43" i="3"/>
  <c r="BX43" i="3"/>
  <c r="BO43" i="3"/>
  <c r="BF43" i="3"/>
  <c r="AW43" i="3"/>
  <c r="AN43" i="3"/>
  <c r="AE43" i="3"/>
  <c r="W43" i="3"/>
  <c r="O43" i="3"/>
  <c r="MC43" i="3"/>
  <c r="BJ24" i="1" s="1"/>
  <c r="LH43" i="3"/>
  <c r="KO43" i="3"/>
  <c r="JT43" i="3"/>
  <c r="IW43" i="3"/>
  <c r="IE43" i="3"/>
  <c r="HI43" i="3"/>
  <c r="GS43" i="3"/>
  <c r="GB43" i="3"/>
  <c r="FI43" i="3"/>
  <c r="ES43" i="3"/>
  <c r="EC43" i="3"/>
  <c r="DP43" i="3"/>
  <c r="DA43" i="3"/>
  <c r="CK43" i="3"/>
  <c r="BW43" i="3"/>
  <c r="BH43" i="3"/>
  <c r="AU43" i="3"/>
  <c r="AF43" i="3"/>
  <c r="S43" i="3"/>
  <c r="I43" i="3"/>
  <c r="MB43" i="3"/>
  <c r="BI24" i="1" s="1"/>
  <c r="LG43" i="3"/>
  <c r="KJ43" i="3"/>
  <c r="JQ43" i="3"/>
  <c r="IV43" i="3"/>
  <c r="IC43" i="3"/>
  <c r="HH43" i="3"/>
  <c r="GO43" i="3"/>
  <c r="FY43" i="3"/>
  <c r="FH43" i="3"/>
  <c r="ER43" i="3"/>
  <c r="EB43" i="3"/>
  <c r="DL43" i="3"/>
  <c r="CY43" i="3"/>
  <c r="CJ43" i="3"/>
  <c r="BV43" i="3"/>
  <c r="BG43" i="3"/>
  <c r="AQ43" i="3"/>
  <c r="AD43" i="3"/>
  <c r="R43" i="3"/>
  <c r="H43" i="3"/>
  <c r="MJ43" i="3"/>
  <c r="BQ24" i="1" s="1"/>
  <c r="LP43" i="3"/>
  <c r="KV43" i="3"/>
  <c r="KB43" i="3"/>
  <c r="JH43" i="3"/>
  <c r="IK43" i="3"/>
  <c r="HQ43" i="3"/>
  <c r="GY43" i="3"/>
  <c r="GI43" i="3"/>
  <c r="FQ43" i="3"/>
  <c r="EY43" i="3"/>
  <c r="EI43" i="3"/>
  <c r="DT43" i="3"/>
  <c r="DG43" i="3"/>
  <c r="CR43" i="3"/>
  <c r="CB43" i="3"/>
  <c r="BN43" i="3"/>
  <c r="AY43" i="3"/>
  <c r="AK43" i="3"/>
  <c r="X43" i="3"/>
  <c r="M43" i="3"/>
  <c r="LT43" i="3"/>
  <c r="BA24" i="1" s="1"/>
  <c r="KI43" i="3"/>
  <c r="JD43" i="3"/>
  <c r="HW43" i="3"/>
  <c r="GU43" i="3"/>
  <c r="FS43" i="3"/>
  <c r="EN43" i="3"/>
  <c r="DS43" i="3"/>
  <c r="CT43" i="3"/>
  <c r="BY43" i="3"/>
  <c r="AZ43" i="3"/>
  <c r="AC43" i="3"/>
  <c r="K43" i="3"/>
  <c r="LO43" i="3"/>
  <c r="KG43" i="3"/>
  <c r="JC43" i="3"/>
  <c r="HU43" i="3"/>
  <c r="GN43" i="3"/>
  <c r="FO43" i="3"/>
  <c r="EM43" i="3"/>
  <c r="DQ43" i="3"/>
  <c r="CS43" i="3"/>
  <c r="BS43" i="3"/>
  <c r="AX43" i="3"/>
  <c r="Z43" i="3"/>
  <c r="J43" i="3"/>
  <c r="MF43" i="3"/>
  <c r="BM24" i="1" s="1"/>
  <c r="KW43" i="3"/>
  <c r="JP43" i="3"/>
  <c r="IJ43" i="3"/>
  <c r="HD43" i="3"/>
  <c r="GC43" i="3"/>
  <c r="FC43" i="3"/>
  <c r="DZ43" i="3"/>
  <c r="DC43" i="3"/>
  <c r="CF43" i="3"/>
  <c r="BI43" i="3"/>
  <c r="AM43" i="3"/>
  <c r="Q43" i="3"/>
  <c r="LA43" i="3"/>
  <c r="IU43" i="3"/>
  <c r="GZ43" i="3"/>
  <c r="FG43" i="3"/>
  <c r="DU43" i="3"/>
  <c r="CI43" i="3"/>
  <c r="AV43" i="3"/>
  <c r="P43" i="3"/>
  <c r="MO43" i="3"/>
  <c r="BV24" i="1" s="1"/>
  <c r="KS43" i="3"/>
  <c r="IR43" i="3"/>
  <c r="GW43" i="3"/>
  <c r="FD43" i="3"/>
  <c r="DK43" i="3"/>
  <c r="CE43" i="3"/>
  <c r="AP43" i="3"/>
  <c r="N43" i="3"/>
  <c r="MN43" i="3"/>
  <c r="BU24" i="1" s="1"/>
  <c r="KQ43" i="3"/>
  <c r="IO43" i="3"/>
  <c r="GM43" i="3"/>
  <c r="EW43" i="3"/>
  <c r="DJ43" i="3"/>
  <c r="CA43" i="3"/>
  <c r="AO43" i="3"/>
  <c r="LU43" i="3"/>
  <c r="BB24" i="1" s="1"/>
  <c r="IG43" i="3"/>
  <c r="FT43" i="3"/>
  <c r="DB43" i="3"/>
  <c r="BD43" i="3"/>
  <c r="AX24" i="1"/>
  <c r="LI43" i="3"/>
  <c r="HX43" i="3"/>
  <c r="FM43" i="3"/>
  <c r="CW43" i="3"/>
  <c r="AH43" i="3"/>
  <c r="LD43" i="3"/>
  <c r="HP43" i="3"/>
  <c r="EV43" i="3"/>
  <c r="CO43" i="3"/>
  <c r="AG43" i="3"/>
  <c r="KC43" i="3"/>
  <c r="GE43" i="3"/>
  <c r="BQ43" i="3"/>
  <c r="JU43" i="3"/>
  <c r="EK43" i="3"/>
  <c r="BM43" i="3"/>
  <c r="LW43" i="3"/>
  <c r="BD24" i="1" s="1"/>
  <c r="GJ43" i="3"/>
  <c r="CN43" i="3"/>
  <c r="HE43" i="3"/>
  <c r="Y43" i="3"/>
  <c r="V43" i="3"/>
  <c r="EH43" i="3"/>
  <c r="U43" i="3"/>
  <c r="MG43" i="3"/>
  <c r="BN24" i="1" s="1"/>
  <c r="EE43" i="3"/>
  <c r="JI43" i="3"/>
  <c r="BP43" i="3"/>
  <c r="HL43" i="3"/>
  <c r="BE43" i="3"/>
  <c r="FX43" i="3"/>
  <c r="JK43" i="3"/>
  <c r="DY43" i="3"/>
  <c r="DH43" i="3"/>
  <c r="JX43" i="3"/>
  <c r="AS22" i="1"/>
  <c r="MM20" i="3"/>
  <c r="BT33" i="1" s="1"/>
  <c r="ME20" i="3"/>
  <c r="BL33" i="1" s="1"/>
  <c r="LW20" i="3"/>
  <c r="BD33" i="1" s="1"/>
  <c r="LO20" i="3"/>
  <c r="LG20" i="3"/>
  <c r="KY20" i="3"/>
  <c r="KQ20" i="3"/>
  <c r="KI20" i="3"/>
  <c r="KA20" i="3"/>
  <c r="JS20" i="3"/>
  <c r="JK20" i="3"/>
  <c r="JC20" i="3"/>
  <c r="IU20" i="3"/>
  <c r="IM20" i="3"/>
  <c r="IE20" i="3"/>
  <c r="HW20" i="3"/>
  <c r="HO20" i="3"/>
  <c r="HG20" i="3"/>
  <c r="GY20" i="3"/>
  <c r="GQ20" i="3"/>
  <c r="MQ20" i="3"/>
  <c r="BX33" i="1" s="1"/>
  <c r="MH20" i="3"/>
  <c r="BO33" i="1" s="1"/>
  <c r="LY20" i="3"/>
  <c r="BF33" i="1" s="1"/>
  <c r="LP20" i="3"/>
  <c r="LF20" i="3"/>
  <c r="KW20" i="3"/>
  <c r="KN20" i="3"/>
  <c r="KE20" i="3"/>
  <c r="JV20" i="3"/>
  <c r="JM20" i="3"/>
  <c r="JD20" i="3"/>
  <c r="IT20" i="3"/>
  <c r="IK20" i="3"/>
  <c r="IB20" i="3"/>
  <c r="HS20" i="3"/>
  <c r="HJ20" i="3"/>
  <c r="HA20" i="3"/>
  <c r="GR20" i="3"/>
  <c r="GI20" i="3"/>
  <c r="GA20" i="3"/>
  <c r="FS20" i="3"/>
  <c r="FK20" i="3"/>
  <c r="FC20" i="3"/>
  <c r="EU20" i="3"/>
  <c r="EM20" i="3"/>
  <c r="EE20" i="3"/>
  <c r="DW20" i="3"/>
  <c r="DO20" i="3"/>
  <c r="DG20" i="3"/>
  <c r="CY20" i="3"/>
  <c r="CQ20" i="3"/>
  <c r="CI20" i="3"/>
  <c r="CA20" i="3"/>
  <c r="BS20" i="3"/>
  <c r="BK20" i="3"/>
  <c r="BC20" i="3"/>
  <c r="AU20" i="3"/>
  <c r="AM20" i="3"/>
  <c r="AE20" i="3"/>
  <c r="W20" i="3"/>
  <c r="O20" i="3"/>
  <c r="MP20" i="3"/>
  <c r="BW33" i="1" s="1"/>
  <c r="MG20" i="3"/>
  <c r="BN33" i="1" s="1"/>
  <c r="LX20" i="3"/>
  <c r="BE33" i="1" s="1"/>
  <c r="LN20" i="3"/>
  <c r="LE20" i="3"/>
  <c r="KV20" i="3"/>
  <c r="KM20" i="3"/>
  <c r="KD20" i="3"/>
  <c r="JU20" i="3"/>
  <c r="JL20" i="3"/>
  <c r="JB20" i="3"/>
  <c r="IS20" i="3"/>
  <c r="IJ20" i="3"/>
  <c r="IA20" i="3"/>
  <c r="HR20" i="3"/>
  <c r="HI20" i="3"/>
  <c r="GZ20" i="3"/>
  <c r="GP20" i="3"/>
  <c r="GH20" i="3"/>
  <c r="FZ20" i="3"/>
  <c r="FR20" i="3"/>
  <c r="FJ20" i="3"/>
  <c r="FB20" i="3"/>
  <c r="ET20" i="3"/>
  <c r="EL20" i="3"/>
  <c r="ED20" i="3"/>
  <c r="DV20" i="3"/>
  <c r="DN20" i="3"/>
  <c r="DF20" i="3"/>
  <c r="CX20" i="3"/>
  <c r="CP20" i="3"/>
  <c r="CH20" i="3"/>
  <c r="BZ20" i="3"/>
  <c r="BR20" i="3"/>
  <c r="BJ20" i="3"/>
  <c r="BB20" i="3"/>
  <c r="AT20" i="3"/>
  <c r="AL20" i="3"/>
  <c r="AD20" i="3"/>
  <c r="V20" i="3"/>
  <c r="N20" i="3"/>
  <c r="MO20" i="3"/>
  <c r="BV33" i="1" s="1"/>
  <c r="MF20" i="3"/>
  <c r="BM33" i="1" s="1"/>
  <c r="LV20" i="3"/>
  <c r="BC33" i="1" s="1"/>
  <c r="LM20" i="3"/>
  <c r="LD20" i="3"/>
  <c r="KU20" i="3"/>
  <c r="KL20" i="3"/>
  <c r="KC20" i="3"/>
  <c r="JT20" i="3"/>
  <c r="JJ20" i="3"/>
  <c r="JA20" i="3"/>
  <c r="IR20" i="3"/>
  <c r="II20" i="3"/>
  <c r="HZ20" i="3"/>
  <c r="HQ20" i="3"/>
  <c r="HH20" i="3"/>
  <c r="GX20" i="3"/>
  <c r="GO20" i="3"/>
  <c r="GG20" i="3"/>
  <c r="FY20" i="3"/>
  <c r="FQ20" i="3"/>
  <c r="FI20" i="3"/>
  <c r="FA20" i="3"/>
  <c r="ES20" i="3"/>
  <c r="EK20" i="3"/>
  <c r="EC20" i="3"/>
  <c r="DU20" i="3"/>
  <c r="DM20" i="3"/>
  <c r="DE20" i="3"/>
  <c r="CW20" i="3"/>
  <c r="CO20" i="3"/>
  <c r="CG20" i="3"/>
  <c r="BY20" i="3"/>
  <c r="BQ20" i="3"/>
  <c r="BI20" i="3"/>
  <c r="BA20" i="3"/>
  <c r="AS20" i="3"/>
  <c r="AK20" i="3"/>
  <c r="AC20" i="3"/>
  <c r="U20" i="3"/>
  <c r="M20" i="3"/>
  <c r="MR20" i="3"/>
  <c r="BY33" i="1" s="1"/>
  <c r="MI20" i="3"/>
  <c r="BP33" i="1" s="1"/>
  <c r="LZ20" i="3"/>
  <c r="BG33" i="1" s="1"/>
  <c r="LQ20" i="3"/>
  <c r="LH20" i="3"/>
  <c r="KX20" i="3"/>
  <c r="KO20" i="3"/>
  <c r="KF20" i="3"/>
  <c r="JW20" i="3"/>
  <c r="JN20" i="3"/>
  <c r="JE20" i="3"/>
  <c r="IV20" i="3"/>
  <c r="IL20" i="3"/>
  <c r="IC20" i="3"/>
  <c r="HT20" i="3"/>
  <c r="HK20" i="3"/>
  <c r="HB20" i="3"/>
  <c r="GS20" i="3"/>
  <c r="GJ20" i="3"/>
  <c r="GB20" i="3"/>
  <c r="FT20" i="3"/>
  <c r="FL20" i="3"/>
  <c r="FD20" i="3"/>
  <c r="EV20" i="3"/>
  <c r="EN20" i="3"/>
  <c r="EF20" i="3"/>
  <c r="DX20" i="3"/>
  <c r="DP20" i="3"/>
  <c r="DH20" i="3"/>
  <c r="CZ20" i="3"/>
  <c r="CR20" i="3"/>
  <c r="CJ20" i="3"/>
  <c r="CB20" i="3"/>
  <c r="BT20" i="3"/>
  <c r="BL20" i="3"/>
  <c r="BD20" i="3"/>
  <c r="AV20" i="3"/>
  <c r="AN20" i="3"/>
  <c r="AF20" i="3"/>
  <c r="X20" i="3"/>
  <c r="P20" i="3"/>
  <c r="H20" i="3"/>
  <c r="MB20" i="3"/>
  <c r="BI33" i="1" s="1"/>
  <c r="LJ20" i="3"/>
  <c r="KR20" i="3"/>
  <c r="JY20" i="3"/>
  <c r="JG20" i="3"/>
  <c r="IO20" i="3"/>
  <c r="HV20" i="3"/>
  <c r="HD20" i="3"/>
  <c r="GL20" i="3"/>
  <c r="FV20" i="3"/>
  <c r="FF20" i="3"/>
  <c r="EP20" i="3"/>
  <c r="DZ20" i="3"/>
  <c r="DJ20" i="3"/>
  <c r="CT20" i="3"/>
  <c r="CD20" i="3"/>
  <c r="BN20" i="3"/>
  <c r="AX20" i="3"/>
  <c r="AH20" i="3"/>
  <c r="R20" i="3"/>
  <c r="MA20" i="3"/>
  <c r="BH33" i="1" s="1"/>
  <c r="LI20" i="3"/>
  <c r="KP20" i="3"/>
  <c r="JX20" i="3"/>
  <c r="JF20" i="3"/>
  <c r="IN20" i="3"/>
  <c r="HU20" i="3"/>
  <c r="HC20" i="3"/>
  <c r="GK20" i="3"/>
  <c r="FU20" i="3"/>
  <c r="FE20" i="3"/>
  <c r="EO20" i="3"/>
  <c r="DY20" i="3"/>
  <c r="DI20" i="3"/>
  <c r="CS20" i="3"/>
  <c r="CC20" i="3"/>
  <c r="BM20" i="3"/>
  <c r="AW20" i="3"/>
  <c r="AG20" i="3"/>
  <c r="Q20" i="3"/>
  <c r="MN20" i="3"/>
  <c r="BU33" i="1" s="1"/>
  <c r="LU20" i="3"/>
  <c r="BB33" i="1" s="1"/>
  <c r="LC20" i="3"/>
  <c r="KK20" i="3"/>
  <c r="JR20" i="3"/>
  <c r="IZ20" i="3"/>
  <c r="IH20" i="3"/>
  <c r="HP20" i="3"/>
  <c r="GW20" i="3"/>
  <c r="GF20" i="3"/>
  <c r="FP20" i="3"/>
  <c r="EZ20" i="3"/>
  <c r="EJ20" i="3"/>
  <c r="DT20" i="3"/>
  <c r="DD20" i="3"/>
  <c r="CN20" i="3"/>
  <c r="BX20" i="3"/>
  <c r="BH20" i="3"/>
  <c r="AR20" i="3"/>
  <c r="AB20" i="3"/>
  <c r="L20" i="3"/>
  <c r="MC20" i="3"/>
  <c r="BJ33" i="1" s="1"/>
  <c r="LK20" i="3"/>
  <c r="KS20" i="3"/>
  <c r="JZ20" i="3"/>
  <c r="JH20" i="3"/>
  <c r="IP20" i="3"/>
  <c r="HX20" i="3"/>
  <c r="HE20" i="3"/>
  <c r="GM20" i="3"/>
  <c r="FW20" i="3"/>
  <c r="FG20" i="3"/>
  <c r="EQ20" i="3"/>
  <c r="EA20" i="3"/>
  <c r="DK20" i="3"/>
  <c r="CU20" i="3"/>
  <c r="CE20" i="3"/>
  <c r="BO20" i="3"/>
  <c r="AY20" i="3"/>
  <c r="AI20" i="3"/>
  <c r="S20" i="3"/>
  <c r="LT20" i="3"/>
  <c r="BA33" i="1" s="1"/>
  <c r="KJ20" i="3"/>
  <c r="IY20" i="3"/>
  <c r="HN20" i="3"/>
  <c r="GE20" i="3"/>
  <c r="EY20" i="3"/>
  <c r="DS20" i="3"/>
  <c r="CM20" i="3"/>
  <c r="BG20" i="3"/>
  <c r="AA20" i="3"/>
  <c r="LS20" i="3"/>
  <c r="KH20" i="3"/>
  <c r="IX20" i="3"/>
  <c r="HM20" i="3"/>
  <c r="GD20" i="3"/>
  <c r="EX20" i="3"/>
  <c r="DR20" i="3"/>
  <c r="CL20" i="3"/>
  <c r="BF20" i="3"/>
  <c r="Z20" i="3"/>
  <c r="LR20" i="3"/>
  <c r="KG20" i="3"/>
  <c r="IW20" i="3"/>
  <c r="HL20" i="3"/>
  <c r="GC20" i="3"/>
  <c r="EW20" i="3"/>
  <c r="DQ20" i="3"/>
  <c r="CK20" i="3"/>
  <c r="BE20" i="3"/>
  <c r="Y20" i="3"/>
  <c r="MJ20" i="3"/>
  <c r="BQ33" i="1" s="1"/>
  <c r="KZ20" i="3"/>
  <c r="JO20" i="3"/>
  <c r="ID20" i="3"/>
  <c r="GT20" i="3"/>
  <c r="FM20" i="3"/>
  <c r="EG20" i="3"/>
  <c r="DA20" i="3"/>
  <c r="BU20" i="3"/>
  <c r="AO20" i="3"/>
  <c r="I20" i="3"/>
  <c r="ML20" i="3"/>
  <c r="BS33" i="1" s="1"/>
  <c r="JQ20" i="3"/>
  <c r="GV20" i="3"/>
  <c r="EI20" i="3"/>
  <c r="BW20" i="3"/>
  <c r="K20" i="3"/>
  <c r="MK20" i="3"/>
  <c r="BR33" i="1" s="1"/>
  <c r="JP20" i="3"/>
  <c r="GU20" i="3"/>
  <c r="EH20" i="3"/>
  <c r="BV20" i="3"/>
  <c r="J20" i="3"/>
  <c r="MD20" i="3"/>
  <c r="BK33" i="1" s="1"/>
  <c r="JI20" i="3"/>
  <c r="GN20" i="3"/>
  <c r="EB20" i="3"/>
  <c r="BP20" i="3"/>
  <c r="LA20" i="3"/>
  <c r="IF20" i="3"/>
  <c r="FN20" i="3"/>
  <c r="DB20" i="3"/>
  <c r="AP20" i="3"/>
  <c r="KT20" i="3"/>
  <c r="HY20" i="3"/>
  <c r="FH20" i="3"/>
  <c r="CV20" i="3"/>
  <c r="AJ20" i="3"/>
  <c r="FO20" i="3"/>
  <c r="KB20" i="3"/>
  <c r="CF20" i="3"/>
  <c r="LL20" i="3"/>
  <c r="ER20" i="3"/>
  <c r="DL20" i="3"/>
  <c r="DC20" i="3"/>
  <c r="IG20" i="3"/>
  <c r="AZ20" i="3"/>
  <c r="AX33" i="1"/>
  <c r="HF20" i="3"/>
  <c r="AQ20" i="3"/>
  <c r="FX20" i="3"/>
  <c r="T20" i="3"/>
  <c r="LB20" i="3"/>
  <c r="IQ20" i="3"/>
  <c r="AR32" i="1"/>
  <c r="AW32" i="1"/>
  <c r="AV32" i="1" s="1"/>
  <c r="F22" i="3"/>
  <c r="E21" i="3"/>
  <c r="AY34" i="1"/>
  <c r="AS31" i="1"/>
  <c r="AU33" i="1" l="1"/>
  <c r="AU24" i="1"/>
  <c r="AW24" i="1"/>
  <c r="AV24" i="1" s="1"/>
  <c r="AR24" i="1"/>
  <c r="E45" i="3"/>
  <c r="AZ26" i="1"/>
  <c r="AS23" i="1"/>
  <c r="MN44" i="3"/>
  <c r="BU25" i="1" s="1"/>
  <c r="MF44" i="3"/>
  <c r="BM25" i="1" s="1"/>
  <c r="LX44" i="3"/>
  <c r="BE25" i="1" s="1"/>
  <c r="LP44" i="3"/>
  <c r="LH44" i="3"/>
  <c r="KZ44" i="3"/>
  <c r="KR44" i="3"/>
  <c r="KJ44" i="3"/>
  <c r="KB44" i="3"/>
  <c r="JT44" i="3"/>
  <c r="JL44" i="3"/>
  <c r="JD44" i="3"/>
  <c r="IV44" i="3"/>
  <c r="IN44" i="3"/>
  <c r="IF44" i="3"/>
  <c r="HX44" i="3"/>
  <c r="HP44" i="3"/>
  <c r="HH44" i="3"/>
  <c r="GZ44" i="3"/>
  <c r="GR44" i="3"/>
  <c r="GJ44" i="3"/>
  <c r="GB44" i="3"/>
  <c r="FT44" i="3"/>
  <c r="FL44" i="3"/>
  <c r="FD44" i="3"/>
  <c r="EV44" i="3"/>
  <c r="EN44" i="3"/>
  <c r="EF44" i="3"/>
  <c r="DX44" i="3"/>
  <c r="DP44" i="3"/>
  <c r="DH44" i="3"/>
  <c r="CZ44" i="3"/>
  <c r="CR44" i="3"/>
  <c r="CJ44" i="3"/>
  <c r="CB44" i="3"/>
  <c r="BT44" i="3"/>
  <c r="BL44" i="3"/>
  <c r="BD44" i="3"/>
  <c r="MM44" i="3"/>
  <c r="BT25" i="1" s="1"/>
  <c r="ME44" i="3"/>
  <c r="BL25" i="1" s="1"/>
  <c r="LW44" i="3"/>
  <c r="BD25" i="1" s="1"/>
  <c r="LO44" i="3"/>
  <c r="LG44" i="3"/>
  <c r="KY44" i="3"/>
  <c r="KQ44" i="3"/>
  <c r="KI44" i="3"/>
  <c r="KA44" i="3"/>
  <c r="JS44" i="3"/>
  <c r="JK44" i="3"/>
  <c r="JC44" i="3"/>
  <c r="IU44" i="3"/>
  <c r="IM44" i="3"/>
  <c r="IE44" i="3"/>
  <c r="HW44" i="3"/>
  <c r="HO44" i="3"/>
  <c r="HG44" i="3"/>
  <c r="GY44" i="3"/>
  <c r="GQ44" i="3"/>
  <c r="GI44" i="3"/>
  <c r="GA44" i="3"/>
  <c r="FS44" i="3"/>
  <c r="FK44" i="3"/>
  <c r="FC44" i="3"/>
  <c r="EU44" i="3"/>
  <c r="EM44" i="3"/>
  <c r="EE44" i="3"/>
  <c r="DW44" i="3"/>
  <c r="DO44" i="3"/>
  <c r="DG44" i="3"/>
  <c r="CY44" i="3"/>
  <c r="CQ44" i="3"/>
  <c r="CI44" i="3"/>
  <c r="CA44" i="3"/>
  <c r="BS44" i="3"/>
  <c r="BK44" i="3"/>
  <c r="BC44" i="3"/>
  <c r="AU44" i="3"/>
  <c r="MQ44" i="3"/>
  <c r="BX25" i="1" s="1"/>
  <c r="MI44" i="3"/>
  <c r="BP25" i="1" s="1"/>
  <c r="MA44" i="3"/>
  <c r="BH25" i="1" s="1"/>
  <c r="LS44" i="3"/>
  <c r="LK44" i="3"/>
  <c r="LC44" i="3"/>
  <c r="KU44" i="3"/>
  <c r="KM44" i="3"/>
  <c r="KE44" i="3"/>
  <c r="JW44" i="3"/>
  <c r="JO44" i="3"/>
  <c r="JG44" i="3"/>
  <c r="IY44" i="3"/>
  <c r="IQ44" i="3"/>
  <c r="II44" i="3"/>
  <c r="IA44" i="3"/>
  <c r="HS44" i="3"/>
  <c r="HK44" i="3"/>
  <c r="HC44" i="3"/>
  <c r="GU44" i="3"/>
  <c r="GM44" i="3"/>
  <c r="GE44" i="3"/>
  <c r="FW44" i="3"/>
  <c r="FO44" i="3"/>
  <c r="FG44" i="3"/>
  <c r="EY44" i="3"/>
  <c r="EQ44" i="3"/>
  <c r="EI44" i="3"/>
  <c r="EA44" i="3"/>
  <c r="DS44" i="3"/>
  <c r="DK44" i="3"/>
  <c r="DC44" i="3"/>
  <c r="CU44" i="3"/>
  <c r="CM44" i="3"/>
  <c r="CE44" i="3"/>
  <c r="BW44" i="3"/>
  <c r="BO44" i="3"/>
  <c r="BG44" i="3"/>
  <c r="AY44" i="3"/>
  <c r="AQ44" i="3"/>
  <c r="AI44" i="3"/>
  <c r="AA44" i="3"/>
  <c r="MG44" i="3"/>
  <c r="BN25" i="1" s="1"/>
  <c r="LT44" i="3"/>
  <c r="BA25" i="1" s="1"/>
  <c r="LF44" i="3"/>
  <c r="KT44" i="3"/>
  <c r="KG44" i="3"/>
  <c r="JU44" i="3"/>
  <c r="JH44" i="3"/>
  <c r="IT44" i="3"/>
  <c r="IH44" i="3"/>
  <c r="HU44" i="3"/>
  <c r="HI44" i="3"/>
  <c r="GV44" i="3"/>
  <c r="GH44" i="3"/>
  <c r="FV44" i="3"/>
  <c r="FI44" i="3"/>
  <c r="EW44" i="3"/>
  <c r="EJ44" i="3"/>
  <c r="DV44" i="3"/>
  <c r="DJ44" i="3"/>
  <c r="CW44" i="3"/>
  <c r="CK44" i="3"/>
  <c r="BX44" i="3"/>
  <c r="BJ44" i="3"/>
  <c r="AX44" i="3"/>
  <c r="AN44" i="3"/>
  <c r="AE44" i="3"/>
  <c r="V44" i="3"/>
  <c r="N44" i="3"/>
  <c r="MR44" i="3"/>
  <c r="BY25" i="1" s="1"/>
  <c r="MD44" i="3"/>
  <c r="BK25" i="1" s="1"/>
  <c r="LR44" i="3"/>
  <c r="LE44" i="3"/>
  <c r="KS44" i="3"/>
  <c r="KF44" i="3"/>
  <c r="JR44" i="3"/>
  <c r="JF44" i="3"/>
  <c r="IS44" i="3"/>
  <c r="IG44" i="3"/>
  <c r="HT44" i="3"/>
  <c r="HF44" i="3"/>
  <c r="GT44" i="3"/>
  <c r="GG44" i="3"/>
  <c r="FU44" i="3"/>
  <c r="FH44" i="3"/>
  <c r="ET44" i="3"/>
  <c r="EH44" i="3"/>
  <c r="DU44" i="3"/>
  <c r="DI44" i="3"/>
  <c r="CV44" i="3"/>
  <c r="CH44" i="3"/>
  <c r="BV44" i="3"/>
  <c r="BI44" i="3"/>
  <c r="AW44" i="3"/>
  <c r="AM44" i="3"/>
  <c r="AD44" i="3"/>
  <c r="U44" i="3"/>
  <c r="M44" i="3"/>
  <c r="MK44" i="3"/>
  <c r="BR25" i="1" s="1"/>
  <c r="LY44" i="3"/>
  <c r="BF25" i="1" s="1"/>
  <c r="LL44" i="3"/>
  <c r="KX44" i="3"/>
  <c r="KL44" i="3"/>
  <c r="JY44" i="3"/>
  <c r="JM44" i="3"/>
  <c r="IZ44" i="3"/>
  <c r="IL44" i="3"/>
  <c r="HZ44" i="3"/>
  <c r="HM44" i="3"/>
  <c r="HA44" i="3"/>
  <c r="GN44" i="3"/>
  <c r="FZ44" i="3"/>
  <c r="FN44" i="3"/>
  <c r="FA44" i="3"/>
  <c r="EO44" i="3"/>
  <c r="EB44" i="3"/>
  <c r="DN44" i="3"/>
  <c r="DB44" i="3"/>
  <c r="CO44" i="3"/>
  <c r="CC44" i="3"/>
  <c r="BP44" i="3"/>
  <c r="BB44" i="3"/>
  <c r="AR44" i="3"/>
  <c r="AH44" i="3"/>
  <c r="Y44" i="3"/>
  <c r="Q44" i="3"/>
  <c r="I44" i="3"/>
  <c r="ML44" i="3"/>
  <c r="BS25" i="1" s="1"/>
  <c r="LQ44" i="3"/>
  <c r="KW44" i="3"/>
  <c r="KC44" i="3"/>
  <c r="JI44" i="3"/>
  <c r="IO44" i="3"/>
  <c r="HR44" i="3"/>
  <c r="GX44" i="3"/>
  <c r="GD44" i="3"/>
  <c r="FJ44" i="3"/>
  <c r="EP44" i="3"/>
  <c r="DT44" i="3"/>
  <c r="DA44" i="3"/>
  <c r="CF44" i="3"/>
  <c r="BM44" i="3"/>
  <c r="AS44" i="3"/>
  <c r="AC44" i="3"/>
  <c r="P44" i="3"/>
  <c r="MJ44" i="3"/>
  <c r="BQ25" i="1" s="1"/>
  <c r="LN44" i="3"/>
  <c r="KV44" i="3"/>
  <c r="JZ44" i="3"/>
  <c r="JE44" i="3"/>
  <c r="IK44" i="3"/>
  <c r="HQ44" i="3"/>
  <c r="GW44" i="3"/>
  <c r="GC44" i="3"/>
  <c r="FF44" i="3"/>
  <c r="EL44" i="3"/>
  <c r="DR44" i="3"/>
  <c r="CX44" i="3"/>
  <c r="CD44" i="3"/>
  <c r="BH44" i="3"/>
  <c r="AP44" i="3"/>
  <c r="AB44" i="3"/>
  <c r="O44" i="3"/>
  <c r="LZ44" i="3"/>
  <c r="BG25" i="1" s="1"/>
  <c r="LD44" i="3"/>
  <c r="KK44" i="3"/>
  <c r="JP44" i="3"/>
  <c r="IW44" i="3"/>
  <c r="IB44" i="3"/>
  <c r="HE44" i="3"/>
  <c r="GL44" i="3"/>
  <c r="FQ44" i="3"/>
  <c r="EX44" i="3"/>
  <c r="EC44" i="3"/>
  <c r="DF44" i="3"/>
  <c r="CN44" i="3"/>
  <c r="BR44" i="3"/>
  <c r="AZ44" i="3"/>
  <c r="AJ44" i="3"/>
  <c r="T44" i="3"/>
  <c r="H44" i="3"/>
  <c r="LU44" i="3"/>
  <c r="BB25" i="1" s="1"/>
  <c r="KN44" i="3"/>
  <c r="JB44" i="3"/>
  <c r="HY44" i="3"/>
  <c r="GP44" i="3"/>
  <c r="FM44" i="3"/>
  <c r="ED44" i="3"/>
  <c r="CT44" i="3"/>
  <c r="BQ44" i="3"/>
  <c r="AL44" i="3"/>
  <c r="R44" i="3"/>
  <c r="LM44" i="3"/>
  <c r="KH44" i="3"/>
  <c r="JA44" i="3"/>
  <c r="HV44" i="3"/>
  <c r="GO44" i="3"/>
  <c r="FE44" i="3"/>
  <c r="DZ44" i="3"/>
  <c r="CS44" i="3"/>
  <c r="BN44" i="3"/>
  <c r="AK44" i="3"/>
  <c r="L44" i="3"/>
  <c r="MC44" i="3"/>
  <c r="BJ25" i="1" s="1"/>
  <c r="LA44" i="3"/>
  <c r="JQ44" i="3"/>
  <c r="IJ44" i="3"/>
  <c r="HD44" i="3"/>
  <c r="FX44" i="3"/>
  <c r="ER44" i="3"/>
  <c r="DL44" i="3"/>
  <c r="BZ44" i="3"/>
  <c r="AV44" i="3"/>
  <c r="X44" i="3"/>
  <c r="LI44" i="3"/>
  <c r="JJ44" i="3"/>
  <c r="HJ44" i="3"/>
  <c r="FB44" i="3"/>
  <c r="DE44" i="3"/>
  <c r="BE44" i="3"/>
  <c r="S44" i="3"/>
  <c r="LB44" i="3"/>
  <c r="IX44" i="3"/>
  <c r="HB44" i="3"/>
  <c r="EZ44" i="3"/>
  <c r="DD44" i="3"/>
  <c r="BA44" i="3"/>
  <c r="K44" i="3"/>
  <c r="MB44" i="3"/>
  <c r="BI25" i="1" s="1"/>
  <c r="JX44" i="3"/>
  <c r="IC44" i="3"/>
  <c r="FY44" i="3"/>
  <c r="DY44" i="3"/>
  <c r="BY44" i="3"/>
  <c r="AF44" i="3"/>
  <c r="MH44" i="3"/>
  <c r="BO25" i="1" s="1"/>
  <c r="IR44" i="3"/>
  <c r="FR44" i="3"/>
  <c r="CL44" i="3"/>
  <c r="W44" i="3"/>
  <c r="LV44" i="3"/>
  <c r="BC25" i="1" s="1"/>
  <c r="IP44" i="3"/>
  <c r="FP44" i="3"/>
  <c r="CG44" i="3"/>
  <c r="J44" i="3"/>
  <c r="LJ44" i="3"/>
  <c r="ID44" i="3"/>
  <c r="ES44" i="3"/>
  <c r="BU44" i="3"/>
  <c r="JN44" i="3"/>
  <c r="DQ44" i="3"/>
  <c r="HN44" i="3"/>
  <c r="DM44" i="3"/>
  <c r="MP44" i="3"/>
  <c r="BW25" i="1" s="1"/>
  <c r="HL44" i="3"/>
  <c r="CP44" i="3"/>
  <c r="GF44" i="3"/>
  <c r="KP44" i="3"/>
  <c r="EG44" i="3"/>
  <c r="GK44" i="3"/>
  <c r="Z44" i="3"/>
  <c r="EK44" i="3"/>
  <c r="AT44" i="3"/>
  <c r="MO44" i="3"/>
  <c r="BV25" i="1" s="1"/>
  <c r="AO44" i="3"/>
  <c r="JV44" i="3"/>
  <c r="GS44" i="3"/>
  <c r="BF44" i="3"/>
  <c r="AG44" i="3"/>
  <c r="AX25" i="1"/>
  <c r="KD44" i="3"/>
  <c r="KO44" i="3"/>
  <c r="AR33" i="1"/>
  <c r="AW33" i="1"/>
  <c r="AV33" i="1" s="1"/>
  <c r="AS32" i="1"/>
  <c r="MP21" i="3"/>
  <c r="BW34" i="1" s="1"/>
  <c r="MH21" i="3"/>
  <c r="BO34" i="1" s="1"/>
  <c r="LZ21" i="3"/>
  <c r="BG34" i="1" s="1"/>
  <c r="LR21" i="3"/>
  <c r="LJ21" i="3"/>
  <c r="LB21" i="3"/>
  <c r="KT21" i="3"/>
  <c r="KL21" i="3"/>
  <c r="KD21" i="3"/>
  <c r="JV21" i="3"/>
  <c r="JN21" i="3"/>
  <c r="JF21" i="3"/>
  <c r="IX21" i="3"/>
  <c r="IP21" i="3"/>
  <c r="IH21" i="3"/>
  <c r="HZ21" i="3"/>
  <c r="HR21" i="3"/>
  <c r="HJ21" i="3"/>
  <c r="HB21" i="3"/>
  <c r="GT21" i="3"/>
  <c r="GL21" i="3"/>
  <c r="GD21" i="3"/>
  <c r="FV21" i="3"/>
  <c r="FN21" i="3"/>
  <c r="FF21" i="3"/>
  <c r="EX21" i="3"/>
  <c r="EP21" i="3"/>
  <c r="EH21" i="3"/>
  <c r="DZ21" i="3"/>
  <c r="DR21" i="3"/>
  <c r="DJ21" i="3"/>
  <c r="DB21" i="3"/>
  <c r="CT21" i="3"/>
  <c r="CL21" i="3"/>
  <c r="CD21" i="3"/>
  <c r="BV21" i="3"/>
  <c r="BN21" i="3"/>
  <c r="BF21" i="3"/>
  <c r="AX21" i="3"/>
  <c r="AP21" i="3"/>
  <c r="AH21" i="3"/>
  <c r="Z21" i="3"/>
  <c r="R21" i="3"/>
  <c r="J21" i="3"/>
  <c r="MO21" i="3"/>
  <c r="BV34" i="1" s="1"/>
  <c r="MG21" i="3"/>
  <c r="BN34" i="1" s="1"/>
  <c r="LY21" i="3"/>
  <c r="BF34" i="1" s="1"/>
  <c r="LQ21" i="3"/>
  <c r="LI21" i="3"/>
  <c r="LA21" i="3"/>
  <c r="KS21" i="3"/>
  <c r="KK21" i="3"/>
  <c r="KC21" i="3"/>
  <c r="JU21" i="3"/>
  <c r="JM21" i="3"/>
  <c r="JE21" i="3"/>
  <c r="IW21" i="3"/>
  <c r="IO21" i="3"/>
  <c r="MN21" i="3"/>
  <c r="BU34" i="1" s="1"/>
  <c r="MF21" i="3"/>
  <c r="BM34" i="1" s="1"/>
  <c r="LX21" i="3"/>
  <c r="BE34" i="1" s="1"/>
  <c r="LP21" i="3"/>
  <c r="LH21" i="3"/>
  <c r="KZ21" i="3"/>
  <c r="KR21" i="3"/>
  <c r="KJ21" i="3"/>
  <c r="KB21" i="3"/>
  <c r="MQ21" i="3"/>
  <c r="BX34" i="1" s="1"/>
  <c r="MI21" i="3"/>
  <c r="BP34" i="1" s="1"/>
  <c r="MA21" i="3"/>
  <c r="BH34" i="1" s="1"/>
  <c r="LS21" i="3"/>
  <c r="LK21" i="3"/>
  <c r="LC21" i="3"/>
  <c r="KU21" i="3"/>
  <c r="KM21" i="3"/>
  <c r="KE21" i="3"/>
  <c r="JW21" i="3"/>
  <c r="JO21" i="3"/>
  <c r="JG21" i="3"/>
  <c r="IY21" i="3"/>
  <c r="IQ21" i="3"/>
  <c r="II21" i="3"/>
  <c r="IA21" i="3"/>
  <c r="HS21" i="3"/>
  <c r="HK21" i="3"/>
  <c r="HC21" i="3"/>
  <c r="GU21" i="3"/>
  <c r="GM21" i="3"/>
  <c r="GE21" i="3"/>
  <c r="FW21" i="3"/>
  <c r="FO21" i="3"/>
  <c r="FG21" i="3"/>
  <c r="EY21" i="3"/>
  <c r="EQ21" i="3"/>
  <c r="EI21" i="3"/>
  <c r="EA21" i="3"/>
  <c r="DS21" i="3"/>
  <c r="DK21" i="3"/>
  <c r="DC21" i="3"/>
  <c r="CU21" i="3"/>
  <c r="ML21" i="3"/>
  <c r="BS34" i="1" s="1"/>
  <c r="LV21" i="3"/>
  <c r="BC34" i="1" s="1"/>
  <c r="LF21" i="3"/>
  <c r="KP21" i="3"/>
  <c r="JZ21" i="3"/>
  <c r="JL21" i="3"/>
  <c r="JA21" i="3"/>
  <c r="IM21" i="3"/>
  <c r="IC21" i="3"/>
  <c r="HQ21" i="3"/>
  <c r="HG21" i="3"/>
  <c r="GW21" i="3"/>
  <c r="GK21" i="3"/>
  <c r="GA21" i="3"/>
  <c r="FQ21" i="3"/>
  <c r="FE21" i="3"/>
  <c r="EU21" i="3"/>
  <c r="EK21" i="3"/>
  <c r="DY21" i="3"/>
  <c r="DO21" i="3"/>
  <c r="DE21" i="3"/>
  <c r="CS21" i="3"/>
  <c r="CJ21" i="3"/>
  <c r="CA21" i="3"/>
  <c r="BR21" i="3"/>
  <c r="BI21" i="3"/>
  <c r="AZ21" i="3"/>
  <c r="AQ21" i="3"/>
  <c r="AG21" i="3"/>
  <c r="X21" i="3"/>
  <c r="O21" i="3"/>
  <c r="MK21" i="3"/>
  <c r="BR34" i="1" s="1"/>
  <c r="LU21" i="3"/>
  <c r="BB34" i="1" s="1"/>
  <c r="LE21" i="3"/>
  <c r="KO21" i="3"/>
  <c r="JY21" i="3"/>
  <c r="JK21" i="3"/>
  <c r="IZ21" i="3"/>
  <c r="IL21" i="3"/>
  <c r="IB21" i="3"/>
  <c r="HP21" i="3"/>
  <c r="HF21" i="3"/>
  <c r="GV21" i="3"/>
  <c r="GJ21" i="3"/>
  <c r="FZ21" i="3"/>
  <c r="FP21" i="3"/>
  <c r="FD21" i="3"/>
  <c r="ET21" i="3"/>
  <c r="EJ21" i="3"/>
  <c r="DX21" i="3"/>
  <c r="DN21" i="3"/>
  <c r="DD21" i="3"/>
  <c r="CR21" i="3"/>
  <c r="CI21" i="3"/>
  <c r="BZ21" i="3"/>
  <c r="BQ21" i="3"/>
  <c r="BH21" i="3"/>
  <c r="AY21" i="3"/>
  <c r="AO21" i="3"/>
  <c r="AF21" i="3"/>
  <c r="W21" i="3"/>
  <c r="N21" i="3"/>
  <c r="MJ21" i="3"/>
  <c r="BQ34" i="1" s="1"/>
  <c r="LT21" i="3"/>
  <c r="BA34" i="1" s="1"/>
  <c r="LD21" i="3"/>
  <c r="KN21" i="3"/>
  <c r="JX21" i="3"/>
  <c r="JJ21" i="3"/>
  <c r="IV21" i="3"/>
  <c r="IK21" i="3"/>
  <c r="HY21" i="3"/>
  <c r="HO21" i="3"/>
  <c r="HE21" i="3"/>
  <c r="GS21" i="3"/>
  <c r="GI21" i="3"/>
  <c r="FY21" i="3"/>
  <c r="FM21" i="3"/>
  <c r="FC21" i="3"/>
  <c r="ES21" i="3"/>
  <c r="EG21" i="3"/>
  <c r="DW21" i="3"/>
  <c r="DM21" i="3"/>
  <c r="DA21" i="3"/>
  <c r="CQ21" i="3"/>
  <c r="CH21" i="3"/>
  <c r="BY21" i="3"/>
  <c r="BP21" i="3"/>
  <c r="BG21" i="3"/>
  <c r="AW21" i="3"/>
  <c r="AN21" i="3"/>
  <c r="AE21" i="3"/>
  <c r="V21" i="3"/>
  <c r="M21" i="3"/>
  <c r="MM21" i="3"/>
  <c r="BT34" i="1" s="1"/>
  <c r="LW21" i="3"/>
  <c r="BD34" i="1" s="1"/>
  <c r="LG21" i="3"/>
  <c r="KQ21" i="3"/>
  <c r="KA21" i="3"/>
  <c r="JP21" i="3"/>
  <c r="JB21" i="3"/>
  <c r="IN21" i="3"/>
  <c r="ID21" i="3"/>
  <c r="HT21" i="3"/>
  <c r="HH21" i="3"/>
  <c r="GX21" i="3"/>
  <c r="GN21" i="3"/>
  <c r="GB21" i="3"/>
  <c r="FR21" i="3"/>
  <c r="FH21" i="3"/>
  <c r="EV21" i="3"/>
  <c r="EL21" i="3"/>
  <c r="EB21" i="3"/>
  <c r="DP21" i="3"/>
  <c r="DF21" i="3"/>
  <c r="CV21" i="3"/>
  <c r="CK21" i="3"/>
  <c r="CB21" i="3"/>
  <c r="BS21" i="3"/>
  <c r="BJ21" i="3"/>
  <c r="BA21" i="3"/>
  <c r="AR21" i="3"/>
  <c r="AI21" i="3"/>
  <c r="Y21" i="3"/>
  <c r="P21" i="3"/>
  <c r="ME21" i="3"/>
  <c r="BL34" i="1" s="1"/>
  <c r="KY21" i="3"/>
  <c r="JT21" i="3"/>
  <c r="IU21" i="3"/>
  <c r="HX21" i="3"/>
  <c r="HD21" i="3"/>
  <c r="GH21" i="3"/>
  <c r="FL21" i="3"/>
  <c r="ER21" i="3"/>
  <c r="DV21" i="3"/>
  <c r="CZ21" i="3"/>
  <c r="CG21" i="3"/>
  <c r="BO21" i="3"/>
  <c r="AV21" i="3"/>
  <c r="AD21" i="3"/>
  <c r="L21" i="3"/>
  <c r="MD21" i="3"/>
  <c r="BK34" i="1" s="1"/>
  <c r="KX21" i="3"/>
  <c r="JS21" i="3"/>
  <c r="IT21" i="3"/>
  <c r="HW21" i="3"/>
  <c r="HA21" i="3"/>
  <c r="GG21" i="3"/>
  <c r="FK21" i="3"/>
  <c r="EO21" i="3"/>
  <c r="DU21" i="3"/>
  <c r="CY21" i="3"/>
  <c r="CF21" i="3"/>
  <c r="BM21" i="3"/>
  <c r="AU21" i="3"/>
  <c r="AC21" i="3"/>
  <c r="K21" i="3"/>
  <c r="MC21" i="3"/>
  <c r="BJ34" i="1" s="1"/>
  <c r="KW21" i="3"/>
  <c r="JR21" i="3"/>
  <c r="IS21" i="3"/>
  <c r="HV21" i="3"/>
  <c r="GZ21" i="3"/>
  <c r="GF21" i="3"/>
  <c r="FJ21" i="3"/>
  <c r="EN21" i="3"/>
  <c r="DT21" i="3"/>
  <c r="CX21" i="3"/>
  <c r="CE21" i="3"/>
  <c r="BL21" i="3"/>
  <c r="AT21" i="3"/>
  <c r="AB21" i="3"/>
  <c r="I21" i="3"/>
  <c r="MR21" i="3"/>
  <c r="BY34" i="1" s="1"/>
  <c r="LL21" i="3"/>
  <c r="KF21" i="3"/>
  <c r="JC21" i="3"/>
  <c r="IE21" i="3"/>
  <c r="HI21" i="3"/>
  <c r="GO21" i="3"/>
  <c r="FS21" i="3"/>
  <c r="EW21" i="3"/>
  <c r="EC21" i="3"/>
  <c r="DG21" i="3"/>
  <c r="CM21" i="3"/>
  <c r="BT21" i="3"/>
  <c r="BB21" i="3"/>
  <c r="AJ21" i="3"/>
  <c r="Q21" i="3"/>
  <c r="KG21" i="3"/>
  <c r="IF21" i="3"/>
  <c r="GP21" i="3"/>
  <c r="EZ21" i="3"/>
  <c r="DH21" i="3"/>
  <c r="BU21" i="3"/>
  <c r="AK21" i="3"/>
  <c r="MB21" i="3"/>
  <c r="BI34" i="1" s="1"/>
  <c r="JQ21" i="3"/>
  <c r="HU21" i="3"/>
  <c r="GC21" i="3"/>
  <c r="EM21" i="3"/>
  <c r="CW21" i="3"/>
  <c r="BK21" i="3"/>
  <c r="AA21" i="3"/>
  <c r="LO21" i="3"/>
  <c r="JI21" i="3"/>
  <c r="HN21" i="3"/>
  <c r="FX21" i="3"/>
  <c r="EF21" i="3"/>
  <c r="CP21" i="3"/>
  <c r="BE21" i="3"/>
  <c r="U21" i="3"/>
  <c r="KI21" i="3"/>
  <c r="IJ21" i="3"/>
  <c r="GR21" i="3"/>
  <c r="FB21" i="3"/>
  <c r="DL21" i="3"/>
  <c r="BX21" i="3"/>
  <c r="AM21" i="3"/>
  <c r="JD21" i="3"/>
  <c r="FT21" i="3"/>
  <c r="CN21" i="3"/>
  <c r="S21" i="3"/>
  <c r="IR21" i="3"/>
  <c r="FI21" i="3"/>
  <c r="CC21" i="3"/>
  <c r="H21" i="3"/>
  <c r="IG21" i="3"/>
  <c r="FA21" i="3"/>
  <c r="BW21" i="3"/>
  <c r="KV21" i="3"/>
  <c r="GY21" i="3"/>
  <c r="DQ21" i="3"/>
  <c r="AS21" i="3"/>
  <c r="KH21" i="3"/>
  <c r="GQ21" i="3"/>
  <c r="DI21" i="3"/>
  <c r="AL21" i="3"/>
  <c r="AX34" i="1"/>
  <c r="LM21" i="3"/>
  <c r="BD21" i="3"/>
  <c r="T21" i="3"/>
  <c r="JH21" i="3"/>
  <c r="BC21" i="3"/>
  <c r="FU21" i="3"/>
  <c r="EE21" i="3"/>
  <c r="ED21" i="3"/>
  <c r="LN21" i="3"/>
  <c r="CO21" i="3"/>
  <c r="HM21" i="3"/>
  <c r="HL21" i="3"/>
  <c r="E22" i="3"/>
  <c r="F23" i="3"/>
  <c r="AY35" i="1"/>
  <c r="AU34" i="1" l="1"/>
  <c r="AU25" i="1"/>
  <c r="AS24" i="1"/>
  <c r="AW25" i="1"/>
  <c r="AV25" i="1" s="1"/>
  <c r="AR25" i="1"/>
  <c r="MQ45" i="3"/>
  <c r="BX26" i="1" s="1"/>
  <c r="MI45" i="3"/>
  <c r="BP26" i="1" s="1"/>
  <c r="MA45" i="3"/>
  <c r="BH26" i="1" s="1"/>
  <c r="LS45" i="3"/>
  <c r="LK45" i="3"/>
  <c r="LC45" i="3"/>
  <c r="KU45" i="3"/>
  <c r="KM45" i="3"/>
  <c r="KE45" i="3"/>
  <c r="JW45" i="3"/>
  <c r="JO45" i="3"/>
  <c r="JG45" i="3"/>
  <c r="IY45" i="3"/>
  <c r="IQ45" i="3"/>
  <c r="II45" i="3"/>
  <c r="IA45" i="3"/>
  <c r="HS45" i="3"/>
  <c r="HK45" i="3"/>
  <c r="HC45" i="3"/>
  <c r="GU45" i="3"/>
  <c r="GM45" i="3"/>
  <c r="GE45" i="3"/>
  <c r="FW45" i="3"/>
  <c r="FO45" i="3"/>
  <c r="FG45" i="3"/>
  <c r="EY45" i="3"/>
  <c r="EQ45" i="3"/>
  <c r="EI45" i="3"/>
  <c r="EA45" i="3"/>
  <c r="DS45" i="3"/>
  <c r="DK45" i="3"/>
  <c r="DC45" i="3"/>
  <c r="CU45" i="3"/>
  <c r="CM45" i="3"/>
  <c r="CE45" i="3"/>
  <c r="BW45" i="3"/>
  <c r="BO45" i="3"/>
  <c r="BG45" i="3"/>
  <c r="AY45" i="3"/>
  <c r="AQ45" i="3"/>
  <c r="AI45" i="3"/>
  <c r="AA45" i="3"/>
  <c r="S45" i="3"/>
  <c r="K45" i="3"/>
  <c r="MP45" i="3"/>
  <c r="BW26" i="1" s="1"/>
  <c r="MH45" i="3"/>
  <c r="BO26" i="1" s="1"/>
  <c r="LZ45" i="3"/>
  <c r="BG26" i="1" s="1"/>
  <c r="LR45" i="3"/>
  <c r="LJ45" i="3"/>
  <c r="LB45" i="3"/>
  <c r="KT45" i="3"/>
  <c r="KL45" i="3"/>
  <c r="KD45" i="3"/>
  <c r="JV45" i="3"/>
  <c r="JN45" i="3"/>
  <c r="JF45" i="3"/>
  <c r="IX45" i="3"/>
  <c r="IP45" i="3"/>
  <c r="IH45" i="3"/>
  <c r="HZ45" i="3"/>
  <c r="HR45" i="3"/>
  <c r="HJ45" i="3"/>
  <c r="HB45" i="3"/>
  <c r="GT45" i="3"/>
  <c r="GL45" i="3"/>
  <c r="GD45" i="3"/>
  <c r="FV45" i="3"/>
  <c r="FN45" i="3"/>
  <c r="FF45" i="3"/>
  <c r="EX45" i="3"/>
  <c r="EP45" i="3"/>
  <c r="EH45" i="3"/>
  <c r="DZ45" i="3"/>
  <c r="DR45" i="3"/>
  <c r="DJ45" i="3"/>
  <c r="DB45" i="3"/>
  <c r="CT45" i="3"/>
  <c r="CL45" i="3"/>
  <c r="CD45" i="3"/>
  <c r="BV45" i="3"/>
  <c r="BN45" i="3"/>
  <c r="BF45" i="3"/>
  <c r="AX45" i="3"/>
  <c r="AP45" i="3"/>
  <c r="AH45" i="3"/>
  <c r="Z45" i="3"/>
  <c r="R45" i="3"/>
  <c r="J45" i="3"/>
  <c r="ML45" i="3"/>
  <c r="BS26" i="1" s="1"/>
  <c r="MD45" i="3"/>
  <c r="BK26" i="1" s="1"/>
  <c r="LV45" i="3"/>
  <c r="BC26" i="1" s="1"/>
  <c r="LN45" i="3"/>
  <c r="LF45" i="3"/>
  <c r="KX45" i="3"/>
  <c r="KP45" i="3"/>
  <c r="KH45" i="3"/>
  <c r="JZ45" i="3"/>
  <c r="JR45" i="3"/>
  <c r="JJ45" i="3"/>
  <c r="JB45" i="3"/>
  <c r="IT45" i="3"/>
  <c r="IL45" i="3"/>
  <c r="ID45" i="3"/>
  <c r="HV45" i="3"/>
  <c r="HN45" i="3"/>
  <c r="HF45" i="3"/>
  <c r="GX45" i="3"/>
  <c r="GP45" i="3"/>
  <c r="GH45" i="3"/>
  <c r="FZ45" i="3"/>
  <c r="FR45" i="3"/>
  <c r="FJ45" i="3"/>
  <c r="FB45" i="3"/>
  <c r="ET45" i="3"/>
  <c r="EL45" i="3"/>
  <c r="ED45" i="3"/>
  <c r="DV45" i="3"/>
  <c r="DN45" i="3"/>
  <c r="DF45" i="3"/>
  <c r="CX45" i="3"/>
  <c r="CP45" i="3"/>
  <c r="CH45" i="3"/>
  <c r="BZ45" i="3"/>
  <c r="BR45" i="3"/>
  <c r="BJ45" i="3"/>
  <c r="BB45" i="3"/>
  <c r="AT45" i="3"/>
  <c r="AL45" i="3"/>
  <c r="AD45" i="3"/>
  <c r="V45" i="3"/>
  <c r="N45" i="3"/>
  <c r="MO45" i="3"/>
  <c r="BV26" i="1" s="1"/>
  <c r="MC45" i="3"/>
  <c r="BJ26" i="1" s="1"/>
  <c r="LP45" i="3"/>
  <c r="LD45" i="3"/>
  <c r="KQ45" i="3"/>
  <c r="KC45" i="3"/>
  <c r="JQ45" i="3"/>
  <c r="JD45" i="3"/>
  <c r="IR45" i="3"/>
  <c r="IE45" i="3"/>
  <c r="HQ45" i="3"/>
  <c r="HE45" i="3"/>
  <c r="GR45" i="3"/>
  <c r="GF45" i="3"/>
  <c r="FS45" i="3"/>
  <c r="FE45" i="3"/>
  <c r="ES45" i="3"/>
  <c r="EF45" i="3"/>
  <c r="DT45" i="3"/>
  <c r="DG45" i="3"/>
  <c r="CS45" i="3"/>
  <c r="CG45" i="3"/>
  <c r="BT45" i="3"/>
  <c r="BH45" i="3"/>
  <c r="AU45" i="3"/>
  <c r="AG45" i="3"/>
  <c r="U45" i="3"/>
  <c r="H45" i="3"/>
  <c r="MN45" i="3"/>
  <c r="BU26" i="1" s="1"/>
  <c r="MB45" i="3"/>
  <c r="BI26" i="1" s="1"/>
  <c r="LO45" i="3"/>
  <c r="LA45" i="3"/>
  <c r="KO45" i="3"/>
  <c r="KB45" i="3"/>
  <c r="JP45" i="3"/>
  <c r="JC45" i="3"/>
  <c r="IO45" i="3"/>
  <c r="IC45" i="3"/>
  <c r="HP45" i="3"/>
  <c r="HD45" i="3"/>
  <c r="GQ45" i="3"/>
  <c r="GC45" i="3"/>
  <c r="FQ45" i="3"/>
  <c r="FD45" i="3"/>
  <c r="ER45" i="3"/>
  <c r="EE45" i="3"/>
  <c r="DQ45" i="3"/>
  <c r="DE45" i="3"/>
  <c r="CR45" i="3"/>
  <c r="CF45" i="3"/>
  <c r="BS45" i="3"/>
  <c r="BE45" i="3"/>
  <c r="AS45" i="3"/>
  <c r="AF45" i="3"/>
  <c r="T45" i="3"/>
  <c r="MG45" i="3"/>
  <c r="BN26" i="1" s="1"/>
  <c r="LU45" i="3"/>
  <c r="BB26" i="1" s="1"/>
  <c r="LH45" i="3"/>
  <c r="KV45" i="3"/>
  <c r="KI45" i="3"/>
  <c r="JU45" i="3"/>
  <c r="JI45" i="3"/>
  <c r="IV45" i="3"/>
  <c r="IJ45" i="3"/>
  <c r="HW45" i="3"/>
  <c r="HI45" i="3"/>
  <c r="GW45" i="3"/>
  <c r="GJ45" i="3"/>
  <c r="FX45" i="3"/>
  <c r="FK45" i="3"/>
  <c r="EW45" i="3"/>
  <c r="EK45" i="3"/>
  <c r="DX45" i="3"/>
  <c r="DL45" i="3"/>
  <c r="CY45" i="3"/>
  <c r="CK45" i="3"/>
  <c r="BY45" i="3"/>
  <c r="BL45" i="3"/>
  <c r="AZ45" i="3"/>
  <c r="AM45" i="3"/>
  <c r="Y45" i="3"/>
  <c r="M45" i="3"/>
  <c r="MM45" i="3"/>
  <c r="BT26" i="1" s="1"/>
  <c r="LT45" i="3"/>
  <c r="BA26" i="1" s="1"/>
  <c r="KY45" i="3"/>
  <c r="KF45" i="3"/>
  <c r="JK45" i="3"/>
  <c r="IN45" i="3"/>
  <c r="HU45" i="3"/>
  <c r="GZ45" i="3"/>
  <c r="GG45" i="3"/>
  <c r="FL45" i="3"/>
  <c r="EO45" i="3"/>
  <c r="DW45" i="3"/>
  <c r="DA45" i="3"/>
  <c r="CI45" i="3"/>
  <c r="BM45" i="3"/>
  <c r="AR45" i="3"/>
  <c r="X45" i="3"/>
  <c r="MK45" i="3"/>
  <c r="BR26" i="1" s="1"/>
  <c r="LQ45" i="3"/>
  <c r="KW45" i="3"/>
  <c r="KA45" i="3"/>
  <c r="JH45" i="3"/>
  <c r="IM45" i="3"/>
  <c r="HT45" i="3"/>
  <c r="GY45" i="3"/>
  <c r="GB45" i="3"/>
  <c r="FI45" i="3"/>
  <c r="EN45" i="3"/>
  <c r="DU45" i="3"/>
  <c r="CZ45" i="3"/>
  <c r="CC45" i="3"/>
  <c r="BK45" i="3"/>
  <c r="AO45" i="3"/>
  <c r="W45" i="3"/>
  <c r="LY45" i="3"/>
  <c r="BF26" i="1" s="1"/>
  <c r="LG45" i="3"/>
  <c r="KK45" i="3"/>
  <c r="JS45" i="3"/>
  <c r="IW45" i="3"/>
  <c r="IB45" i="3"/>
  <c r="HH45" i="3"/>
  <c r="GN45" i="3"/>
  <c r="FT45" i="3"/>
  <c r="EZ45" i="3"/>
  <c r="EC45" i="3"/>
  <c r="DI45" i="3"/>
  <c r="CO45" i="3"/>
  <c r="BU45" i="3"/>
  <c r="BA45" i="3"/>
  <c r="AE45" i="3"/>
  <c r="L45" i="3"/>
  <c r="MJ45" i="3"/>
  <c r="BQ26" i="1" s="1"/>
  <c r="LE45" i="3"/>
  <c r="JX45" i="3"/>
  <c r="IS45" i="3"/>
  <c r="HL45" i="3"/>
  <c r="GA45" i="3"/>
  <c r="EV45" i="3"/>
  <c r="DO45" i="3"/>
  <c r="CJ45" i="3"/>
  <c r="BC45" i="3"/>
  <c r="Q45" i="3"/>
  <c r="MF45" i="3"/>
  <c r="BM26" i="1" s="1"/>
  <c r="KZ45" i="3"/>
  <c r="JT45" i="3"/>
  <c r="IK45" i="3"/>
  <c r="HG45" i="3"/>
  <c r="FY45" i="3"/>
  <c r="EU45" i="3"/>
  <c r="DM45" i="3"/>
  <c r="CB45" i="3"/>
  <c r="AW45" i="3"/>
  <c r="P45" i="3"/>
  <c r="LM45" i="3"/>
  <c r="KJ45" i="3"/>
  <c r="JA45" i="3"/>
  <c r="HX45" i="3"/>
  <c r="GO45" i="3"/>
  <c r="FH45" i="3"/>
  <c r="EB45" i="3"/>
  <c r="CV45" i="3"/>
  <c r="BP45" i="3"/>
  <c r="AJ45" i="3"/>
  <c r="ME45" i="3"/>
  <c r="BL26" i="1" s="1"/>
  <c r="KG45" i="3"/>
  <c r="IF45" i="3"/>
  <c r="GI45" i="3"/>
  <c r="EG45" i="3"/>
  <c r="CA45" i="3"/>
  <c r="AC45" i="3"/>
  <c r="LX45" i="3"/>
  <c r="BE26" i="1" s="1"/>
  <c r="JY45" i="3"/>
  <c r="HY45" i="3"/>
  <c r="FU45" i="3"/>
  <c r="DY45" i="3"/>
  <c r="BX45" i="3"/>
  <c r="AB45" i="3"/>
  <c r="KS45" i="3"/>
  <c r="IZ45" i="3"/>
  <c r="GV45" i="3"/>
  <c r="FA45" i="3"/>
  <c r="CW45" i="3"/>
  <c r="AV45" i="3"/>
  <c r="LW45" i="3"/>
  <c r="BD26" i="1" s="1"/>
  <c r="IU45" i="3"/>
  <c r="FM45" i="3"/>
  <c r="CN45" i="3"/>
  <c r="LL45" i="3"/>
  <c r="IG45" i="3"/>
  <c r="FC45" i="3"/>
  <c r="BQ45" i="3"/>
  <c r="LI45" i="3"/>
  <c r="HO45" i="3"/>
  <c r="EM45" i="3"/>
  <c r="BI45" i="3"/>
  <c r="KR45" i="3"/>
  <c r="GK45" i="3"/>
  <c r="AN45" i="3"/>
  <c r="KN45" i="3"/>
  <c r="FP45" i="3"/>
  <c r="AK45" i="3"/>
  <c r="AX26" i="1"/>
  <c r="JM45" i="3"/>
  <c r="EJ45" i="3"/>
  <c r="O45" i="3"/>
  <c r="JL45" i="3"/>
  <c r="CQ45" i="3"/>
  <c r="HM45" i="3"/>
  <c r="I45" i="3"/>
  <c r="MR45" i="3"/>
  <c r="BY26" i="1" s="1"/>
  <c r="DD45" i="3"/>
  <c r="HA45" i="3"/>
  <c r="GS45" i="3"/>
  <c r="DP45" i="3"/>
  <c r="DH45" i="3"/>
  <c r="JE45" i="3"/>
  <c r="BD45" i="3"/>
  <c r="F24" i="3"/>
  <c r="E23" i="3"/>
  <c r="AY36" i="1"/>
  <c r="AR34" i="1"/>
  <c r="AW34" i="1"/>
  <c r="AV34" i="1" s="1"/>
  <c r="MM22" i="3"/>
  <c r="BT35" i="1" s="1"/>
  <c r="ME22" i="3"/>
  <c r="BL35" i="1" s="1"/>
  <c r="LW22" i="3"/>
  <c r="BD35" i="1" s="1"/>
  <c r="LO22" i="3"/>
  <c r="LG22" i="3"/>
  <c r="KY22" i="3"/>
  <c r="KQ22" i="3"/>
  <c r="KI22" i="3"/>
  <c r="KA22" i="3"/>
  <c r="JS22" i="3"/>
  <c r="JK22" i="3"/>
  <c r="JC22" i="3"/>
  <c r="IU22" i="3"/>
  <c r="MP22" i="3"/>
  <c r="BW35" i="1" s="1"/>
  <c r="MG22" i="3"/>
  <c r="BN35" i="1" s="1"/>
  <c r="LX22" i="3"/>
  <c r="BE35" i="1" s="1"/>
  <c r="LN22" i="3"/>
  <c r="LE22" i="3"/>
  <c r="KV22" i="3"/>
  <c r="KM22" i="3"/>
  <c r="KD22" i="3"/>
  <c r="JU22" i="3"/>
  <c r="JL22" i="3"/>
  <c r="JB22" i="3"/>
  <c r="IS22" i="3"/>
  <c r="IK22" i="3"/>
  <c r="IC22" i="3"/>
  <c r="HU22" i="3"/>
  <c r="HM22" i="3"/>
  <c r="HE22" i="3"/>
  <c r="GW22" i="3"/>
  <c r="GO22" i="3"/>
  <c r="GG22" i="3"/>
  <c r="FY22" i="3"/>
  <c r="FQ22" i="3"/>
  <c r="FI22" i="3"/>
  <c r="FA22" i="3"/>
  <c r="ES22" i="3"/>
  <c r="EK22" i="3"/>
  <c r="EC22" i="3"/>
  <c r="DU22" i="3"/>
  <c r="DM22" i="3"/>
  <c r="DE22" i="3"/>
  <c r="CW22" i="3"/>
  <c r="CO22" i="3"/>
  <c r="CG22" i="3"/>
  <c r="BY22" i="3"/>
  <c r="BQ22" i="3"/>
  <c r="BI22" i="3"/>
  <c r="BA22" i="3"/>
  <c r="AS22" i="3"/>
  <c r="AK22" i="3"/>
  <c r="AC22" i="3"/>
  <c r="U22" i="3"/>
  <c r="M22" i="3"/>
  <c r="MO22" i="3"/>
  <c r="BV35" i="1" s="1"/>
  <c r="MF22" i="3"/>
  <c r="BM35" i="1" s="1"/>
  <c r="LV22" i="3"/>
  <c r="BC35" i="1" s="1"/>
  <c r="LM22" i="3"/>
  <c r="LD22" i="3"/>
  <c r="KU22" i="3"/>
  <c r="KL22" i="3"/>
  <c r="KC22" i="3"/>
  <c r="JT22" i="3"/>
  <c r="JJ22" i="3"/>
  <c r="JA22" i="3"/>
  <c r="IR22" i="3"/>
  <c r="IJ22" i="3"/>
  <c r="IB22" i="3"/>
  <c r="HT22" i="3"/>
  <c r="HL22" i="3"/>
  <c r="HD22" i="3"/>
  <c r="GV22" i="3"/>
  <c r="GN22" i="3"/>
  <c r="GF22" i="3"/>
  <c r="FX22" i="3"/>
  <c r="FP22" i="3"/>
  <c r="FH22" i="3"/>
  <c r="EZ22" i="3"/>
  <c r="ER22" i="3"/>
  <c r="EJ22" i="3"/>
  <c r="EB22" i="3"/>
  <c r="DT22" i="3"/>
  <c r="DL22" i="3"/>
  <c r="DD22" i="3"/>
  <c r="CV22" i="3"/>
  <c r="CN22" i="3"/>
  <c r="CF22" i="3"/>
  <c r="BX22" i="3"/>
  <c r="BP22" i="3"/>
  <c r="BH22" i="3"/>
  <c r="AZ22" i="3"/>
  <c r="AR22" i="3"/>
  <c r="AJ22" i="3"/>
  <c r="AB22" i="3"/>
  <c r="T22" i="3"/>
  <c r="L22" i="3"/>
  <c r="MN22" i="3"/>
  <c r="BU35" i="1" s="1"/>
  <c r="MD22" i="3"/>
  <c r="BK35" i="1" s="1"/>
  <c r="LU22" i="3"/>
  <c r="BB35" i="1" s="1"/>
  <c r="LL22" i="3"/>
  <c r="LC22" i="3"/>
  <c r="KT22" i="3"/>
  <c r="KK22" i="3"/>
  <c r="KB22" i="3"/>
  <c r="JR22" i="3"/>
  <c r="JI22" i="3"/>
  <c r="IZ22" i="3"/>
  <c r="IQ22" i="3"/>
  <c r="II22" i="3"/>
  <c r="IA22" i="3"/>
  <c r="HS22" i="3"/>
  <c r="HK22" i="3"/>
  <c r="HC22" i="3"/>
  <c r="GU22" i="3"/>
  <c r="GM22" i="3"/>
  <c r="GE22" i="3"/>
  <c r="FW22" i="3"/>
  <c r="FO22" i="3"/>
  <c r="FG22" i="3"/>
  <c r="EY22" i="3"/>
  <c r="EQ22" i="3"/>
  <c r="EI22" i="3"/>
  <c r="EA22" i="3"/>
  <c r="DS22" i="3"/>
  <c r="DK22" i="3"/>
  <c r="DC22" i="3"/>
  <c r="CU22" i="3"/>
  <c r="CM22" i="3"/>
  <c r="CE22" i="3"/>
  <c r="BW22" i="3"/>
  <c r="BO22" i="3"/>
  <c r="BG22" i="3"/>
  <c r="AY22" i="3"/>
  <c r="AQ22" i="3"/>
  <c r="AI22" i="3"/>
  <c r="AA22" i="3"/>
  <c r="S22" i="3"/>
  <c r="K22" i="3"/>
  <c r="MQ22" i="3"/>
  <c r="BX35" i="1" s="1"/>
  <c r="MH22" i="3"/>
  <c r="BO35" i="1" s="1"/>
  <c r="LY22" i="3"/>
  <c r="BF35" i="1" s="1"/>
  <c r="LP22" i="3"/>
  <c r="LF22" i="3"/>
  <c r="KW22" i="3"/>
  <c r="KN22" i="3"/>
  <c r="KE22" i="3"/>
  <c r="JV22" i="3"/>
  <c r="JM22" i="3"/>
  <c r="JD22" i="3"/>
  <c r="IT22" i="3"/>
  <c r="IL22" i="3"/>
  <c r="ID22" i="3"/>
  <c r="HV22" i="3"/>
  <c r="HN22" i="3"/>
  <c r="HF22" i="3"/>
  <c r="GX22" i="3"/>
  <c r="GP22" i="3"/>
  <c r="GH22" i="3"/>
  <c r="FZ22" i="3"/>
  <c r="FR22" i="3"/>
  <c r="FJ22" i="3"/>
  <c r="FB22" i="3"/>
  <c r="ET22" i="3"/>
  <c r="EL22" i="3"/>
  <c r="ED22" i="3"/>
  <c r="DV22" i="3"/>
  <c r="DN22" i="3"/>
  <c r="DF22" i="3"/>
  <c r="CX22" i="3"/>
  <c r="CP22" i="3"/>
  <c r="CH22" i="3"/>
  <c r="BZ22" i="3"/>
  <c r="BR22" i="3"/>
  <c r="BJ22" i="3"/>
  <c r="BB22" i="3"/>
  <c r="AT22" i="3"/>
  <c r="AL22" i="3"/>
  <c r="AD22" i="3"/>
  <c r="V22" i="3"/>
  <c r="N22" i="3"/>
  <c r="MR22" i="3"/>
  <c r="BY35" i="1" s="1"/>
  <c r="LZ22" i="3"/>
  <c r="BG35" i="1" s="1"/>
  <c r="LH22" i="3"/>
  <c r="KO22" i="3"/>
  <c r="JW22" i="3"/>
  <c r="JE22" i="3"/>
  <c r="IM22" i="3"/>
  <c r="HW22" i="3"/>
  <c r="HG22" i="3"/>
  <c r="GQ22" i="3"/>
  <c r="GA22" i="3"/>
  <c r="FK22" i="3"/>
  <c r="EU22" i="3"/>
  <c r="EE22" i="3"/>
  <c r="DO22" i="3"/>
  <c r="CY22" i="3"/>
  <c r="CI22" i="3"/>
  <c r="BS22" i="3"/>
  <c r="BC22" i="3"/>
  <c r="AM22" i="3"/>
  <c r="W22" i="3"/>
  <c r="ML22" i="3"/>
  <c r="BS35" i="1" s="1"/>
  <c r="LT22" i="3"/>
  <c r="BA35" i="1" s="1"/>
  <c r="LB22" i="3"/>
  <c r="KJ22" i="3"/>
  <c r="JQ22" i="3"/>
  <c r="IY22" i="3"/>
  <c r="IH22" i="3"/>
  <c r="HR22" i="3"/>
  <c r="HB22" i="3"/>
  <c r="GL22" i="3"/>
  <c r="FV22" i="3"/>
  <c r="FF22" i="3"/>
  <c r="EP22" i="3"/>
  <c r="DZ22" i="3"/>
  <c r="DJ22" i="3"/>
  <c r="CT22" i="3"/>
  <c r="CD22" i="3"/>
  <c r="BN22" i="3"/>
  <c r="AX22" i="3"/>
  <c r="AH22" i="3"/>
  <c r="R22" i="3"/>
  <c r="MK22" i="3"/>
  <c r="BR35" i="1" s="1"/>
  <c r="LS22" i="3"/>
  <c r="LA22" i="3"/>
  <c r="KH22" i="3"/>
  <c r="JP22" i="3"/>
  <c r="IX22" i="3"/>
  <c r="IG22" i="3"/>
  <c r="HQ22" i="3"/>
  <c r="HA22" i="3"/>
  <c r="GK22" i="3"/>
  <c r="FU22" i="3"/>
  <c r="FE22" i="3"/>
  <c r="EO22" i="3"/>
  <c r="DY22" i="3"/>
  <c r="DI22" i="3"/>
  <c r="CS22" i="3"/>
  <c r="CC22" i="3"/>
  <c r="BM22" i="3"/>
  <c r="AW22" i="3"/>
  <c r="AG22" i="3"/>
  <c r="Q22" i="3"/>
  <c r="MA22" i="3"/>
  <c r="BH35" i="1" s="1"/>
  <c r="LI22" i="3"/>
  <c r="KP22" i="3"/>
  <c r="JX22" i="3"/>
  <c r="JF22" i="3"/>
  <c r="IN22" i="3"/>
  <c r="HX22" i="3"/>
  <c r="HH22" i="3"/>
  <c r="GR22" i="3"/>
  <c r="GB22" i="3"/>
  <c r="FL22" i="3"/>
  <c r="EV22" i="3"/>
  <c r="EF22" i="3"/>
  <c r="DP22" i="3"/>
  <c r="CZ22" i="3"/>
  <c r="CJ22" i="3"/>
  <c r="BT22" i="3"/>
  <c r="BD22" i="3"/>
  <c r="AN22" i="3"/>
  <c r="X22" i="3"/>
  <c r="H22" i="3"/>
  <c r="MB22" i="3"/>
  <c r="BI35" i="1" s="1"/>
  <c r="KR22" i="3"/>
  <c r="JG22" i="3"/>
  <c r="HY22" i="3"/>
  <c r="GS22" i="3"/>
  <c r="FM22" i="3"/>
  <c r="EG22" i="3"/>
  <c r="DA22" i="3"/>
  <c r="BU22" i="3"/>
  <c r="AO22" i="3"/>
  <c r="I22" i="3"/>
  <c r="LR22" i="3"/>
  <c r="KG22" i="3"/>
  <c r="IW22" i="3"/>
  <c r="HP22" i="3"/>
  <c r="GJ22" i="3"/>
  <c r="FD22" i="3"/>
  <c r="DX22" i="3"/>
  <c r="CR22" i="3"/>
  <c r="BL22" i="3"/>
  <c r="AF22" i="3"/>
  <c r="LQ22" i="3"/>
  <c r="KF22" i="3"/>
  <c r="IV22" i="3"/>
  <c r="HO22" i="3"/>
  <c r="GI22" i="3"/>
  <c r="FC22" i="3"/>
  <c r="DW22" i="3"/>
  <c r="CQ22" i="3"/>
  <c r="BK22" i="3"/>
  <c r="AE22" i="3"/>
  <c r="MC22" i="3"/>
  <c r="BJ35" i="1" s="1"/>
  <c r="KS22" i="3"/>
  <c r="JH22" i="3"/>
  <c r="HZ22" i="3"/>
  <c r="GT22" i="3"/>
  <c r="FN22" i="3"/>
  <c r="EH22" i="3"/>
  <c r="DB22" i="3"/>
  <c r="BV22" i="3"/>
  <c r="AP22" i="3"/>
  <c r="J22" i="3"/>
  <c r="JY22" i="3"/>
  <c r="HI22" i="3"/>
  <c r="EW22" i="3"/>
  <c r="CK22" i="3"/>
  <c r="Y22" i="3"/>
  <c r="MJ22" i="3"/>
  <c r="BQ35" i="1" s="1"/>
  <c r="JO22" i="3"/>
  <c r="GZ22" i="3"/>
  <c r="EN22" i="3"/>
  <c r="CB22" i="3"/>
  <c r="P22" i="3"/>
  <c r="MI22" i="3"/>
  <c r="BP35" i="1" s="1"/>
  <c r="JN22" i="3"/>
  <c r="GY22" i="3"/>
  <c r="EM22" i="3"/>
  <c r="CA22" i="3"/>
  <c r="O22" i="3"/>
  <c r="KX22" i="3"/>
  <c r="IE22" i="3"/>
  <c r="FS22" i="3"/>
  <c r="DG22" i="3"/>
  <c r="AU22" i="3"/>
  <c r="HJ22" i="3"/>
  <c r="CL22" i="3"/>
  <c r="LK22" i="3"/>
  <c r="GD22" i="3"/>
  <c r="BF22" i="3"/>
  <c r="LJ22" i="3"/>
  <c r="GC22" i="3"/>
  <c r="BE22" i="3"/>
  <c r="IP22" i="3"/>
  <c r="DR22" i="3"/>
  <c r="IO22" i="3"/>
  <c r="DQ22" i="3"/>
  <c r="Z22" i="3"/>
  <c r="JZ22" i="3"/>
  <c r="FT22" i="3"/>
  <c r="KZ22" i="3"/>
  <c r="IF22" i="3"/>
  <c r="EX22" i="3"/>
  <c r="DH22" i="3"/>
  <c r="AV22" i="3"/>
  <c r="AX35" i="1"/>
  <c r="AS33" i="1"/>
  <c r="AU35" i="1" l="1"/>
  <c r="AU26" i="1"/>
  <c r="AT20" i="1" s="1"/>
  <c r="AW26" i="1"/>
  <c r="AV26" i="1" s="1"/>
  <c r="AR26" i="1"/>
  <c r="AT25" i="1"/>
  <c r="AS25" i="1"/>
  <c r="AS34" i="1"/>
  <c r="MP23" i="3"/>
  <c r="BW36" i="1" s="1"/>
  <c r="MH23" i="3"/>
  <c r="BO36" i="1" s="1"/>
  <c r="LZ23" i="3"/>
  <c r="BG36" i="1" s="1"/>
  <c r="LR23" i="3"/>
  <c r="LJ23" i="3"/>
  <c r="LB23" i="3"/>
  <c r="KT23" i="3"/>
  <c r="KL23" i="3"/>
  <c r="KD23" i="3"/>
  <c r="JV23" i="3"/>
  <c r="JN23" i="3"/>
  <c r="JF23" i="3"/>
  <c r="IX23" i="3"/>
  <c r="IP23" i="3"/>
  <c r="IH23" i="3"/>
  <c r="HZ23" i="3"/>
  <c r="HR23" i="3"/>
  <c r="HJ23" i="3"/>
  <c r="HB23" i="3"/>
  <c r="GT23" i="3"/>
  <c r="GL23" i="3"/>
  <c r="GD23" i="3"/>
  <c r="FV23" i="3"/>
  <c r="FN23" i="3"/>
  <c r="FF23" i="3"/>
  <c r="EX23" i="3"/>
  <c r="EP23" i="3"/>
  <c r="EH23" i="3"/>
  <c r="DZ23" i="3"/>
  <c r="DR23" i="3"/>
  <c r="DJ23" i="3"/>
  <c r="DB23" i="3"/>
  <c r="CT23" i="3"/>
  <c r="CL23" i="3"/>
  <c r="CD23" i="3"/>
  <c r="BV23" i="3"/>
  <c r="BN23" i="3"/>
  <c r="BF23" i="3"/>
  <c r="AX23" i="3"/>
  <c r="AP23" i="3"/>
  <c r="AH23" i="3"/>
  <c r="Z23" i="3"/>
  <c r="R23" i="3"/>
  <c r="J23" i="3"/>
  <c r="MO23" i="3"/>
  <c r="BV36" i="1" s="1"/>
  <c r="MG23" i="3"/>
  <c r="BN36" i="1" s="1"/>
  <c r="LY23" i="3"/>
  <c r="BF36" i="1" s="1"/>
  <c r="LQ23" i="3"/>
  <c r="MQ23" i="3"/>
  <c r="BX36" i="1" s="1"/>
  <c r="MI23" i="3"/>
  <c r="BP36" i="1" s="1"/>
  <c r="MA23" i="3"/>
  <c r="BH36" i="1" s="1"/>
  <c r="LS23" i="3"/>
  <c r="LK23" i="3"/>
  <c r="LC23" i="3"/>
  <c r="KU23" i="3"/>
  <c r="KM23" i="3"/>
  <c r="KE23" i="3"/>
  <c r="JW23" i="3"/>
  <c r="JO23" i="3"/>
  <c r="JG23" i="3"/>
  <c r="IY23" i="3"/>
  <c r="IQ23" i="3"/>
  <c r="II23" i="3"/>
  <c r="IA23" i="3"/>
  <c r="HS23" i="3"/>
  <c r="HK23" i="3"/>
  <c r="HC23" i="3"/>
  <c r="GU23" i="3"/>
  <c r="GM23" i="3"/>
  <c r="GE23" i="3"/>
  <c r="FW23" i="3"/>
  <c r="FO23" i="3"/>
  <c r="ME23" i="3"/>
  <c r="BL36" i="1" s="1"/>
  <c r="LT23" i="3"/>
  <c r="BA36" i="1" s="1"/>
  <c r="LG23" i="3"/>
  <c r="KW23" i="3"/>
  <c r="KK23" i="3"/>
  <c r="KA23" i="3"/>
  <c r="JQ23" i="3"/>
  <c r="JE23" i="3"/>
  <c r="IU23" i="3"/>
  <c r="IK23" i="3"/>
  <c r="HY23" i="3"/>
  <c r="HO23" i="3"/>
  <c r="HE23" i="3"/>
  <c r="GS23" i="3"/>
  <c r="GI23" i="3"/>
  <c r="FY23" i="3"/>
  <c r="FM23" i="3"/>
  <c r="FD23" i="3"/>
  <c r="EU23" i="3"/>
  <c r="EL23" i="3"/>
  <c r="EC23" i="3"/>
  <c r="DT23" i="3"/>
  <c r="DK23" i="3"/>
  <c r="DA23" i="3"/>
  <c r="CR23" i="3"/>
  <c r="CI23" i="3"/>
  <c r="BZ23" i="3"/>
  <c r="BQ23" i="3"/>
  <c r="BH23" i="3"/>
  <c r="AY23" i="3"/>
  <c r="AO23" i="3"/>
  <c r="AF23" i="3"/>
  <c r="W23" i="3"/>
  <c r="N23" i="3"/>
  <c r="MR23" i="3"/>
  <c r="BY36" i="1" s="1"/>
  <c r="MD23" i="3"/>
  <c r="BK36" i="1" s="1"/>
  <c r="LP23" i="3"/>
  <c r="LF23" i="3"/>
  <c r="KV23" i="3"/>
  <c r="KJ23" i="3"/>
  <c r="JZ23" i="3"/>
  <c r="JP23" i="3"/>
  <c r="JD23" i="3"/>
  <c r="IT23" i="3"/>
  <c r="IJ23" i="3"/>
  <c r="HX23" i="3"/>
  <c r="HN23" i="3"/>
  <c r="HD23" i="3"/>
  <c r="GR23" i="3"/>
  <c r="GH23" i="3"/>
  <c r="FX23" i="3"/>
  <c r="FL23" i="3"/>
  <c r="FC23" i="3"/>
  <c r="ET23" i="3"/>
  <c r="EK23" i="3"/>
  <c r="EB23" i="3"/>
  <c r="DS23" i="3"/>
  <c r="DI23" i="3"/>
  <c r="CZ23" i="3"/>
  <c r="CQ23" i="3"/>
  <c r="CH23" i="3"/>
  <c r="BY23" i="3"/>
  <c r="BP23" i="3"/>
  <c r="BG23" i="3"/>
  <c r="AW23" i="3"/>
  <c r="AN23" i="3"/>
  <c r="AE23" i="3"/>
  <c r="V23" i="3"/>
  <c r="M23" i="3"/>
  <c r="MN23" i="3"/>
  <c r="BU36" i="1" s="1"/>
  <c r="MC23" i="3"/>
  <c r="BJ36" i="1" s="1"/>
  <c r="LO23" i="3"/>
  <c r="LE23" i="3"/>
  <c r="KS23" i="3"/>
  <c r="KI23" i="3"/>
  <c r="JY23" i="3"/>
  <c r="JM23" i="3"/>
  <c r="JC23" i="3"/>
  <c r="IS23" i="3"/>
  <c r="IG23" i="3"/>
  <c r="HW23" i="3"/>
  <c r="HM23" i="3"/>
  <c r="HA23" i="3"/>
  <c r="GQ23" i="3"/>
  <c r="GG23" i="3"/>
  <c r="FU23" i="3"/>
  <c r="FK23" i="3"/>
  <c r="FB23" i="3"/>
  <c r="ES23" i="3"/>
  <c r="EJ23" i="3"/>
  <c r="EA23" i="3"/>
  <c r="DQ23" i="3"/>
  <c r="DH23" i="3"/>
  <c r="CY23" i="3"/>
  <c r="CP23" i="3"/>
  <c r="CG23" i="3"/>
  <c r="BX23" i="3"/>
  <c r="BO23" i="3"/>
  <c r="BE23" i="3"/>
  <c r="AV23" i="3"/>
  <c r="AM23" i="3"/>
  <c r="AD23" i="3"/>
  <c r="U23" i="3"/>
  <c r="L23" i="3"/>
  <c r="MF23" i="3"/>
  <c r="BM36" i="1" s="1"/>
  <c r="LU23" i="3"/>
  <c r="BB36" i="1" s="1"/>
  <c r="LH23" i="3"/>
  <c r="KX23" i="3"/>
  <c r="KN23" i="3"/>
  <c r="KB23" i="3"/>
  <c r="JR23" i="3"/>
  <c r="JH23" i="3"/>
  <c r="IV23" i="3"/>
  <c r="IL23" i="3"/>
  <c r="IB23" i="3"/>
  <c r="HP23" i="3"/>
  <c r="HF23" i="3"/>
  <c r="GV23" i="3"/>
  <c r="GJ23" i="3"/>
  <c r="FZ23" i="3"/>
  <c r="FP23" i="3"/>
  <c r="FE23" i="3"/>
  <c r="EV23" i="3"/>
  <c r="EM23" i="3"/>
  <c r="ED23" i="3"/>
  <c r="DU23" i="3"/>
  <c r="DL23" i="3"/>
  <c r="DC23" i="3"/>
  <c r="CS23" i="3"/>
  <c r="CJ23" i="3"/>
  <c r="CA23" i="3"/>
  <c r="BR23" i="3"/>
  <c r="BI23" i="3"/>
  <c r="AZ23" i="3"/>
  <c r="AQ23" i="3"/>
  <c r="AG23" i="3"/>
  <c r="X23" i="3"/>
  <c r="O23" i="3"/>
  <c r="ML23" i="3"/>
  <c r="BS36" i="1" s="1"/>
  <c r="LM23" i="3"/>
  <c r="KQ23" i="3"/>
  <c r="JU23" i="3"/>
  <c r="JA23" i="3"/>
  <c r="IE23" i="3"/>
  <c r="HI23" i="3"/>
  <c r="GO23" i="3"/>
  <c r="FS23" i="3"/>
  <c r="EZ23" i="3"/>
  <c r="EG23" i="3"/>
  <c r="DO23" i="3"/>
  <c r="CW23" i="3"/>
  <c r="CE23" i="3"/>
  <c r="BL23" i="3"/>
  <c r="AT23" i="3"/>
  <c r="AB23" i="3"/>
  <c r="I23" i="3"/>
  <c r="MK23" i="3"/>
  <c r="BR36" i="1" s="1"/>
  <c r="LL23" i="3"/>
  <c r="KP23" i="3"/>
  <c r="JT23" i="3"/>
  <c r="IZ23" i="3"/>
  <c r="ID23" i="3"/>
  <c r="HH23" i="3"/>
  <c r="GN23" i="3"/>
  <c r="FR23" i="3"/>
  <c r="EY23" i="3"/>
  <c r="EF23" i="3"/>
  <c r="DN23" i="3"/>
  <c r="CV23" i="3"/>
  <c r="CC23" i="3"/>
  <c r="BK23" i="3"/>
  <c r="AS23" i="3"/>
  <c r="AA23" i="3"/>
  <c r="H23" i="3"/>
  <c r="MJ23" i="3"/>
  <c r="BQ36" i="1" s="1"/>
  <c r="LI23" i="3"/>
  <c r="KO23" i="3"/>
  <c r="JS23" i="3"/>
  <c r="IW23" i="3"/>
  <c r="IC23" i="3"/>
  <c r="HG23" i="3"/>
  <c r="GK23" i="3"/>
  <c r="FQ23" i="3"/>
  <c r="EW23" i="3"/>
  <c r="EE23" i="3"/>
  <c r="DM23" i="3"/>
  <c r="CU23" i="3"/>
  <c r="CB23" i="3"/>
  <c r="BJ23" i="3"/>
  <c r="AR23" i="3"/>
  <c r="Y23" i="3"/>
  <c r="MM23" i="3"/>
  <c r="BT36" i="1" s="1"/>
  <c r="LN23" i="3"/>
  <c r="KR23" i="3"/>
  <c r="JX23" i="3"/>
  <c r="JB23" i="3"/>
  <c r="IF23" i="3"/>
  <c r="HL23" i="3"/>
  <c r="GP23" i="3"/>
  <c r="FT23" i="3"/>
  <c r="FA23" i="3"/>
  <c r="EI23" i="3"/>
  <c r="DP23" i="3"/>
  <c r="CX23" i="3"/>
  <c r="CF23" i="3"/>
  <c r="BM23" i="3"/>
  <c r="AU23" i="3"/>
  <c r="AC23" i="3"/>
  <c r="K23" i="3"/>
  <c r="LA23" i="3"/>
  <c r="JK23" i="3"/>
  <c r="HU23" i="3"/>
  <c r="GC23" i="3"/>
  <c r="EQ23" i="3"/>
  <c r="DF23" i="3"/>
  <c r="BU23" i="3"/>
  <c r="AK23" i="3"/>
  <c r="KZ23" i="3"/>
  <c r="JJ23" i="3"/>
  <c r="HT23" i="3"/>
  <c r="GB23" i="3"/>
  <c r="EO23" i="3"/>
  <c r="DE23" i="3"/>
  <c r="BT23" i="3"/>
  <c r="AJ23" i="3"/>
  <c r="KY23" i="3"/>
  <c r="JI23" i="3"/>
  <c r="HQ23" i="3"/>
  <c r="GA23" i="3"/>
  <c r="EN23" i="3"/>
  <c r="DD23" i="3"/>
  <c r="BS23" i="3"/>
  <c r="AI23" i="3"/>
  <c r="LD23" i="3"/>
  <c r="JL23" i="3"/>
  <c r="HV23" i="3"/>
  <c r="GF23" i="3"/>
  <c r="ER23" i="3"/>
  <c r="DG23" i="3"/>
  <c r="BW23" i="3"/>
  <c r="AL23" i="3"/>
  <c r="LX23" i="3"/>
  <c r="BE36" i="1" s="1"/>
  <c r="IO23" i="3"/>
  <c r="FI23" i="3"/>
  <c r="CN23" i="3"/>
  <c r="S23" i="3"/>
  <c r="LW23" i="3"/>
  <c r="BD36" i="1" s="1"/>
  <c r="IN23" i="3"/>
  <c r="FH23" i="3"/>
  <c r="CM23" i="3"/>
  <c r="Q23" i="3"/>
  <c r="LV23" i="3"/>
  <c r="BC36" i="1" s="1"/>
  <c r="IM23" i="3"/>
  <c r="FG23" i="3"/>
  <c r="CK23" i="3"/>
  <c r="P23" i="3"/>
  <c r="KC23" i="3"/>
  <c r="GW23" i="3"/>
  <c r="DV23" i="3"/>
  <c r="BA23" i="3"/>
  <c r="GY23" i="3"/>
  <c r="BC23" i="3"/>
  <c r="AX36" i="1"/>
  <c r="GX23" i="3"/>
  <c r="BB23" i="3"/>
  <c r="MB23" i="3"/>
  <c r="BI36" i="1" s="1"/>
  <c r="FJ23" i="3"/>
  <c r="T23" i="3"/>
  <c r="KF23" i="3"/>
  <c r="DW23" i="3"/>
  <c r="IR23" i="3"/>
  <c r="CO23" i="3"/>
  <c r="DY23" i="3"/>
  <c r="DX23" i="3"/>
  <c r="BD23" i="3"/>
  <c r="KH23" i="3"/>
  <c r="KG23" i="3"/>
  <c r="GZ23" i="3"/>
  <c r="AR35" i="1"/>
  <c r="AW35" i="1"/>
  <c r="AV35" i="1" s="1"/>
  <c r="E24" i="3"/>
  <c r="F25" i="3"/>
  <c r="AY37" i="1"/>
  <c r="AU36" i="1" l="1"/>
  <c r="AT24" i="1"/>
  <c r="AT23" i="1"/>
  <c r="AS26" i="1"/>
  <c r="AT26" i="1"/>
  <c r="AT21" i="1"/>
  <c r="AT19" i="1"/>
  <c r="AT22" i="1"/>
  <c r="F26" i="3"/>
  <c r="AY38" i="1"/>
  <c r="E25" i="3"/>
  <c r="MK24" i="3"/>
  <c r="BR37" i="1" s="1"/>
  <c r="MC24" i="3"/>
  <c r="BJ37" i="1" s="1"/>
  <c r="LU24" i="3"/>
  <c r="BB37" i="1" s="1"/>
  <c r="LM24" i="3"/>
  <c r="LE24" i="3"/>
  <c r="KW24" i="3"/>
  <c r="KO24" i="3"/>
  <c r="KG24" i="3"/>
  <c r="JY24" i="3"/>
  <c r="JQ24" i="3"/>
  <c r="JI24" i="3"/>
  <c r="JA24" i="3"/>
  <c r="IS24" i="3"/>
  <c r="IK24" i="3"/>
  <c r="IC24" i="3"/>
  <c r="HU24" i="3"/>
  <c r="HM24" i="3"/>
  <c r="HE24" i="3"/>
  <c r="GW24" i="3"/>
  <c r="GO24" i="3"/>
  <c r="GG24" i="3"/>
  <c r="FY24" i="3"/>
  <c r="FQ24" i="3"/>
  <c r="FI24" i="3"/>
  <c r="FA24" i="3"/>
  <c r="ES24" i="3"/>
  <c r="EK24" i="3"/>
  <c r="EC24" i="3"/>
  <c r="DU24" i="3"/>
  <c r="DM24" i="3"/>
  <c r="DE24" i="3"/>
  <c r="CW24" i="3"/>
  <c r="CO24" i="3"/>
  <c r="CG24" i="3"/>
  <c r="BY24" i="3"/>
  <c r="BQ24" i="3"/>
  <c r="BI24" i="3"/>
  <c r="BA24" i="3"/>
  <c r="AS24" i="3"/>
  <c r="AK24" i="3"/>
  <c r="AC24" i="3"/>
  <c r="U24" i="3"/>
  <c r="M24" i="3"/>
  <c r="MR24" i="3"/>
  <c r="BY37" i="1" s="1"/>
  <c r="MJ24" i="3"/>
  <c r="BQ37" i="1" s="1"/>
  <c r="MB24" i="3"/>
  <c r="BI37" i="1" s="1"/>
  <c r="LT24" i="3"/>
  <c r="BA37" i="1" s="1"/>
  <c r="LL24" i="3"/>
  <c r="LD24" i="3"/>
  <c r="KV24" i="3"/>
  <c r="KN24" i="3"/>
  <c r="KF24" i="3"/>
  <c r="JX24" i="3"/>
  <c r="JP24" i="3"/>
  <c r="JH24" i="3"/>
  <c r="IZ24" i="3"/>
  <c r="IR24" i="3"/>
  <c r="IJ24" i="3"/>
  <c r="IB24" i="3"/>
  <c r="HT24" i="3"/>
  <c r="HL24" i="3"/>
  <c r="HD24" i="3"/>
  <c r="GV24" i="3"/>
  <c r="GN24" i="3"/>
  <c r="GF24" i="3"/>
  <c r="FX24" i="3"/>
  <c r="FP24" i="3"/>
  <c r="FH24" i="3"/>
  <c r="EZ24" i="3"/>
  <c r="ER24" i="3"/>
  <c r="EJ24" i="3"/>
  <c r="EB24" i="3"/>
  <c r="DT24" i="3"/>
  <c r="DL24" i="3"/>
  <c r="DD24" i="3"/>
  <c r="CV24" i="3"/>
  <c r="CN24" i="3"/>
  <c r="CF24" i="3"/>
  <c r="BX24" i="3"/>
  <c r="BP24" i="3"/>
  <c r="BH24" i="3"/>
  <c r="AZ24" i="3"/>
  <c r="AR24" i="3"/>
  <c r="AJ24" i="3"/>
  <c r="AB24" i="3"/>
  <c r="T24" i="3"/>
  <c r="L24" i="3"/>
  <c r="MQ24" i="3"/>
  <c r="BX37" i="1" s="1"/>
  <c r="MI24" i="3"/>
  <c r="BP37" i="1" s="1"/>
  <c r="MA24" i="3"/>
  <c r="BH37" i="1" s="1"/>
  <c r="LS24" i="3"/>
  <c r="LK24" i="3"/>
  <c r="LC24" i="3"/>
  <c r="KU24" i="3"/>
  <c r="KM24" i="3"/>
  <c r="KE24" i="3"/>
  <c r="JW24" i="3"/>
  <c r="JO24" i="3"/>
  <c r="JG24" i="3"/>
  <c r="IY24" i="3"/>
  <c r="IQ24" i="3"/>
  <c r="II24" i="3"/>
  <c r="IA24" i="3"/>
  <c r="HS24" i="3"/>
  <c r="HK24" i="3"/>
  <c r="HC24" i="3"/>
  <c r="GU24" i="3"/>
  <c r="GM24" i="3"/>
  <c r="GE24" i="3"/>
  <c r="FW24" i="3"/>
  <c r="FO24" i="3"/>
  <c r="FG24" i="3"/>
  <c r="EY24" i="3"/>
  <c r="EQ24" i="3"/>
  <c r="EI24" i="3"/>
  <c r="EA24" i="3"/>
  <c r="DS24" i="3"/>
  <c r="DK24" i="3"/>
  <c r="DC24" i="3"/>
  <c r="CU24" i="3"/>
  <c r="CM24" i="3"/>
  <c r="CE24" i="3"/>
  <c r="BW24" i="3"/>
  <c r="BO24" i="3"/>
  <c r="BG24" i="3"/>
  <c r="AY24" i="3"/>
  <c r="AQ24" i="3"/>
  <c r="AI24" i="3"/>
  <c r="AA24" i="3"/>
  <c r="S24" i="3"/>
  <c r="K24" i="3"/>
  <c r="ML24" i="3"/>
  <c r="BS37" i="1" s="1"/>
  <c r="MD24" i="3"/>
  <c r="BK37" i="1" s="1"/>
  <c r="LV24" i="3"/>
  <c r="BC37" i="1" s="1"/>
  <c r="LN24" i="3"/>
  <c r="LF24" i="3"/>
  <c r="KX24" i="3"/>
  <c r="KP24" i="3"/>
  <c r="KH24" i="3"/>
  <c r="JZ24" i="3"/>
  <c r="JR24" i="3"/>
  <c r="JJ24" i="3"/>
  <c r="JB24" i="3"/>
  <c r="IT24" i="3"/>
  <c r="IL24" i="3"/>
  <c r="ID24" i="3"/>
  <c r="HV24" i="3"/>
  <c r="HN24" i="3"/>
  <c r="HF24" i="3"/>
  <c r="GX24" i="3"/>
  <c r="GP24" i="3"/>
  <c r="GH24" i="3"/>
  <c r="FZ24" i="3"/>
  <c r="FR24" i="3"/>
  <c r="FJ24" i="3"/>
  <c r="FB24" i="3"/>
  <c r="ET24" i="3"/>
  <c r="EL24" i="3"/>
  <c r="ED24" i="3"/>
  <c r="DV24" i="3"/>
  <c r="DN24" i="3"/>
  <c r="DF24" i="3"/>
  <c r="CX24" i="3"/>
  <c r="CP24" i="3"/>
  <c r="CH24" i="3"/>
  <c r="BZ24" i="3"/>
  <c r="BR24" i="3"/>
  <c r="BJ24" i="3"/>
  <c r="BB24" i="3"/>
  <c r="AT24" i="3"/>
  <c r="AL24" i="3"/>
  <c r="AD24" i="3"/>
  <c r="V24" i="3"/>
  <c r="N24" i="3"/>
  <c r="MH24" i="3"/>
  <c r="BO37" i="1" s="1"/>
  <c r="LR24" i="3"/>
  <c r="LB24" i="3"/>
  <c r="KL24" i="3"/>
  <c r="JV24" i="3"/>
  <c r="JF24" i="3"/>
  <c r="IP24" i="3"/>
  <c r="HZ24" i="3"/>
  <c r="HJ24" i="3"/>
  <c r="GT24" i="3"/>
  <c r="GD24" i="3"/>
  <c r="FN24" i="3"/>
  <c r="EX24" i="3"/>
  <c r="EH24" i="3"/>
  <c r="DR24" i="3"/>
  <c r="DB24" i="3"/>
  <c r="CL24" i="3"/>
  <c r="BV24" i="3"/>
  <c r="BF24" i="3"/>
  <c r="AP24" i="3"/>
  <c r="Z24" i="3"/>
  <c r="J24" i="3"/>
  <c r="MG24" i="3"/>
  <c r="BN37" i="1" s="1"/>
  <c r="LQ24" i="3"/>
  <c r="LA24" i="3"/>
  <c r="KK24" i="3"/>
  <c r="JU24" i="3"/>
  <c r="JE24" i="3"/>
  <c r="IO24" i="3"/>
  <c r="HY24" i="3"/>
  <c r="HI24" i="3"/>
  <c r="GS24" i="3"/>
  <c r="GC24" i="3"/>
  <c r="FM24" i="3"/>
  <c r="EW24" i="3"/>
  <c r="EG24" i="3"/>
  <c r="DQ24" i="3"/>
  <c r="DA24" i="3"/>
  <c r="CK24" i="3"/>
  <c r="BU24" i="3"/>
  <c r="BE24" i="3"/>
  <c r="AO24" i="3"/>
  <c r="Y24" i="3"/>
  <c r="I24" i="3"/>
  <c r="MF24" i="3"/>
  <c r="BM37" i="1" s="1"/>
  <c r="LP24" i="3"/>
  <c r="KZ24" i="3"/>
  <c r="KJ24" i="3"/>
  <c r="JT24" i="3"/>
  <c r="JD24" i="3"/>
  <c r="IN24" i="3"/>
  <c r="HX24" i="3"/>
  <c r="HH24" i="3"/>
  <c r="GR24" i="3"/>
  <c r="GB24" i="3"/>
  <c r="FL24" i="3"/>
  <c r="EV24" i="3"/>
  <c r="EF24" i="3"/>
  <c r="DP24" i="3"/>
  <c r="CZ24" i="3"/>
  <c r="CJ24" i="3"/>
  <c r="BT24" i="3"/>
  <c r="BD24" i="3"/>
  <c r="AN24" i="3"/>
  <c r="X24" i="3"/>
  <c r="H24" i="3"/>
  <c r="MM24" i="3"/>
  <c r="BT37" i="1" s="1"/>
  <c r="LW24" i="3"/>
  <c r="BD37" i="1" s="1"/>
  <c r="LG24" i="3"/>
  <c r="KQ24" i="3"/>
  <c r="KA24" i="3"/>
  <c r="JK24" i="3"/>
  <c r="IU24" i="3"/>
  <c r="IE24" i="3"/>
  <c r="HO24" i="3"/>
  <c r="GY24" i="3"/>
  <c r="GI24" i="3"/>
  <c r="FS24" i="3"/>
  <c r="FC24" i="3"/>
  <c r="EM24" i="3"/>
  <c r="DW24" i="3"/>
  <c r="DG24" i="3"/>
  <c r="CQ24" i="3"/>
  <c r="CA24" i="3"/>
  <c r="BK24" i="3"/>
  <c r="AU24" i="3"/>
  <c r="AE24" i="3"/>
  <c r="O24" i="3"/>
  <c r="LX24" i="3"/>
  <c r="BE37" i="1" s="1"/>
  <c r="KR24" i="3"/>
  <c r="JL24" i="3"/>
  <c r="IF24" i="3"/>
  <c r="GZ24" i="3"/>
  <c r="FT24" i="3"/>
  <c r="EN24" i="3"/>
  <c r="DH24" i="3"/>
  <c r="CB24" i="3"/>
  <c r="AV24" i="3"/>
  <c r="P24" i="3"/>
  <c r="LO24" i="3"/>
  <c r="KI24" i="3"/>
  <c r="JC24" i="3"/>
  <c r="HW24" i="3"/>
  <c r="GQ24" i="3"/>
  <c r="FK24" i="3"/>
  <c r="EE24" i="3"/>
  <c r="CY24" i="3"/>
  <c r="BS24" i="3"/>
  <c r="AM24" i="3"/>
  <c r="MP24" i="3"/>
  <c r="BW37" i="1" s="1"/>
  <c r="LJ24" i="3"/>
  <c r="KD24" i="3"/>
  <c r="IX24" i="3"/>
  <c r="HR24" i="3"/>
  <c r="GL24" i="3"/>
  <c r="FF24" i="3"/>
  <c r="DZ24" i="3"/>
  <c r="CT24" i="3"/>
  <c r="BN24" i="3"/>
  <c r="AH24" i="3"/>
  <c r="LY24" i="3"/>
  <c r="BF37" i="1" s="1"/>
  <c r="KS24" i="3"/>
  <c r="JM24" i="3"/>
  <c r="IG24" i="3"/>
  <c r="HA24" i="3"/>
  <c r="FU24" i="3"/>
  <c r="EO24" i="3"/>
  <c r="DI24" i="3"/>
  <c r="CC24" i="3"/>
  <c r="AW24" i="3"/>
  <c r="Q24" i="3"/>
  <c r="KT24" i="3"/>
  <c r="IH24" i="3"/>
  <c r="FV24" i="3"/>
  <c r="DJ24" i="3"/>
  <c r="AX24" i="3"/>
  <c r="MO24" i="3"/>
  <c r="BV37" i="1" s="1"/>
  <c r="KC24" i="3"/>
  <c r="HQ24" i="3"/>
  <c r="FE24" i="3"/>
  <c r="CS24" i="3"/>
  <c r="AG24" i="3"/>
  <c r="MN24" i="3"/>
  <c r="BU37" i="1" s="1"/>
  <c r="KB24" i="3"/>
  <c r="HP24" i="3"/>
  <c r="FD24" i="3"/>
  <c r="CR24" i="3"/>
  <c r="AF24" i="3"/>
  <c r="KY24" i="3"/>
  <c r="IM24" i="3"/>
  <c r="GA24" i="3"/>
  <c r="DO24" i="3"/>
  <c r="BC24" i="3"/>
  <c r="JN24" i="3"/>
  <c r="EP24" i="3"/>
  <c r="R24" i="3"/>
  <c r="IW24" i="3"/>
  <c r="DY24" i="3"/>
  <c r="IV24" i="3"/>
  <c r="DX24" i="3"/>
  <c r="LH24" i="3"/>
  <c r="GJ24" i="3"/>
  <c r="BL24" i="3"/>
  <c r="ME24" i="3"/>
  <c r="BL37" i="1" s="1"/>
  <c r="CI24" i="3"/>
  <c r="LZ24" i="3"/>
  <c r="BG37" i="1" s="1"/>
  <c r="CD24" i="3"/>
  <c r="AX37" i="1"/>
  <c r="LI24" i="3"/>
  <c r="BM24" i="3"/>
  <c r="HB24" i="3"/>
  <c r="GK24" i="3"/>
  <c r="JS24" i="3"/>
  <c r="EU24" i="3"/>
  <c r="W24" i="3"/>
  <c r="HG24" i="3"/>
  <c r="AS35" i="1"/>
  <c r="AR36" i="1"/>
  <c r="AW36" i="1"/>
  <c r="AV36" i="1" s="1"/>
  <c r="AU37" i="1" l="1"/>
  <c r="AL23" i="1"/>
  <c r="AL25" i="1"/>
  <c r="AL20" i="1"/>
  <c r="AL26" i="1"/>
  <c r="AL19" i="1"/>
  <c r="AL22" i="1"/>
  <c r="AL24" i="1"/>
  <c r="AS14" i="1"/>
  <c r="AL21" i="1"/>
  <c r="AR15" i="1"/>
  <c r="AR14" i="1"/>
  <c r="AS36" i="1"/>
  <c r="MN25" i="3"/>
  <c r="BU38" i="1" s="1"/>
  <c r="MF25" i="3"/>
  <c r="BM38" i="1" s="1"/>
  <c r="LX25" i="3"/>
  <c r="BE38" i="1" s="1"/>
  <c r="LP25" i="3"/>
  <c r="LH25" i="3"/>
  <c r="KZ25" i="3"/>
  <c r="KR25" i="3"/>
  <c r="KJ25" i="3"/>
  <c r="KB25" i="3"/>
  <c r="JT25" i="3"/>
  <c r="JL25" i="3"/>
  <c r="JD25" i="3"/>
  <c r="IV25" i="3"/>
  <c r="IN25" i="3"/>
  <c r="IF25" i="3"/>
  <c r="HX25" i="3"/>
  <c r="HP25" i="3"/>
  <c r="HH25" i="3"/>
  <c r="GZ25" i="3"/>
  <c r="GR25" i="3"/>
  <c r="GJ25" i="3"/>
  <c r="GB25" i="3"/>
  <c r="FT25" i="3"/>
  <c r="FL25" i="3"/>
  <c r="FD25" i="3"/>
  <c r="EV25" i="3"/>
  <c r="EN25" i="3"/>
  <c r="EF25" i="3"/>
  <c r="DX25" i="3"/>
  <c r="DP25" i="3"/>
  <c r="DH25" i="3"/>
  <c r="CZ25" i="3"/>
  <c r="CR25" i="3"/>
  <c r="CJ25" i="3"/>
  <c r="CB25" i="3"/>
  <c r="BT25" i="3"/>
  <c r="BL25" i="3"/>
  <c r="BD25" i="3"/>
  <c r="AV25" i="3"/>
  <c r="AN25" i="3"/>
  <c r="AF25" i="3"/>
  <c r="X25" i="3"/>
  <c r="P25" i="3"/>
  <c r="H25" i="3"/>
  <c r="MM25" i="3"/>
  <c r="BT38" i="1" s="1"/>
  <c r="ME25" i="3"/>
  <c r="BL38" i="1" s="1"/>
  <c r="LW25" i="3"/>
  <c r="BD38" i="1" s="1"/>
  <c r="LO25" i="3"/>
  <c r="LG25" i="3"/>
  <c r="KY25" i="3"/>
  <c r="KQ25" i="3"/>
  <c r="KI25" i="3"/>
  <c r="KA25" i="3"/>
  <c r="JS25" i="3"/>
  <c r="JK25" i="3"/>
  <c r="JC25" i="3"/>
  <c r="IU25" i="3"/>
  <c r="IM25" i="3"/>
  <c r="IE25" i="3"/>
  <c r="HW25" i="3"/>
  <c r="HO25" i="3"/>
  <c r="HG25" i="3"/>
  <c r="GY25" i="3"/>
  <c r="GQ25" i="3"/>
  <c r="GI25" i="3"/>
  <c r="GA25" i="3"/>
  <c r="FS25" i="3"/>
  <c r="FK25" i="3"/>
  <c r="FC25" i="3"/>
  <c r="EU25" i="3"/>
  <c r="EM25" i="3"/>
  <c r="EE25" i="3"/>
  <c r="DW25" i="3"/>
  <c r="DO25" i="3"/>
  <c r="DG25" i="3"/>
  <c r="CY25" i="3"/>
  <c r="CQ25" i="3"/>
  <c r="CI25" i="3"/>
  <c r="CA25" i="3"/>
  <c r="BS25" i="3"/>
  <c r="BK25" i="3"/>
  <c r="BC25" i="3"/>
  <c r="AU25" i="3"/>
  <c r="AM25" i="3"/>
  <c r="AE25" i="3"/>
  <c r="W25" i="3"/>
  <c r="O25" i="3"/>
  <c r="ML25" i="3"/>
  <c r="BS38" i="1" s="1"/>
  <c r="MD25" i="3"/>
  <c r="BK38" i="1" s="1"/>
  <c r="LV25" i="3"/>
  <c r="BC38" i="1" s="1"/>
  <c r="LN25" i="3"/>
  <c r="LF25" i="3"/>
  <c r="KX25" i="3"/>
  <c r="KP25" i="3"/>
  <c r="KH25" i="3"/>
  <c r="JZ25" i="3"/>
  <c r="JR25" i="3"/>
  <c r="JJ25" i="3"/>
  <c r="JB25" i="3"/>
  <c r="IT25" i="3"/>
  <c r="IL25" i="3"/>
  <c r="ID25" i="3"/>
  <c r="HV25" i="3"/>
  <c r="HN25" i="3"/>
  <c r="HF25" i="3"/>
  <c r="GX25" i="3"/>
  <c r="GP25" i="3"/>
  <c r="GH25" i="3"/>
  <c r="FZ25" i="3"/>
  <c r="FR25" i="3"/>
  <c r="FJ25" i="3"/>
  <c r="FB25" i="3"/>
  <c r="ET25" i="3"/>
  <c r="EL25" i="3"/>
  <c r="ED25" i="3"/>
  <c r="DV25" i="3"/>
  <c r="DN25" i="3"/>
  <c r="DF25" i="3"/>
  <c r="CX25" i="3"/>
  <c r="CP25" i="3"/>
  <c r="CH25" i="3"/>
  <c r="BZ25" i="3"/>
  <c r="BR25" i="3"/>
  <c r="BJ25" i="3"/>
  <c r="BB25" i="3"/>
  <c r="AT25" i="3"/>
  <c r="AL25" i="3"/>
  <c r="AD25" i="3"/>
  <c r="V25" i="3"/>
  <c r="N25" i="3"/>
  <c r="MO25" i="3"/>
  <c r="BV38" i="1" s="1"/>
  <c r="MG25" i="3"/>
  <c r="BN38" i="1" s="1"/>
  <c r="LY25" i="3"/>
  <c r="BF38" i="1" s="1"/>
  <c r="LQ25" i="3"/>
  <c r="LI25" i="3"/>
  <c r="LA25" i="3"/>
  <c r="KS25" i="3"/>
  <c r="KK25" i="3"/>
  <c r="KC25" i="3"/>
  <c r="JU25" i="3"/>
  <c r="JM25" i="3"/>
  <c r="JE25" i="3"/>
  <c r="IW25" i="3"/>
  <c r="IO25" i="3"/>
  <c r="IG25" i="3"/>
  <c r="HY25" i="3"/>
  <c r="HQ25" i="3"/>
  <c r="HI25" i="3"/>
  <c r="HA25" i="3"/>
  <c r="GS25" i="3"/>
  <c r="GK25" i="3"/>
  <c r="GC25" i="3"/>
  <c r="FU25" i="3"/>
  <c r="FM25" i="3"/>
  <c r="FE25" i="3"/>
  <c r="EW25" i="3"/>
  <c r="EO25" i="3"/>
  <c r="EG25" i="3"/>
  <c r="DY25" i="3"/>
  <c r="DQ25" i="3"/>
  <c r="DI25" i="3"/>
  <c r="DA25" i="3"/>
  <c r="CS25" i="3"/>
  <c r="CK25" i="3"/>
  <c r="CC25" i="3"/>
  <c r="BU25" i="3"/>
  <c r="BM25" i="3"/>
  <c r="BE25" i="3"/>
  <c r="AW25" i="3"/>
  <c r="AO25" i="3"/>
  <c r="AG25" i="3"/>
  <c r="Y25" i="3"/>
  <c r="Q25" i="3"/>
  <c r="I25" i="3"/>
  <c r="MP25" i="3"/>
  <c r="BW38" i="1" s="1"/>
  <c r="LZ25" i="3"/>
  <c r="BG38" i="1" s="1"/>
  <c r="LJ25" i="3"/>
  <c r="KT25" i="3"/>
  <c r="KD25" i="3"/>
  <c r="JN25" i="3"/>
  <c r="IX25" i="3"/>
  <c r="IH25" i="3"/>
  <c r="HR25" i="3"/>
  <c r="HB25" i="3"/>
  <c r="GL25" i="3"/>
  <c r="FV25" i="3"/>
  <c r="FF25" i="3"/>
  <c r="EP25" i="3"/>
  <c r="DZ25" i="3"/>
  <c r="DJ25" i="3"/>
  <c r="CT25" i="3"/>
  <c r="CD25" i="3"/>
  <c r="BN25" i="3"/>
  <c r="AX25" i="3"/>
  <c r="AH25" i="3"/>
  <c r="R25" i="3"/>
  <c r="MK25" i="3"/>
  <c r="BR38" i="1" s="1"/>
  <c r="LU25" i="3"/>
  <c r="BB38" i="1" s="1"/>
  <c r="LE25" i="3"/>
  <c r="KO25" i="3"/>
  <c r="JY25" i="3"/>
  <c r="JI25" i="3"/>
  <c r="IS25" i="3"/>
  <c r="IC25" i="3"/>
  <c r="HM25" i="3"/>
  <c r="GW25" i="3"/>
  <c r="GG25" i="3"/>
  <c r="FQ25" i="3"/>
  <c r="FA25" i="3"/>
  <c r="EK25" i="3"/>
  <c r="DU25" i="3"/>
  <c r="DE25" i="3"/>
  <c r="CO25" i="3"/>
  <c r="BY25" i="3"/>
  <c r="BI25" i="3"/>
  <c r="AS25" i="3"/>
  <c r="AC25" i="3"/>
  <c r="M25" i="3"/>
  <c r="MJ25" i="3"/>
  <c r="BQ38" i="1" s="1"/>
  <c r="LT25" i="3"/>
  <c r="BA38" i="1" s="1"/>
  <c r="LD25" i="3"/>
  <c r="KN25" i="3"/>
  <c r="JX25" i="3"/>
  <c r="JH25" i="3"/>
  <c r="IR25" i="3"/>
  <c r="IB25" i="3"/>
  <c r="HL25" i="3"/>
  <c r="GV25" i="3"/>
  <c r="GF25" i="3"/>
  <c r="FP25" i="3"/>
  <c r="EZ25" i="3"/>
  <c r="EJ25" i="3"/>
  <c r="DT25" i="3"/>
  <c r="DD25" i="3"/>
  <c r="CN25" i="3"/>
  <c r="BX25" i="3"/>
  <c r="BH25" i="3"/>
  <c r="AR25" i="3"/>
  <c r="AB25" i="3"/>
  <c r="L25" i="3"/>
  <c r="MQ25" i="3"/>
  <c r="BX38" i="1" s="1"/>
  <c r="MA25" i="3"/>
  <c r="BH38" i="1" s="1"/>
  <c r="LK25" i="3"/>
  <c r="KU25" i="3"/>
  <c r="KE25" i="3"/>
  <c r="JO25" i="3"/>
  <c r="IY25" i="3"/>
  <c r="II25" i="3"/>
  <c r="HS25" i="3"/>
  <c r="HC25" i="3"/>
  <c r="GM25" i="3"/>
  <c r="FW25" i="3"/>
  <c r="FG25" i="3"/>
  <c r="EQ25" i="3"/>
  <c r="EA25" i="3"/>
  <c r="DK25" i="3"/>
  <c r="CU25" i="3"/>
  <c r="CE25" i="3"/>
  <c r="BO25" i="3"/>
  <c r="AY25" i="3"/>
  <c r="AI25" i="3"/>
  <c r="S25" i="3"/>
  <c r="MB25" i="3"/>
  <c r="BI38" i="1" s="1"/>
  <c r="KV25" i="3"/>
  <c r="JP25" i="3"/>
  <c r="IJ25" i="3"/>
  <c r="HD25" i="3"/>
  <c r="FX25" i="3"/>
  <c r="ER25" i="3"/>
  <c r="DL25" i="3"/>
  <c r="CF25" i="3"/>
  <c r="AZ25" i="3"/>
  <c r="T25" i="3"/>
  <c r="LS25" i="3"/>
  <c r="KM25" i="3"/>
  <c r="JG25" i="3"/>
  <c r="IA25" i="3"/>
  <c r="GU25" i="3"/>
  <c r="FO25" i="3"/>
  <c r="EI25" i="3"/>
  <c r="DC25" i="3"/>
  <c r="BW25" i="3"/>
  <c r="AQ25" i="3"/>
  <c r="K25" i="3"/>
  <c r="LR25" i="3"/>
  <c r="KL25" i="3"/>
  <c r="JF25" i="3"/>
  <c r="HZ25" i="3"/>
  <c r="GT25" i="3"/>
  <c r="FN25" i="3"/>
  <c r="EH25" i="3"/>
  <c r="DB25" i="3"/>
  <c r="BV25" i="3"/>
  <c r="AP25" i="3"/>
  <c r="J25" i="3"/>
  <c r="MC25" i="3"/>
  <c r="BJ38" i="1" s="1"/>
  <c r="KW25" i="3"/>
  <c r="JQ25" i="3"/>
  <c r="IK25" i="3"/>
  <c r="HE25" i="3"/>
  <c r="FY25" i="3"/>
  <c r="ES25" i="3"/>
  <c r="DM25" i="3"/>
  <c r="CG25" i="3"/>
  <c r="BA25" i="3"/>
  <c r="U25" i="3"/>
  <c r="MI25" i="3"/>
  <c r="BP38" i="1" s="1"/>
  <c r="JW25" i="3"/>
  <c r="HK25" i="3"/>
  <c r="EY25" i="3"/>
  <c r="CM25" i="3"/>
  <c r="AA25" i="3"/>
  <c r="MH25" i="3"/>
  <c r="BO38" i="1" s="1"/>
  <c r="JV25" i="3"/>
  <c r="HJ25" i="3"/>
  <c r="EX25" i="3"/>
  <c r="CL25" i="3"/>
  <c r="Z25" i="3"/>
  <c r="LM25" i="3"/>
  <c r="JA25" i="3"/>
  <c r="GO25" i="3"/>
  <c r="EC25" i="3"/>
  <c r="BQ25" i="3"/>
  <c r="MR25" i="3"/>
  <c r="BY38" i="1" s="1"/>
  <c r="KF25" i="3"/>
  <c r="HT25" i="3"/>
  <c r="FH25" i="3"/>
  <c r="CV25" i="3"/>
  <c r="AJ25" i="3"/>
  <c r="LL25" i="3"/>
  <c r="GN25" i="3"/>
  <c r="BP25" i="3"/>
  <c r="LC25" i="3"/>
  <c r="GE25" i="3"/>
  <c r="BG25" i="3"/>
  <c r="LB25" i="3"/>
  <c r="GD25" i="3"/>
  <c r="BF25" i="3"/>
  <c r="IP25" i="3"/>
  <c r="DR25" i="3"/>
  <c r="KG25" i="3"/>
  <c r="AK25" i="3"/>
  <c r="IZ25" i="3"/>
  <c r="IQ25" i="3"/>
  <c r="AX38" i="1"/>
  <c r="EB25" i="3"/>
  <c r="DS25" i="3"/>
  <c r="HU25" i="3"/>
  <c r="CW25" i="3"/>
  <c r="FI25" i="3"/>
  <c r="AR37" i="1"/>
  <c r="AW37" i="1"/>
  <c r="AV37" i="1" s="1"/>
  <c r="F27" i="3"/>
  <c r="E26" i="3"/>
  <c r="AY39" i="1"/>
  <c r="AU38" i="1" l="1"/>
  <c r="AK22" i="1"/>
  <c r="AP22" i="1" s="1"/>
  <c r="AJ22" i="1"/>
  <c r="AN22" i="1" s="1"/>
  <c r="AK21" i="1"/>
  <c r="AP21" i="1" s="1"/>
  <c r="AJ21" i="1"/>
  <c r="AN21" i="1"/>
  <c r="AK23" i="1"/>
  <c r="AJ23" i="1"/>
  <c r="AN23" i="1" s="1"/>
  <c r="AR12" i="1"/>
  <c r="AJ24" i="1"/>
  <c r="AN24" i="1" s="1"/>
  <c r="AK24" i="1"/>
  <c r="AP24" i="1" s="1"/>
  <c r="AK20" i="1"/>
  <c r="AJ20" i="1"/>
  <c r="AN20" i="1" s="1"/>
  <c r="AJ26" i="1"/>
  <c r="AN26" i="1" s="1"/>
  <c r="AK26" i="1"/>
  <c r="AP26" i="1" s="1"/>
  <c r="AK25" i="1"/>
  <c r="AP25" i="1" s="1"/>
  <c r="AJ25" i="1"/>
  <c r="AN25" i="1" s="1"/>
  <c r="AK19" i="1"/>
  <c r="AP19" i="1" s="1"/>
  <c r="AJ19" i="1"/>
  <c r="AN19" i="1" s="1"/>
  <c r="MM26" i="3"/>
  <c r="BT39" i="1" s="1"/>
  <c r="ME26" i="3"/>
  <c r="BL39" i="1" s="1"/>
  <c r="LW26" i="3"/>
  <c r="BD39" i="1" s="1"/>
  <c r="LO26" i="3"/>
  <c r="LG26" i="3"/>
  <c r="KY26" i="3"/>
  <c r="KQ26" i="3"/>
  <c r="KI26" i="3"/>
  <c r="KA26" i="3"/>
  <c r="JS26" i="3"/>
  <c r="JK26" i="3"/>
  <c r="JC26" i="3"/>
  <c r="IU26" i="3"/>
  <c r="IM26" i="3"/>
  <c r="IE26" i="3"/>
  <c r="HW26" i="3"/>
  <c r="HO26" i="3"/>
  <c r="HG26" i="3"/>
  <c r="GY26" i="3"/>
  <c r="GQ26" i="3"/>
  <c r="GI26" i="3"/>
  <c r="GA26" i="3"/>
  <c r="FS26" i="3"/>
  <c r="FK26" i="3"/>
  <c r="FC26" i="3"/>
  <c r="MQ26" i="3"/>
  <c r="BX39" i="1" s="1"/>
  <c r="MH26" i="3"/>
  <c r="BO39" i="1" s="1"/>
  <c r="LY26" i="3"/>
  <c r="BF39" i="1" s="1"/>
  <c r="LP26" i="3"/>
  <c r="LF26" i="3"/>
  <c r="KW26" i="3"/>
  <c r="KN26" i="3"/>
  <c r="KE26" i="3"/>
  <c r="JV26" i="3"/>
  <c r="JM26" i="3"/>
  <c r="JD26" i="3"/>
  <c r="IT26" i="3"/>
  <c r="IK26" i="3"/>
  <c r="IB26" i="3"/>
  <c r="HS26" i="3"/>
  <c r="HJ26" i="3"/>
  <c r="HA26" i="3"/>
  <c r="GR26" i="3"/>
  <c r="GH26" i="3"/>
  <c r="FY26" i="3"/>
  <c r="FP26" i="3"/>
  <c r="FG26" i="3"/>
  <c r="EX26" i="3"/>
  <c r="EP26" i="3"/>
  <c r="EH26" i="3"/>
  <c r="DZ26" i="3"/>
  <c r="DR26" i="3"/>
  <c r="DJ26" i="3"/>
  <c r="DB26" i="3"/>
  <c r="CT26" i="3"/>
  <c r="CL26" i="3"/>
  <c r="CD26" i="3"/>
  <c r="BV26" i="3"/>
  <c r="BN26" i="3"/>
  <c r="BF26" i="3"/>
  <c r="AX26" i="3"/>
  <c r="AP26" i="3"/>
  <c r="AH26" i="3"/>
  <c r="Z26" i="3"/>
  <c r="R26" i="3"/>
  <c r="J26" i="3"/>
  <c r="MP26" i="3"/>
  <c r="BW39" i="1" s="1"/>
  <c r="MG26" i="3"/>
  <c r="BN39" i="1" s="1"/>
  <c r="LX26" i="3"/>
  <c r="BE39" i="1" s="1"/>
  <c r="LN26" i="3"/>
  <c r="LE26" i="3"/>
  <c r="KV26" i="3"/>
  <c r="KM26" i="3"/>
  <c r="KD26" i="3"/>
  <c r="JU26" i="3"/>
  <c r="MR26" i="3"/>
  <c r="BY39" i="1" s="1"/>
  <c r="MI26" i="3"/>
  <c r="BP39" i="1" s="1"/>
  <c r="LZ26" i="3"/>
  <c r="BG39" i="1" s="1"/>
  <c r="LQ26" i="3"/>
  <c r="LH26" i="3"/>
  <c r="KX26" i="3"/>
  <c r="KO26" i="3"/>
  <c r="KF26" i="3"/>
  <c r="JW26" i="3"/>
  <c r="JN26" i="3"/>
  <c r="JE26" i="3"/>
  <c r="IV26" i="3"/>
  <c r="IL26" i="3"/>
  <c r="IC26" i="3"/>
  <c r="HT26" i="3"/>
  <c r="HK26" i="3"/>
  <c r="HB26" i="3"/>
  <c r="GS26" i="3"/>
  <c r="GJ26" i="3"/>
  <c r="FZ26" i="3"/>
  <c r="FQ26" i="3"/>
  <c r="FH26" i="3"/>
  <c r="EY26" i="3"/>
  <c r="EQ26" i="3"/>
  <c r="EI26" i="3"/>
  <c r="EA26" i="3"/>
  <c r="DS26" i="3"/>
  <c r="DK26" i="3"/>
  <c r="DC26" i="3"/>
  <c r="CU26" i="3"/>
  <c r="CM26" i="3"/>
  <c r="CE26" i="3"/>
  <c r="BW26" i="3"/>
  <c r="BO26" i="3"/>
  <c r="BG26" i="3"/>
  <c r="AY26" i="3"/>
  <c r="AQ26" i="3"/>
  <c r="AI26" i="3"/>
  <c r="AA26" i="3"/>
  <c r="S26" i="3"/>
  <c r="K26" i="3"/>
  <c r="MF26" i="3"/>
  <c r="BM39" i="1" s="1"/>
  <c r="LS26" i="3"/>
  <c r="LC26" i="3"/>
  <c r="KP26" i="3"/>
  <c r="JZ26" i="3"/>
  <c r="JL26" i="3"/>
  <c r="IZ26" i="3"/>
  <c r="IO26" i="3"/>
  <c r="IA26" i="3"/>
  <c r="HP26" i="3"/>
  <c r="HD26" i="3"/>
  <c r="GP26" i="3"/>
  <c r="GE26" i="3"/>
  <c r="FT26" i="3"/>
  <c r="FF26" i="3"/>
  <c r="EU26" i="3"/>
  <c r="EK26" i="3"/>
  <c r="DY26" i="3"/>
  <c r="DO26" i="3"/>
  <c r="DE26" i="3"/>
  <c r="CS26" i="3"/>
  <c r="CI26" i="3"/>
  <c r="BY26" i="3"/>
  <c r="BM26" i="3"/>
  <c r="BC26" i="3"/>
  <c r="AS26" i="3"/>
  <c r="AG26" i="3"/>
  <c r="W26" i="3"/>
  <c r="M26" i="3"/>
  <c r="MD26" i="3"/>
  <c r="BK39" i="1" s="1"/>
  <c r="LR26" i="3"/>
  <c r="LB26" i="3"/>
  <c r="KL26" i="3"/>
  <c r="JY26" i="3"/>
  <c r="JJ26" i="3"/>
  <c r="IY26" i="3"/>
  <c r="IN26" i="3"/>
  <c r="HZ26" i="3"/>
  <c r="HN26" i="3"/>
  <c r="HC26" i="3"/>
  <c r="GO26" i="3"/>
  <c r="GD26" i="3"/>
  <c r="FR26" i="3"/>
  <c r="FE26" i="3"/>
  <c r="ET26" i="3"/>
  <c r="EJ26" i="3"/>
  <c r="DX26" i="3"/>
  <c r="DN26" i="3"/>
  <c r="DD26" i="3"/>
  <c r="CR26" i="3"/>
  <c r="CH26" i="3"/>
  <c r="BX26" i="3"/>
  <c r="BL26" i="3"/>
  <c r="BB26" i="3"/>
  <c r="AR26" i="3"/>
  <c r="AF26" i="3"/>
  <c r="V26" i="3"/>
  <c r="L26" i="3"/>
  <c r="MC26" i="3"/>
  <c r="BJ39" i="1" s="1"/>
  <c r="LM26" i="3"/>
  <c r="LA26" i="3"/>
  <c r="KK26" i="3"/>
  <c r="JX26" i="3"/>
  <c r="JI26" i="3"/>
  <c r="IX26" i="3"/>
  <c r="IJ26" i="3"/>
  <c r="HY26" i="3"/>
  <c r="HM26" i="3"/>
  <c r="GZ26" i="3"/>
  <c r="GN26" i="3"/>
  <c r="GC26" i="3"/>
  <c r="FO26" i="3"/>
  <c r="FD26" i="3"/>
  <c r="ES26" i="3"/>
  <c r="EG26" i="3"/>
  <c r="DW26" i="3"/>
  <c r="DM26" i="3"/>
  <c r="DA26" i="3"/>
  <c r="CQ26" i="3"/>
  <c r="CG26" i="3"/>
  <c r="BU26" i="3"/>
  <c r="BK26" i="3"/>
  <c r="BA26" i="3"/>
  <c r="AO26" i="3"/>
  <c r="AE26" i="3"/>
  <c r="U26" i="3"/>
  <c r="I26" i="3"/>
  <c r="MJ26" i="3"/>
  <c r="BQ39" i="1" s="1"/>
  <c r="LT26" i="3"/>
  <c r="BA39" i="1" s="1"/>
  <c r="LD26" i="3"/>
  <c r="KR26" i="3"/>
  <c r="KB26" i="3"/>
  <c r="JO26" i="3"/>
  <c r="JA26" i="3"/>
  <c r="IP26" i="3"/>
  <c r="ID26" i="3"/>
  <c r="HQ26" i="3"/>
  <c r="HE26" i="3"/>
  <c r="GT26" i="3"/>
  <c r="GF26" i="3"/>
  <c r="FU26" i="3"/>
  <c r="FI26" i="3"/>
  <c r="EV26" i="3"/>
  <c r="EL26" i="3"/>
  <c r="EB26" i="3"/>
  <c r="DP26" i="3"/>
  <c r="DF26" i="3"/>
  <c r="CV26" i="3"/>
  <c r="CJ26" i="3"/>
  <c r="BZ26" i="3"/>
  <c r="BP26" i="3"/>
  <c r="BD26" i="3"/>
  <c r="AT26" i="3"/>
  <c r="AJ26" i="3"/>
  <c r="X26" i="3"/>
  <c r="N26" i="3"/>
  <c r="LU26" i="3"/>
  <c r="BB39" i="1" s="1"/>
  <c r="KS26" i="3"/>
  <c r="JP26" i="3"/>
  <c r="IQ26" i="3"/>
  <c r="HR26" i="3"/>
  <c r="GU26" i="3"/>
  <c r="FV26" i="3"/>
  <c r="EW26" i="3"/>
  <c r="EC26" i="3"/>
  <c r="DG26" i="3"/>
  <c r="CK26" i="3"/>
  <c r="BQ26" i="3"/>
  <c r="AU26" i="3"/>
  <c r="Y26" i="3"/>
  <c r="MO26" i="3"/>
  <c r="BV39" i="1" s="1"/>
  <c r="LL26" i="3"/>
  <c r="KJ26" i="3"/>
  <c r="JH26" i="3"/>
  <c r="II26" i="3"/>
  <c r="HL26" i="3"/>
  <c r="GM26" i="3"/>
  <c r="FN26" i="3"/>
  <c r="ER26" i="3"/>
  <c r="DV26" i="3"/>
  <c r="CZ26" i="3"/>
  <c r="CF26" i="3"/>
  <c r="BJ26" i="3"/>
  <c r="AN26" i="3"/>
  <c r="T26" i="3"/>
  <c r="MN26" i="3"/>
  <c r="BU39" i="1" s="1"/>
  <c r="LK26" i="3"/>
  <c r="KH26" i="3"/>
  <c r="JG26" i="3"/>
  <c r="IH26" i="3"/>
  <c r="HI26" i="3"/>
  <c r="GL26" i="3"/>
  <c r="FM26" i="3"/>
  <c r="EO26" i="3"/>
  <c r="DU26" i="3"/>
  <c r="CY26" i="3"/>
  <c r="CC26" i="3"/>
  <c r="BI26" i="3"/>
  <c r="AM26" i="3"/>
  <c r="Q26" i="3"/>
  <c r="LV26" i="3"/>
  <c r="BC39" i="1" s="1"/>
  <c r="KT26" i="3"/>
  <c r="JQ26" i="3"/>
  <c r="IR26" i="3"/>
  <c r="HU26" i="3"/>
  <c r="GV26" i="3"/>
  <c r="FW26" i="3"/>
  <c r="EZ26" i="3"/>
  <c r="ED26" i="3"/>
  <c r="DH26" i="3"/>
  <c r="CN26" i="3"/>
  <c r="BR26" i="3"/>
  <c r="AV26" i="3"/>
  <c r="AB26" i="3"/>
  <c r="LI26" i="3"/>
  <c r="JB26" i="3"/>
  <c r="HF26" i="3"/>
  <c r="FJ26" i="3"/>
  <c r="DQ26" i="3"/>
  <c r="CA26" i="3"/>
  <c r="AK26" i="3"/>
  <c r="KZ26" i="3"/>
  <c r="IW26" i="3"/>
  <c r="GX26" i="3"/>
  <c r="FB26" i="3"/>
  <c r="DL26" i="3"/>
  <c r="BT26" i="3"/>
  <c r="AD26" i="3"/>
  <c r="KU26" i="3"/>
  <c r="IS26" i="3"/>
  <c r="GW26" i="3"/>
  <c r="FA26" i="3"/>
  <c r="DI26" i="3"/>
  <c r="BS26" i="3"/>
  <c r="AC26" i="3"/>
  <c r="LJ26" i="3"/>
  <c r="JF26" i="3"/>
  <c r="HH26" i="3"/>
  <c r="FL26" i="3"/>
  <c r="DT26" i="3"/>
  <c r="CB26" i="3"/>
  <c r="AL26" i="3"/>
  <c r="JT26" i="3"/>
  <c r="GB26" i="3"/>
  <c r="CP26" i="3"/>
  <c r="H26" i="3"/>
  <c r="JR26" i="3"/>
  <c r="FX26" i="3"/>
  <c r="CO26" i="3"/>
  <c r="ML26" i="3"/>
  <c r="BS39" i="1" s="1"/>
  <c r="IG26" i="3"/>
  <c r="EN26" i="3"/>
  <c r="BH26" i="3"/>
  <c r="KC26" i="3"/>
  <c r="GG26" i="3"/>
  <c r="CW26" i="3"/>
  <c r="O26" i="3"/>
  <c r="HV26" i="3"/>
  <c r="AW26" i="3"/>
  <c r="GK26" i="3"/>
  <c r="P26" i="3"/>
  <c r="MK26" i="3"/>
  <c r="BR39" i="1" s="1"/>
  <c r="EM26" i="3"/>
  <c r="IF26" i="3"/>
  <c r="BE26" i="3"/>
  <c r="CX26" i="3"/>
  <c r="AZ26" i="3"/>
  <c r="MB26" i="3"/>
  <c r="BI39" i="1" s="1"/>
  <c r="HX26" i="3"/>
  <c r="EF26" i="3"/>
  <c r="AX39" i="1"/>
  <c r="MA26" i="3"/>
  <c r="BH39" i="1" s="1"/>
  <c r="EE26" i="3"/>
  <c r="KG26" i="3"/>
  <c r="AR38" i="1"/>
  <c r="AW38" i="1"/>
  <c r="AV38" i="1" s="1"/>
  <c r="F28" i="3"/>
  <c r="E27" i="3"/>
  <c r="AY40" i="1"/>
  <c r="AS37" i="1"/>
  <c r="AU39" i="1" l="1"/>
  <c r="AP23" i="1"/>
  <c r="AP20" i="1"/>
  <c r="AR39" i="1"/>
  <c r="AW39" i="1"/>
  <c r="AV39" i="1" s="1"/>
  <c r="MP27" i="3"/>
  <c r="BW40" i="1" s="1"/>
  <c r="MH27" i="3"/>
  <c r="BO40" i="1" s="1"/>
  <c r="LZ27" i="3"/>
  <c r="BG40" i="1" s="1"/>
  <c r="LR27" i="3"/>
  <c r="LJ27" i="3"/>
  <c r="LB27" i="3"/>
  <c r="KT27" i="3"/>
  <c r="KL27" i="3"/>
  <c r="KD27" i="3"/>
  <c r="JV27" i="3"/>
  <c r="JN27" i="3"/>
  <c r="JF27" i="3"/>
  <c r="IX27" i="3"/>
  <c r="IP27" i="3"/>
  <c r="IH27" i="3"/>
  <c r="HZ27" i="3"/>
  <c r="HR27" i="3"/>
  <c r="HJ27" i="3"/>
  <c r="HB27" i="3"/>
  <c r="GT27" i="3"/>
  <c r="GL27" i="3"/>
  <c r="GD27" i="3"/>
  <c r="FV27" i="3"/>
  <c r="FN27" i="3"/>
  <c r="FF27" i="3"/>
  <c r="EX27" i="3"/>
  <c r="EP27" i="3"/>
  <c r="EH27" i="3"/>
  <c r="DZ27" i="3"/>
  <c r="DR27" i="3"/>
  <c r="DJ27" i="3"/>
  <c r="DB27" i="3"/>
  <c r="CT27" i="3"/>
  <c r="CL27" i="3"/>
  <c r="CD27" i="3"/>
  <c r="BV27" i="3"/>
  <c r="BN27" i="3"/>
  <c r="BF27" i="3"/>
  <c r="AX27" i="3"/>
  <c r="AP27" i="3"/>
  <c r="AH27" i="3"/>
  <c r="Z27" i="3"/>
  <c r="R27" i="3"/>
  <c r="J27" i="3"/>
  <c r="MO27" i="3"/>
  <c r="BV40" i="1" s="1"/>
  <c r="MG27" i="3"/>
  <c r="BN40" i="1" s="1"/>
  <c r="LY27" i="3"/>
  <c r="BF40" i="1" s="1"/>
  <c r="MN27" i="3"/>
  <c r="BU40" i="1" s="1"/>
  <c r="MF27" i="3"/>
  <c r="BM40" i="1" s="1"/>
  <c r="LX27" i="3"/>
  <c r="BE40" i="1" s="1"/>
  <c r="LP27" i="3"/>
  <c r="LH27" i="3"/>
  <c r="KZ27" i="3"/>
  <c r="KR27" i="3"/>
  <c r="KJ27" i="3"/>
  <c r="KB27" i="3"/>
  <c r="JT27" i="3"/>
  <c r="JL27" i="3"/>
  <c r="JD27" i="3"/>
  <c r="IV27" i="3"/>
  <c r="IN27" i="3"/>
  <c r="IF27" i="3"/>
  <c r="HX27" i="3"/>
  <c r="HP27" i="3"/>
  <c r="HH27" i="3"/>
  <c r="MQ27" i="3"/>
  <c r="BX40" i="1" s="1"/>
  <c r="MI27" i="3"/>
  <c r="BP40" i="1" s="1"/>
  <c r="MA27" i="3"/>
  <c r="BH40" i="1" s="1"/>
  <c r="LS27" i="3"/>
  <c r="LK27" i="3"/>
  <c r="LC27" i="3"/>
  <c r="KU27" i="3"/>
  <c r="KM27" i="3"/>
  <c r="KE27" i="3"/>
  <c r="JW27" i="3"/>
  <c r="JO27" i="3"/>
  <c r="JG27" i="3"/>
  <c r="IY27" i="3"/>
  <c r="IQ27" i="3"/>
  <c r="II27" i="3"/>
  <c r="IA27" i="3"/>
  <c r="HS27" i="3"/>
  <c r="HK27" i="3"/>
  <c r="HC27" i="3"/>
  <c r="GU27" i="3"/>
  <c r="GM27" i="3"/>
  <c r="GE27" i="3"/>
  <c r="FW27" i="3"/>
  <c r="FO27" i="3"/>
  <c r="FG27" i="3"/>
  <c r="EY27" i="3"/>
  <c r="EQ27" i="3"/>
  <c r="EI27" i="3"/>
  <c r="EA27" i="3"/>
  <c r="DS27" i="3"/>
  <c r="DK27" i="3"/>
  <c r="DC27" i="3"/>
  <c r="CU27" i="3"/>
  <c r="CM27" i="3"/>
  <c r="CE27" i="3"/>
  <c r="ML27" i="3"/>
  <c r="BS40" i="1" s="1"/>
  <c r="LV27" i="3"/>
  <c r="BC40" i="1" s="1"/>
  <c r="LI27" i="3"/>
  <c r="KW27" i="3"/>
  <c r="KI27" i="3"/>
  <c r="JX27" i="3"/>
  <c r="JJ27" i="3"/>
  <c r="IW27" i="3"/>
  <c r="IK27" i="3"/>
  <c r="HW27" i="3"/>
  <c r="HL27" i="3"/>
  <c r="GY27" i="3"/>
  <c r="GO27" i="3"/>
  <c r="GC27" i="3"/>
  <c r="FS27" i="3"/>
  <c r="FI27" i="3"/>
  <c r="EW27" i="3"/>
  <c r="EM27" i="3"/>
  <c r="EC27" i="3"/>
  <c r="DQ27" i="3"/>
  <c r="DG27" i="3"/>
  <c r="CW27" i="3"/>
  <c r="CK27" i="3"/>
  <c r="CA27" i="3"/>
  <c r="BR27" i="3"/>
  <c r="BI27" i="3"/>
  <c r="AZ27" i="3"/>
  <c r="AQ27" i="3"/>
  <c r="AG27" i="3"/>
  <c r="X27" i="3"/>
  <c r="O27" i="3"/>
  <c r="MK27" i="3"/>
  <c r="BR40" i="1" s="1"/>
  <c r="LU27" i="3"/>
  <c r="BB40" i="1" s="1"/>
  <c r="LG27" i="3"/>
  <c r="KV27" i="3"/>
  <c r="KH27" i="3"/>
  <c r="JU27" i="3"/>
  <c r="JI27" i="3"/>
  <c r="IU27" i="3"/>
  <c r="IJ27" i="3"/>
  <c r="HV27" i="3"/>
  <c r="HI27" i="3"/>
  <c r="GX27" i="3"/>
  <c r="GN27" i="3"/>
  <c r="GB27" i="3"/>
  <c r="FR27" i="3"/>
  <c r="FH27" i="3"/>
  <c r="EV27" i="3"/>
  <c r="EL27" i="3"/>
  <c r="EB27" i="3"/>
  <c r="DP27" i="3"/>
  <c r="DF27" i="3"/>
  <c r="CV27" i="3"/>
  <c r="CJ27" i="3"/>
  <c r="BZ27" i="3"/>
  <c r="BQ27" i="3"/>
  <c r="BH27" i="3"/>
  <c r="AY27" i="3"/>
  <c r="AO27" i="3"/>
  <c r="AF27" i="3"/>
  <c r="W27" i="3"/>
  <c r="N27" i="3"/>
  <c r="MR27" i="3"/>
  <c r="BY40" i="1" s="1"/>
  <c r="MB27" i="3"/>
  <c r="BI40" i="1" s="1"/>
  <c r="LM27" i="3"/>
  <c r="KY27" i="3"/>
  <c r="KN27" i="3"/>
  <c r="JZ27" i="3"/>
  <c r="JM27" i="3"/>
  <c r="JA27" i="3"/>
  <c r="IM27" i="3"/>
  <c r="IB27" i="3"/>
  <c r="HN27" i="3"/>
  <c r="HA27" i="3"/>
  <c r="GQ27" i="3"/>
  <c r="GG27" i="3"/>
  <c r="FU27" i="3"/>
  <c r="FK27" i="3"/>
  <c r="FA27" i="3"/>
  <c r="EO27" i="3"/>
  <c r="MM27" i="3"/>
  <c r="BT40" i="1" s="1"/>
  <c r="LW27" i="3"/>
  <c r="BD40" i="1" s="1"/>
  <c r="LL27" i="3"/>
  <c r="KX27" i="3"/>
  <c r="KK27" i="3"/>
  <c r="JY27" i="3"/>
  <c r="JK27" i="3"/>
  <c r="IZ27" i="3"/>
  <c r="IL27" i="3"/>
  <c r="HY27" i="3"/>
  <c r="HM27" i="3"/>
  <c r="GZ27" i="3"/>
  <c r="GP27" i="3"/>
  <c r="GF27" i="3"/>
  <c r="FT27" i="3"/>
  <c r="FJ27" i="3"/>
  <c r="EZ27" i="3"/>
  <c r="EN27" i="3"/>
  <c r="ED27" i="3"/>
  <c r="DT27" i="3"/>
  <c r="DH27" i="3"/>
  <c r="CX27" i="3"/>
  <c r="CN27" i="3"/>
  <c r="CB27" i="3"/>
  <c r="BS27" i="3"/>
  <c r="BJ27" i="3"/>
  <c r="BA27" i="3"/>
  <c r="AR27" i="3"/>
  <c r="AI27" i="3"/>
  <c r="Y27" i="3"/>
  <c r="P27" i="3"/>
  <c r="LQ27" i="3"/>
  <c r="KQ27" i="3"/>
  <c r="JR27" i="3"/>
  <c r="IS27" i="3"/>
  <c r="HT27" i="3"/>
  <c r="GV27" i="3"/>
  <c r="FZ27" i="3"/>
  <c r="FD27" i="3"/>
  <c r="EJ27" i="3"/>
  <c r="DU27" i="3"/>
  <c r="DA27" i="3"/>
  <c r="CI27" i="3"/>
  <c r="BU27" i="3"/>
  <c r="BE27" i="3"/>
  <c r="AS27" i="3"/>
  <c r="AC27" i="3"/>
  <c r="M27" i="3"/>
  <c r="LO27" i="3"/>
  <c r="KP27" i="3"/>
  <c r="JQ27" i="3"/>
  <c r="IR27" i="3"/>
  <c r="HQ27" i="3"/>
  <c r="GS27" i="3"/>
  <c r="FY27" i="3"/>
  <c r="FC27" i="3"/>
  <c r="EG27" i="3"/>
  <c r="DO27" i="3"/>
  <c r="CZ27" i="3"/>
  <c r="CH27" i="3"/>
  <c r="BT27" i="3"/>
  <c r="BD27" i="3"/>
  <c r="AN27" i="3"/>
  <c r="AB27" i="3"/>
  <c r="L27" i="3"/>
  <c r="LN27" i="3"/>
  <c r="KO27" i="3"/>
  <c r="JP27" i="3"/>
  <c r="IO27" i="3"/>
  <c r="HO27" i="3"/>
  <c r="GR27" i="3"/>
  <c r="FX27" i="3"/>
  <c r="FB27" i="3"/>
  <c r="EF27" i="3"/>
  <c r="DN27" i="3"/>
  <c r="CY27" i="3"/>
  <c r="CG27" i="3"/>
  <c r="BP27" i="3"/>
  <c r="BC27" i="3"/>
  <c r="AM27" i="3"/>
  <c r="AA27" i="3"/>
  <c r="K27" i="3"/>
  <c r="LT27" i="3"/>
  <c r="BA40" i="1" s="1"/>
  <c r="KS27" i="3"/>
  <c r="JS27" i="3"/>
  <c r="IT27" i="3"/>
  <c r="HU27" i="3"/>
  <c r="GW27" i="3"/>
  <c r="GA27" i="3"/>
  <c r="FE27" i="3"/>
  <c r="EK27" i="3"/>
  <c r="DV27" i="3"/>
  <c r="DD27" i="3"/>
  <c r="CO27" i="3"/>
  <c r="BW27" i="3"/>
  <c r="BG27" i="3"/>
  <c r="AT27" i="3"/>
  <c r="AD27" i="3"/>
  <c r="Q27" i="3"/>
  <c r="MC27" i="3"/>
  <c r="BJ40" i="1" s="1"/>
  <c r="KA27" i="3"/>
  <c r="IC27" i="3"/>
  <c r="GH27" i="3"/>
  <c r="ER27" i="3"/>
  <c r="DE27" i="3"/>
  <c r="BX27" i="3"/>
  <c r="AU27" i="3"/>
  <c r="S27" i="3"/>
  <c r="LF27" i="3"/>
  <c r="JH27" i="3"/>
  <c r="HG27" i="3"/>
  <c r="FQ27" i="3"/>
  <c r="EE27" i="3"/>
  <c r="CS27" i="3"/>
  <c r="BO27" i="3"/>
  <c r="AL27" i="3"/>
  <c r="I27" i="3"/>
  <c r="LE27" i="3"/>
  <c r="JE27" i="3"/>
  <c r="HF27" i="3"/>
  <c r="FP27" i="3"/>
  <c r="DY27" i="3"/>
  <c r="CR27" i="3"/>
  <c r="BM27" i="3"/>
  <c r="AK27" i="3"/>
  <c r="H27" i="3"/>
  <c r="MD27" i="3"/>
  <c r="BK40" i="1" s="1"/>
  <c r="KC27" i="3"/>
  <c r="ID27" i="3"/>
  <c r="GI27" i="3"/>
  <c r="ES27" i="3"/>
  <c r="DI27" i="3"/>
  <c r="BY27" i="3"/>
  <c r="AV27" i="3"/>
  <c r="T27" i="3"/>
  <c r="KF27" i="3"/>
  <c r="GJ27" i="3"/>
  <c r="DL27" i="3"/>
  <c r="AW27" i="3"/>
  <c r="JC27" i="3"/>
  <c r="FM27" i="3"/>
  <c r="CQ27" i="3"/>
  <c r="AJ27" i="3"/>
  <c r="JB27" i="3"/>
  <c r="FL27" i="3"/>
  <c r="CP27" i="3"/>
  <c r="AE27" i="3"/>
  <c r="KG27" i="3"/>
  <c r="GK27" i="3"/>
  <c r="DM27" i="3"/>
  <c r="BB27" i="3"/>
  <c r="HE27" i="3"/>
  <c r="BL27" i="3"/>
  <c r="HD27" i="3"/>
  <c r="BK27" i="3"/>
  <c r="MJ27" i="3"/>
  <c r="BQ40" i="1" s="1"/>
  <c r="EU27" i="3"/>
  <c r="V27" i="3"/>
  <c r="IE27" i="3"/>
  <c r="CC27" i="3"/>
  <c r="DX27" i="3"/>
  <c r="DW27" i="3"/>
  <c r="CF27" i="3"/>
  <c r="IG27" i="3"/>
  <c r="LD27" i="3"/>
  <c r="LA27" i="3"/>
  <c r="ET27" i="3"/>
  <c r="AX40" i="1"/>
  <c r="ME27" i="3"/>
  <c r="BL40" i="1" s="1"/>
  <c r="U27" i="3"/>
  <c r="AS38" i="1"/>
  <c r="E28" i="3"/>
  <c r="F29" i="3"/>
  <c r="AY41" i="1"/>
  <c r="AU40" i="1" l="1"/>
  <c r="F30" i="3"/>
  <c r="E29" i="3"/>
  <c r="AY42" i="1"/>
  <c r="AS39" i="1"/>
  <c r="AR40" i="1"/>
  <c r="AW40" i="1"/>
  <c r="AV40" i="1" s="1"/>
  <c r="MR28" i="3"/>
  <c r="BY41" i="1" s="1"/>
  <c r="MJ28" i="3"/>
  <c r="BQ41" i="1" s="1"/>
  <c r="MB28" i="3"/>
  <c r="BI41" i="1" s="1"/>
  <c r="LT28" i="3"/>
  <c r="BA41" i="1" s="1"/>
  <c r="LL28" i="3"/>
  <c r="LD28" i="3"/>
  <c r="KV28" i="3"/>
  <c r="KN28" i="3"/>
  <c r="KF28" i="3"/>
  <c r="JX28" i="3"/>
  <c r="JP28" i="3"/>
  <c r="JH28" i="3"/>
  <c r="IZ28" i="3"/>
  <c r="IR28" i="3"/>
  <c r="IJ28" i="3"/>
  <c r="IB28" i="3"/>
  <c r="HT28" i="3"/>
  <c r="HL28" i="3"/>
  <c r="HD28" i="3"/>
  <c r="MM28" i="3"/>
  <c r="BT41" i="1" s="1"/>
  <c r="MD28" i="3"/>
  <c r="BK41" i="1" s="1"/>
  <c r="LU28" i="3"/>
  <c r="BB41" i="1" s="1"/>
  <c r="LK28" i="3"/>
  <c r="LB28" i="3"/>
  <c r="KS28" i="3"/>
  <c r="KJ28" i="3"/>
  <c r="KA28" i="3"/>
  <c r="JR28" i="3"/>
  <c r="JI28" i="3"/>
  <c r="IY28" i="3"/>
  <c r="IP28" i="3"/>
  <c r="IG28" i="3"/>
  <c r="HX28" i="3"/>
  <c r="HO28" i="3"/>
  <c r="HF28" i="3"/>
  <c r="GW28" i="3"/>
  <c r="GO28" i="3"/>
  <c r="GG28" i="3"/>
  <c r="FY28" i="3"/>
  <c r="FQ28" i="3"/>
  <c r="FI28" i="3"/>
  <c r="FA28" i="3"/>
  <c r="ES28" i="3"/>
  <c r="EK28" i="3"/>
  <c r="EC28" i="3"/>
  <c r="DU28" i="3"/>
  <c r="DM28" i="3"/>
  <c r="DE28" i="3"/>
  <c r="CW28" i="3"/>
  <c r="CO28" i="3"/>
  <c r="CG28" i="3"/>
  <c r="BY28" i="3"/>
  <c r="BQ28" i="3"/>
  <c r="BI28" i="3"/>
  <c r="BA28" i="3"/>
  <c r="AS28" i="3"/>
  <c r="AK28" i="3"/>
  <c r="AC28" i="3"/>
  <c r="U28" i="3"/>
  <c r="M28" i="3"/>
  <c r="ML28" i="3"/>
  <c r="BS41" i="1" s="1"/>
  <c r="MC28" i="3"/>
  <c r="BJ41" i="1" s="1"/>
  <c r="LS28" i="3"/>
  <c r="LJ28" i="3"/>
  <c r="LA28" i="3"/>
  <c r="KR28" i="3"/>
  <c r="KI28" i="3"/>
  <c r="JZ28" i="3"/>
  <c r="JQ28" i="3"/>
  <c r="JG28" i="3"/>
  <c r="IX28" i="3"/>
  <c r="IO28" i="3"/>
  <c r="IF28" i="3"/>
  <c r="HW28" i="3"/>
  <c r="HN28" i="3"/>
  <c r="HE28" i="3"/>
  <c r="GV28" i="3"/>
  <c r="GN28" i="3"/>
  <c r="GF28" i="3"/>
  <c r="FX28" i="3"/>
  <c r="FP28" i="3"/>
  <c r="FH28" i="3"/>
  <c r="EZ28" i="3"/>
  <c r="ER28" i="3"/>
  <c r="EJ28" i="3"/>
  <c r="EB28" i="3"/>
  <c r="DT28" i="3"/>
  <c r="DL28" i="3"/>
  <c r="DD28" i="3"/>
  <c r="CV28" i="3"/>
  <c r="CN28" i="3"/>
  <c r="CF28" i="3"/>
  <c r="BX28" i="3"/>
  <c r="BP28" i="3"/>
  <c r="BH28" i="3"/>
  <c r="AZ28" i="3"/>
  <c r="AR28" i="3"/>
  <c r="AJ28" i="3"/>
  <c r="AB28" i="3"/>
  <c r="T28" i="3"/>
  <c r="L28" i="3"/>
  <c r="MK28" i="3"/>
  <c r="BR41" i="1" s="1"/>
  <c r="MA28" i="3"/>
  <c r="BH41" i="1" s="1"/>
  <c r="LR28" i="3"/>
  <c r="LI28" i="3"/>
  <c r="KZ28" i="3"/>
  <c r="KQ28" i="3"/>
  <c r="KH28" i="3"/>
  <c r="JY28" i="3"/>
  <c r="JO28" i="3"/>
  <c r="JF28" i="3"/>
  <c r="IW28" i="3"/>
  <c r="IN28" i="3"/>
  <c r="IE28" i="3"/>
  <c r="HV28" i="3"/>
  <c r="HM28" i="3"/>
  <c r="HC28" i="3"/>
  <c r="GU28" i="3"/>
  <c r="GM28" i="3"/>
  <c r="GE28" i="3"/>
  <c r="FW28" i="3"/>
  <c r="FO28" i="3"/>
  <c r="FG28" i="3"/>
  <c r="EY28" i="3"/>
  <c r="EQ28" i="3"/>
  <c r="EI28" i="3"/>
  <c r="EA28" i="3"/>
  <c r="DS28" i="3"/>
  <c r="DK28" i="3"/>
  <c r="DC28" i="3"/>
  <c r="CU28" i="3"/>
  <c r="CM28" i="3"/>
  <c r="CE28" i="3"/>
  <c r="BW28" i="3"/>
  <c r="BO28" i="3"/>
  <c r="BG28" i="3"/>
  <c r="AY28" i="3"/>
  <c r="AQ28" i="3"/>
  <c r="AI28" i="3"/>
  <c r="AA28" i="3"/>
  <c r="S28" i="3"/>
  <c r="K28" i="3"/>
  <c r="MN28" i="3"/>
  <c r="BU41" i="1" s="1"/>
  <c r="ME28" i="3"/>
  <c r="BL41" i="1" s="1"/>
  <c r="LV28" i="3"/>
  <c r="BC41" i="1" s="1"/>
  <c r="LM28" i="3"/>
  <c r="LC28" i="3"/>
  <c r="KT28" i="3"/>
  <c r="KK28" i="3"/>
  <c r="KB28" i="3"/>
  <c r="JS28" i="3"/>
  <c r="JJ28" i="3"/>
  <c r="JA28" i="3"/>
  <c r="IQ28" i="3"/>
  <c r="IH28" i="3"/>
  <c r="HY28" i="3"/>
  <c r="HP28" i="3"/>
  <c r="HG28" i="3"/>
  <c r="GX28" i="3"/>
  <c r="GP28" i="3"/>
  <c r="GH28" i="3"/>
  <c r="FZ28" i="3"/>
  <c r="FR28" i="3"/>
  <c r="FJ28" i="3"/>
  <c r="FB28" i="3"/>
  <c r="ET28" i="3"/>
  <c r="EL28" i="3"/>
  <c r="ED28" i="3"/>
  <c r="DV28" i="3"/>
  <c r="DN28" i="3"/>
  <c r="DF28" i="3"/>
  <c r="CX28" i="3"/>
  <c r="CP28" i="3"/>
  <c r="CH28" i="3"/>
  <c r="BZ28" i="3"/>
  <c r="BR28" i="3"/>
  <c r="BJ28" i="3"/>
  <c r="BB28" i="3"/>
  <c r="AT28" i="3"/>
  <c r="AL28" i="3"/>
  <c r="AD28" i="3"/>
  <c r="V28" i="3"/>
  <c r="N28" i="3"/>
  <c r="MF28" i="3"/>
  <c r="BM41" i="1" s="1"/>
  <c r="LN28" i="3"/>
  <c r="KU28" i="3"/>
  <c r="KC28" i="3"/>
  <c r="JK28" i="3"/>
  <c r="IS28" i="3"/>
  <c r="HZ28" i="3"/>
  <c r="HH28" i="3"/>
  <c r="GQ28" i="3"/>
  <c r="GA28" i="3"/>
  <c r="FK28" i="3"/>
  <c r="EU28" i="3"/>
  <c r="EE28" i="3"/>
  <c r="DO28" i="3"/>
  <c r="CY28" i="3"/>
  <c r="CI28" i="3"/>
  <c r="BS28" i="3"/>
  <c r="BC28" i="3"/>
  <c r="AM28" i="3"/>
  <c r="W28" i="3"/>
  <c r="LZ28" i="3"/>
  <c r="BG41" i="1" s="1"/>
  <c r="LH28" i="3"/>
  <c r="KP28" i="3"/>
  <c r="JW28" i="3"/>
  <c r="JE28" i="3"/>
  <c r="IM28" i="3"/>
  <c r="HU28" i="3"/>
  <c r="HB28" i="3"/>
  <c r="GL28" i="3"/>
  <c r="FV28" i="3"/>
  <c r="FF28" i="3"/>
  <c r="EP28" i="3"/>
  <c r="DZ28" i="3"/>
  <c r="DJ28" i="3"/>
  <c r="CT28" i="3"/>
  <c r="CD28" i="3"/>
  <c r="BN28" i="3"/>
  <c r="AX28" i="3"/>
  <c r="AH28" i="3"/>
  <c r="R28" i="3"/>
  <c r="MH28" i="3"/>
  <c r="BO41" i="1" s="1"/>
  <c r="LP28" i="3"/>
  <c r="KX28" i="3"/>
  <c r="KE28" i="3"/>
  <c r="JM28" i="3"/>
  <c r="IU28" i="3"/>
  <c r="IC28" i="3"/>
  <c r="HJ28" i="3"/>
  <c r="GS28" i="3"/>
  <c r="GC28" i="3"/>
  <c r="FM28" i="3"/>
  <c r="EW28" i="3"/>
  <c r="EG28" i="3"/>
  <c r="DQ28" i="3"/>
  <c r="DA28" i="3"/>
  <c r="CK28" i="3"/>
  <c r="BU28" i="3"/>
  <c r="BE28" i="3"/>
  <c r="AO28" i="3"/>
  <c r="Y28" i="3"/>
  <c r="I28" i="3"/>
  <c r="MG28" i="3"/>
  <c r="BN41" i="1" s="1"/>
  <c r="LO28" i="3"/>
  <c r="KW28" i="3"/>
  <c r="KD28" i="3"/>
  <c r="JL28" i="3"/>
  <c r="IT28" i="3"/>
  <c r="IA28" i="3"/>
  <c r="HI28" i="3"/>
  <c r="GR28" i="3"/>
  <c r="GB28" i="3"/>
  <c r="FL28" i="3"/>
  <c r="EV28" i="3"/>
  <c r="EF28" i="3"/>
  <c r="DP28" i="3"/>
  <c r="CZ28" i="3"/>
  <c r="CJ28" i="3"/>
  <c r="BT28" i="3"/>
  <c r="BD28" i="3"/>
  <c r="AN28" i="3"/>
  <c r="X28" i="3"/>
  <c r="H28" i="3"/>
  <c r="LQ28" i="3"/>
  <c r="KG28" i="3"/>
  <c r="IV28" i="3"/>
  <c r="HK28" i="3"/>
  <c r="GD28" i="3"/>
  <c r="EX28" i="3"/>
  <c r="DR28" i="3"/>
  <c r="CL28" i="3"/>
  <c r="BF28" i="3"/>
  <c r="Z28" i="3"/>
  <c r="MQ28" i="3"/>
  <c r="BX41" i="1" s="1"/>
  <c r="LG28" i="3"/>
  <c r="JV28" i="3"/>
  <c r="IL28" i="3"/>
  <c r="HA28" i="3"/>
  <c r="FU28" i="3"/>
  <c r="EO28" i="3"/>
  <c r="DI28" i="3"/>
  <c r="CC28" i="3"/>
  <c r="AW28" i="3"/>
  <c r="Q28" i="3"/>
  <c r="MP28" i="3"/>
  <c r="BW41" i="1" s="1"/>
  <c r="LF28" i="3"/>
  <c r="JU28" i="3"/>
  <c r="IK28" i="3"/>
  <c r="GZ28" i="3"/>
  <c r="FT28" i="3"/>
  <c r="EN28" i="3"/>
  <c r="DH28" i="3"/>
  <c r="CB28" i="3"/>
  <c r="AV28" i="3"/>
  <c r="P28" i="3"/>
  <c r="LW28" i="3"/>
  <c r="BD41" i="1" s="1"/>
  <c r="KL28" i="3"/>
  <c r="JB28" i="3"/>
  <c r="HQ28" i="3"/>
  <c r="GI28" i="3"/>
  <c r="FC28" i="3"/>
  <c r="DW28" i="3"/>
  <c r="CQ28" i="3"/>
  <c r="BK28" i="3"/>
  <c r="AE28" i="3"/>
  <c r="LX28" i="3"/>
  <c r="BE41" i="1" s="1"/>
  <c r="JC28" i="3"/>
  <c r="GJ28" i="3"/>
  <c r="DX28" i="3"/>
  <c r="BL28" i="3"/>
  <c r="LE28" i="3"/>
  <c r="II28" i="3"/>
  <c r="FS28" i="3"/>
  <c r="DG28" i="3"/>
  <c r="AU28" i="3"/>
  <c r="KY28" i="3"/>
  <c r="ID28" i="3"/>
  <c r="FN28" i="3"/>
  <c r="DB28" i="3"/>
  <c r="AP28" i="3"/>
  <c r="LY28" i="3"/>
  <c r="BF41" i="1" s="1"/>
  <c r="JD28" i="3"/>
  <c r="GK28" i="3"/>
  <c r="DY28" i="3"/>
  <c r="BM28" i="3"/>
  <c r="MI28" i="3"/>
  <c r="BP41" i="1" s="1"/>
  <c r="GT28" i="3"/>
  <c r="BV28" i="3"/>
  <c r="KO28" i="3"/>
  <c r="FE28" i="3"/>
  <c r="AG28" i="3"/>
  <c r="KM28" i="3"/>
  <c r="FD28" i="3"/>
  <c r="AF28" i="3"/>
  <c r="MO28" i="3"/>
  <c r="BV41" i="1" s="1"/>
  <c r="GY28" i="3"/>
  <c r="CA28" i="3"/>
  <c r="CS28" i="3"/>
  <c r="CR28" i="3"/>
  <c r="JT28" i="3"/>
  <c r="O28" i="3"/>
  <c r="AX41" i="1"/>
  <c r="EH28" i="3"/>
  <c r="JN28" i="3"/>
  <c r="HS28" i="3"/>
  <c r="HR28" i="3"/>
  <c r="J28" i="3"/>
  <c r="EM28" i="3"/>
  <c r="AU41" i="1" l="1"/>
  <c r="AS40" i="1"/>
  <c r="AR41" i="1"/>
  <c r="AW41" i="1"/>
  <c r="AV41" i="1" s="1"/>
  <c r="MM29" i="3"/>
  <c r="BT42" i="1" s="1"/>
  <c r="ME29" i="3"/>
  <c r="BL42" i="1" s="1"/>
  <c r="LW29" i="3"/>
  <c r="BD42" i="1" s="1"/>
  <c r="LO29" i="3"/>
  <c r="LG29" i="3"/>
  <c r="KY29" i="3"/>
  <c r="KQ29" i="3"/>
  <c r="KI29" i="3"/>
  <c r="KA29" i="3"/>
  <c r="JS29" i="3"/>
  <c r="JK29" i="3"/>
  <c r="JC29" i="3"/>
  <c r="IU29" i="3"/>
  <c r="IM29" i="3"/>
  <c r="IE29" i="3"/>
  <c r="HW29" i="3"/>
  <c r="HO29" i="3"/>
  <c r="HG29" i="3"/>
  <c r="GY29" i="3"/>
  <c r="GQ29" i="3"/>
  <c r="GI29" i="3"/>
  <c r="GA29" i="3"/>
  <c r="FS29" i="3"/>
  <c r="FK29" i="3"/>
  <c r="FC29" i="3"/>
  <c r="EU29" i="3"/>
  <c r="EM29" i="3"/>
  <c r="EE29" i="3"/>
  <c r="DW29" i="3"/>
  <c r="DO29" i="3"/>
  <c r="DG29" i="3"/>
  <c r="CY29" i="3"/>
  <c r="CQ29" i="3"/>
  <c r="CI29" i="3"/>
  <c r="CA29" i="3"/>
  <c r="BS29" i="3"/>
  <c r="BK29" i="3"/>
  <c r="BC29" i="3"/>
  <c r="AU29" i="3"/>
  <c r="AM29" i="3"/>
  <c r="AE29" i="3"/>
  <c r="W29" i="3"/>
  <c r="O29" i="3"/>
  <c r="MK29" i="3"/>
  <c r="BR42" i="1" s="1"/>
  <c r="ML29" i="3"/>
  <c r="BS42" i="1" s="1"/>
  <c r="MB29" i="3"/>
  <c r="BI42" i="1" s="1"/>
  <c r="LS29" i="3"/>
  <c r="LJ29" i="3"/>
  <c r="LA29" i="3"/>
  <c r="KR29" i="3"/>
  <c r="KH29" i="3"/>
  <c r="JY29" i="3"/>
  <c r="JP29" i="3"/>
  <c r="JG29" i="3"/>
  <c r="IX29" i="3"/>
  <c r="IO29" i="3"/>
  <c r="IF29" i="3"/>
  <c r="HV29" i="3"/>
  <c r="HM29" i="3"/>
  <c r="HD29" i="3"/>
  <c r="GU29" i="3"/>
  <c r="GL29" i="3"/>
  <c r="GC29" i="3"/>
  <c r="FT29" i="3"/>
  <c r="FJ29" i="3"/>
  <c r="FA29" i="3"/>
  <c r="ER29" i="3"/>
  <c r="EI29" i="3"/>
  <c r="DZ29" i="3"/>
  <c r="DQ29" i="3"/>
  <c r="DH29" i="3"/>
  <c r="CX29" i="3"/>
  <c r="CO29" i="3"/>
  <c r="CF29" i="3"/>
  <c r="BW29" i="3"/>
  <c r="BN29" i="3"/>
  <c r="BE29" i="3"/>
  <c r="AV29" i="3"/>
  <c r="AL29" i="3"/>
  <c r="AC29" i="3"/>
  <c r="T29" i="3"/>
  <c r="K29" i="3"/>
  <c r="MJ29" i="3"/>
  <c r="BQ42" i="1" s="1"/>
  <c r="MA29" i="3"/>
  <c r="BH42" i="1" s="1"/>
  <c r="LR29" i="3"/>
  <c r="LI29" i="3"/>
  <c r="KZ29" i="3"/>
  <c r="KP29" i="3"/>
  <c r="KG29" i="3"/>
  <c r="JX29" i="3"/>
  <c r="JO29" i="3"/>
  <c r="JF29" i="3"/>
  <c r="IW29" i="3"/>
  <c r="IN29" i="3"/>
  <c r="ID29" i="3"/>
  <c r="HU29" i="3"/>
  <c r="HL29" i="3"/>
  <c r="HC29" i="3"/>
  <c r="GT29" i="3"/>
  <c r="GK29" i="3"/>
  <c r="GB29" i="3"/>
  <c r="FR29" i="3"/>
  <c r="FI29" i="3"/>
  <c r="EZ29" i="3"/>
  <c r="EQ29" i="3"/>
  <c r="EH29" i="3"/>
  <c r="DY29" i="3"/>
  <c r="DP29" i="3"/>
  <c r="DF29" i="3"/>
  <c r="CW29" i="3"/>
  <c r="CN29" i="3"/>
  <c r="CE29" i="3"/>
  <c r="BV29" i="3"/>
  <c r="BM29" i="3"/>
  <c r="BD29" i="3"/>
  <c r="AT29" i="3"/>
  <c r="AK29" i="3"/>
  <c r="AB29" i="3"/>
  <c r="S29" i="3"/>
  <c r="J29" i="3"/>
  <c r="MI29" i="3"/>
  <c r="BP42" i="1" s="1"/>
  <c r="LZ29" i="3"/>
  <c r="BG42" i="1" s="1"/>
  <c r="LQ29" i="3"/>
  <c r="LH29" i="3"/>
  <c r="KX29" i="3"/>
  <c r="KO29" i="3"/>
  <c r="KF29" i="3"/>
  <c r="JW29" i="3"/>
  <c r="JN29" i="3"/>
  <c r="JE29" i="3"/>
  <c r="IV29" i="3"/>
  <c r="IL29" i="3"/>
  <c r="IC29" i="3"/>
  <c r="HT29" i="3"/>
  <c r="HK29" i="3"/>
  <c r="HB29" i="3"/>
  <c r="GS29" i="3"/>
  <c r="GJ29" i="3"/>
  <c r="FZ29" i="3"/>
  <c r="FQ29" i="3"/>
  <c r="FH29" i="3"/>
  <c r="EY29" i="3"/>
  <c r="EP29" i="3"/>
  <c r="EG29" i="3"/>
  <c r="DX29" i="3"/>
  <c r="DN29" i="3"/>
  <c r="DE29" i="3"/>
  <c r="CV29" i="3"/>
  <c r="CM29" i="3"/>
  <c r="CD29" i="3"/>
  <c r="BU29" i="3"/>
  <c r="BL29" i="3"/>
  <c r="BB29" i="3"/>
  <c r="AS29" i="3"/>
  <c r="AJ29" i="3"/>
  <c r="AA29" i="3"/>
  <c r="R29" i="3"/>
  <c r="I29" i="3"/>
  <c r="MN29" i="3"/>
  <c r="BU42" i="1" s="1"/>
  <c r="MC29" i="3"/>
  <c r="BJ42" i="1" s="1"/>
  <c r="LT29" i="3"/>
  <c r="BA42" i="1" s="1"/>
  <c r="LK29" i="3"/>
  <c r="LB29" i="3"/>
  <c r="KS29" i="3"/>
  <c r="KJ29" i="3"/>
  <c r="JZ29" i="3"/>
  <c r="JQ29" i="3"/>
  <c r="JH29" i="3"/>
  <c r="IY29" i="3"/>
  <c r="IP29" i="3"/>
  <c r="IG29" i="3"/>
  <c r="HX29" i="3"/>
  <c r="HN29" i="3"/>
  <c r="HE29" i="3"/>
  <c r="GV29" i="3"/>
  <c r="GM29" i="3"/>
  <c r="GD29" i="3"/>
  <c r="FU29" i="3"/>
  <c r="FL29" i="3"/>
  <c r="FB29" i="3"/>
  <c r="ES29" i="3"/>
  <c r="EJ29" i="3"/>
  <c r="EA29" i="3"/>
  <c r="DR29" i="3"/>
  <c r="DI29" i="3"/>
  <c r="CZ29" i="3"/>
  <c r="CP29" i="3"/>
  <c r="CG29" i="3"/>
  <c r="BX29" i="3"/>
  <c r="BO29" i="3"/>
  <c r="BF29" i="3"/>
  <c r="AW29" i="3"/>
  <c r="AN29" i="3"/>
  <c r="AD29" i="3"/>
  <c r="U29" i="3"/>
  <c r="L29" i="3"/>
  <c r="MD29" i="3"/>
  <c r="BK42" i="1" s="1"/>
  <c r="LL29" i="3"/>
  <c r="KT29" i="3"/>
  <c r="KB29" i="3"/>
  <c r="JI29" i="3"/>
  <c r="IQ29" i="3"/>
  <c r="HY29" i="3"/>
  <c r="HF29" i="3"/>
  <c r="GN29" i="3"/>
  <c r="FV29" i="3"/>
  <c r="FD29" i="3"/>
  <c r="EK29" i="3"/>
  <c r="DS29" i="3"/>
  <c r="DA29" i="3"/>
  <c r="CH29" i="3"/>
  <c r="BP29" i="3"/>
  <c r="AX29" i="3"/>
  <c r="AF29" i="3"/>
  <c r="M29" i="3"/>
  <c r="MR29" i="3"/>
  <c r="BY42" i="1" s="1"/>
  <c r="LY29" i="3"/>
  <c r="BF42" i="1" s="1"/>
  <c r="LF29" i="3"/>
  <c r="KN29" i="3"/>
  <c r="JV29" i="3"/>
  <c r="JD29" i="3"/>
  <c r="IK29" i="3"/>
  <c r="HS29" i="3"/>
  <c r="HA29" i="3"/>
  <c r="GH29" i="3"/>
  <c r="FP29" i="3"/>
  <c r="EX29" i="3"/>
  <c r="EF29" i="3"/>
  <c r="DM29" i="3"/>
  <c r="CU29" i="3"/>
  <c r="CC29" i="3"/>
  <c r="BJ29" i="3"/>
  <c r="AR29" i="3"/>
  <c r="Z29" i="3"/>
  <c r="H29" i="3"/>
  <c r="MG29" i="3"/>
  <c r="BN42" i="1" s="1"/>
  <c r="LN29" i="3"/>
  <c r="KV29" i="3"/>
  <c r="KD29" i="3"/>
  <c r="JL29" i="3"/>
  <c r="IS29" i="3"/>
  <c r="IA29" i="3"/>
  <c r="HI29" i="3"/>
  <c r="GP29" i="3"/>
  <c r="FX29" i="3"/>
  <c r="FF29" i="3"/>
  <c r="EN29" i="3"/>
  <c r="DU29" i="3"/>
  <c r="DC29" i="3"/>
  <c r="CK29" i="3"/>
  <c r="BR29" i="3"/>
  <c r="AZ29" i="3"/>
  <c r="AH29" i="3"/>
  <c r="P29" i="3"/>
  <c r="MF29" i="3"/>
  <c r="BM42" i="1" s="1"/>
  <c r="LM29" i="3"/>
  <c r="KU29" i="3"/>
  <c r="KC29" i="3"/>
  <c r="JJ29" i="3"/>
  <c r="IR29" i="3"/>
  <c r="HZ29" i="3"/>
  <c r="HH29" i="3"/>
  <c r="GO29" i="3"/>
  <c r="FW29" i="3"/>
  <c r="FE29" i="3"/>
  <c r="EL29" i="3"/>
  <c r="DT29" i="3"/>
  <c r="DB29" i="3"/>
  <c r="CJ29" i="3"/>
  <c r="BQ29" i="3"/>
  <c r="AY29" i="3"/>
  <c r="AG29" i="3"/>
  <c r="N29" i="3"/>
  <c r="MH29" i="3"/>
  <c r="BO42" i="1" s="1"/>
  <c r="KW29" i="3"/>
  <c r="JM29" i="3"/>
  <c r="IB29" i="3"/>
  <c r="GR29" i="3"/>
  <c r="FG29" i="3"/>
  <c r="DV29" i="3"/>
  <c r="CL29" i="3"/>
  <c r="BA29" i="3"/>
  <c r="Q29" i="3"/>
  <c r="LX29" i="3"/>
  <c r="BE42" i="1" s="1"/>
  <c r="KM29" i="3"/>
  <c r="JB29" i="3"/>
  <c r="HR29" i="3"/>
  <c r="GG29" i="3"/>
  <c r="EW29" i="3"/>
  <c r="DL29" i="3"/>
  <c r="CB29" i="3"/>
  <c r="AQ29" i="3"/>
  <c r="LV29" i="3"/>
  <c r="BC42" i="1" s="1"/>
  <c r="KL29" i="3"/>
  <c r="JA29" i="3"/>
  <c r="HQ29" i="3"/>
  <c r="GF29" i="3"/>
  <c r="EV29" i="3"/>
  <c r="DK29" i="3"/>
  <c r="BZ29" i="3"/>
  <c r="AP29" i="3"/>
  <c r="MO29" i="3"/>
  <c r="BV42" i="1" s="1"/>
  <c r="LC29" i="3"/>
  <c r="JR29" i="3"/>
  <c r="IH29" i="3"/>
  <c r="GW29" i="3"/>
  <c r="FM29" i="3"/>
  <c r="EB29" i="3"/>
  <c r="CR29" i="3"/>
  <c r="BG29" i="3"/>
  <c r="V29" i="3"/>
  <c r="MQ29" i="3"/>
  <c r="BX42" i="1" s="1"/>
  <c r="JU29" i="3"/>
  <c r="GZ29" i="3"/>
  <c r="ED29" i="3"/>
  <c r="BI29" i="3"/>
  <c r="MP29" i="3"/>
  <c r="BW42" i="1" s="1"/>
  <c r="JT29" i="3"/>
  <c r="GX29" i="3"/>
  <c r="EC29" i="3"/>
  <c r="BH29" i="3"/>
  <c r="LU29" i="3"/>
  <c r="BB42" i="1" s="1"/>
  <c r="IZ29" i="3"/>
  <c r="GE29" i="3"/>
  <c r="DJ29" i="3"/>
  <c r="AO29" i="3"/>
  <c r="KE29" i="3"/>
  <c r="HJ29" i="3"/>
  <c r="EO29" i="3"/>
  <c r="BT29" i="3"/>
  <c r="LD29" i="3"/>
  <c r="FN29" i="3"/>
  <c r="X29" i="3"/>
  <c r="KK29" i="3"/>
  <c r="ET29" i="3"/>
  <c r="IT29" i="3"/>
  <c r="DD29" i="3"/>
  <c r="LE29" i="3"/>
  <c r="FO29" i="3"/>
  <c r="Y29" i="3"/>
  <c r="CT29" i="3"/>
  <c r="CS29" i="3"/>
  <c r="BY29" i="3"/>
  <c r="AX42" i="1"/>
  <c r="FY29" i="3"/>
  <c r="HP29" i="3"/>
  <c r="AI29" i="3"/>
  <c r="IJ29" i="3"/>
  <c r="II29" i="3"/>
  <c r="LP29" i="3"/>
  <c r="F31" i="3"/>
  <c r="E30" i="3"/>
  <c r="AY43" i="1"/>
  <c r="AU42" i="1" l="1"/>
  <c r="MO30" i="3"/>
  <c r="BV43" i="1" s="1"/>
  <c r="MG30" i="3"/>
  <c r="BN43" i="1" s="1"/>
  <c r="LY30" i="3"/>
  <c r="BF43" i="1" s="1"/>
  <c r="LQ30" i="3"/>
  <c r="LI30" i="3"/>
  <c r="LA30" i="3"/>
  <c r="KS30" i="3"/>
  <c r="KK30" i="3"/>
  <c r="KC30" i="3"/>
  <c r="JU30" i="3"/>
  <c r="JM30" i="3"/>
  <c r="JE30" i="3"/>
  <c r="IW30" i="3"/>
  <c r="IO30" i="3"/>
  <c r="IG30" i="3"/>
  <c r="HY30" i="3"/>
  <c r="HQ30" i="3"/>
  <c r="HI30" i="3"/>
  <c r="HA30" i="3"/>
  <c r="GS30" i="3"/>
  <c r="GK30" i="3"/>
  <c r="GC30" i="3"/>
  <c r="FU30" i="3"/>
  <c r="FM30" i="3"/>
  <c r="MP30" i="3"/>
  <c r="BW43" i="1" s="1"/>
  <c r="MF30" i="3"/>
  <c r="BM43" i="1" s="1"/>
  <c r="LW30" i="3"/>
  <c r="BD43" i="1" s="1"/>
  <c r="LN30" i="3"/>
  <c r="LE30" i="3"/>
  <c r="KV30" i="3"/>
  <c r="KM30" i="3"/>
  <c r="KD30" i="3"/>
  <c r="JT30" i="3"/>
  <c r="JK30" i="3"/>
  <c r="JB30" i="3"/>
  <c r="IS30" i="3"/>
  <c r="IJ30" i="3"/>
  <c r="IA30" i="3"/>
  <c r="HR30" i="3"/>
  <c r="HH30" i="3"/>
  <c r="GY30" i="3"/>
  <c r="GP30" i="3"/>
  <c r="GG30" i="3"/>
  <c r="FX30" i="3"/>
  <c r="FO30" i="3"/>
  <c r="FF30" i="3"/>
  <c r="EX30" i="3"/>
  <c r="EP30" i="3"/>
  <c r="EH30" i="3"/>
  <c r="DZ30" i="3"/>
  <c r="DR30" i="3"/>
  <c r="DJ30" i="3"/>
  <c r="DB30" i="3"/>
  <c r="CT30" i="3"/>
  <c r="CL30" i="3"/>
  <c r="CD30" i="3"/>
  <c r="BV30" i="3"/>
  <c r="BN30" i="3"/>
  <c r="BF30" i="3"/>
  <c r="AX30" i="3"/>
  <c r="AP30" i="3"/>
  <c r="AH30" i="3"/>
  <c r="Z30" i="3"/>
  <c r="R30" i="3"/>
  <c r="J30" i="3"/>
  <c r="MN30" i="3"/>
  <c r="BU43" i="1" s="1"/>
  <c r="ME30" i="3"/>
  <c r="BL43" i="1" s="1"/>
  <c r="LV30" i="3"/>
  <c r="BC43" i="1" s="1"/>
  <c r="LM30" i="3"/>
  <c r="LD30" i="3"/>
  <c r="KU30" i="3"/>
  <c r="KL30" i="3"/>
  <c r="KB30" i="3"/>
  <c r="JS30" i="3"/>
  <c r="JJ30" i="3"/>
  <c r="JA30" i="3"/>
  <c r="IR30" i="3"/>
  <c r="II30" i="3"/>
  <c r="HZ30" i="3"/>
  <c r="HP30" i="3"/>
  <c r="HG30" i="3"/>
  <c r="GX30" i="3"/>
  <c r="GO30" i="3"/>
  <c r="GF30" i="3"/>
  <c r="FW30" i="3"/>
  <c r="FN30" i="3"/>
  <c r="FE30" i="3"/>
  <c r="EW30" i="3"/>
  <c r="EO30" i="3"/>
  <c r="EG30" i="3"/>
  <c r="DY30" i="3"/>
  <c r="DQ30" i="3"/>
  <c r="DI30" i="3"/>
  <c r="DA30" i="3"/>
  <c r="CS30" i="3"/>
  <c r="CK30" i="3"/>
  <c r="CC30" i="3"/>
  <c r="BU30" i="3"/>
  <c r="MM30" i="3"/>
  <c r="BT43" i="1" s="1"/>
  <c r="MD30" i="3"/>
  <c r="BK43" i="1" s="1"/>
  <c r="LU30" i="3"/>
  <c r="BB43" i="1" s="1"/>
  <c r="LL30" i="3"/>
  <c r="LC30" i="3"/>
  <c r="KT30" i="3"/>
  <c r="KJ30" i="3"/>
  <c r="KA30" i="3"/>
  <c r="JR30" i="3"/>
  <c r="JI30" i="3"/>
  <c r="IZ30" i="3"/>
  <c r="IQ30" i="3"/>
  <c r="IH30" i="3"/>
  <c r="HX30" i="3"/>
  <c r="HO30" i="3"/>
  <c r="HF30" i="3"/>
  <c r="GW30" i="3"/>
  <c r="GN30" i="3"/>
  <c r="GE30" i="3"/>
  <c r="FV30" i="3"/>
  <c r="FL30" i="3"/>
  <c r="FD30" i="3"/>
  <c r="EV30" i="3"/>
  <c r="EN30" i="3"/>
  <c r="EF30" i="3"/>
  <c r="DX30" i="3"/>
  <c r="DP30" i="3"/>
  <c r="DH30" i="3"/>
  <c r="CZ30" i="3"/>
  <c r="CR30" i="3"/>
  <c r="CJ30" i="3"/>
  <c r="CB30" i="3"/>
  <c r="BT30" i="3"/>
  <c r="BL30" i="3"/>
  <c r="BD30" i="3"/>
  <c r="AV30" i="3"/>
  <c r="AN30" i="3"/>
  <c r="AF30" i="3"/>
  <c r="X30" i="3"/>
  <c r="P30" i="3"/>
  <c r="H30" i="3"/>
  <c r="MQ30" i="3"/>
  <c r="BX43" i="1" s="1"/>
  <c r="MH30" i="3"/>
  <c r="BO43" i="1" s="1"/>
  <c r="LX30" i="3"/>
  <c r="BE43" i="1" s="1"/>
  <c r="LO30" i="3"/>
  <c r="LF30" i="3"/>
  <c r="KW30" i="3"/>
  <c r="KN30" i="3"/>
  <c r="KE30" i="3"/>
  <c r="JV30" i="3"/>
  <c r="JL30" i="3"/>
  <c r="JC30" i="3"/>
  <c r="IT30" i="3"/>
  <c r="IK30" i="3"/>
  <c r="IB30" i="3"/>
  <c r="HS30" i="3"/>
  <c r="HJ30" i="3"/>
  <c r="GZ30" i="3"/>
  <c r="GQ30" i="3"/>
  <c r="GH30" i="3"/>
  <c r="FY30" i="3"/>
  <c r="FP30" i="3"/>
  <c r="FG30" i="3"/>
  <c r="EY30" i="3"/>
  <c r="EQ30" i="3"/>
  <c r="EI30" i="3"/>
  <c r="EA30" i="3"/>
  <c r="DS30" i="3"/>
  <c r="DK30" i="3"/>
  <c r="DC30" i="3"/>
  <c r="CU30" i="3"/>
  <c r="CM30" i="3"/>
  <c r="CE30" i="3"/>
  <c r="BW30" i="3"/>
  <c r="BO30" i="3"/>
  <c r="BG30" i="3"/>
  <c r="AY30" i="3"/>
  <c r="AQ30" i="3"/>
  <c r="AI30" i="3"/>
  <c r="AA30" i="3"/>
  <c r="S30" i="3"/>
  <c r="K30" i="3"/>
  <c r="MB30" i="3"/>
  <c r="BI43" i="1" s="1"/>
  <c r="LJ30" i="3"/>
  <c r="KQ30" i="3"/>
  <c r="JY30" i="3"/>
  <c r="JG30" i="3"/>
  <c r="IN30" i="3"/>
  <c r="HV30" i="3"/>
  <c r="HD30" i="3"/>
  <c r="GL30" i="3"/>
  <c r="FS30" i="3"/>
  <c r="FB30" i="3"/>
  <c r="EL30" i="3"/>
  <c r="DV30" i="3"/>
  <c r="DF30" i="3"/>
  <c r="CP30" i="3"/>
  <c r="BZ30" i="3"/>
  <c r="BK30" i="3"/>
  <c r="AZ30" i="3"/>
  <c r="AL30" i="3"/>
  <c r="Y30" i="3"/>
  <c r="M30" i="3"/>
  <c r="MA30" i="3"/>
  <c r="BH43" i="1" s="1"/>
  <c r="LH30" i="3"/>
  <c r="KP30" i="3"/>
  <c r="JX30" i="3"/>
  <c r="JF30" i="3"/>
  <c r="IM30" i="3"/>
  <c r="HU30" i="3"/>
  <c r="HC30" i="3"/>
  <c r="GJ30" i="3"/>
  <c r="FR30" i="3"/>
  <c r="FA30" i="3"/>
  <c r="EK30" i="3"/>
  <c r="DU30" i="3"/>
  <c r="DE30" i="3"/>
  <c r="CO30" i="3"/>
  <c r="BY30" i="3"/>
  <c r="BJ30" i="3"/>
  <c r="AW30" i="3"/>
  <c r="AK30" i="3"/>
  <c r="W30" i="3"/>
  <c r="L30" i="3"/>
  <c r="MR30" i="3"/>
  <c r="BY43" i="1" s="1"/>
  <c r="LZ30" i="3"/>
  <c r="BG43" i="1" s="1"/>
  <c r="LG30" i="3"/>
  <c r="KO30" i="3"/>
  <c r="JW30" i="3"/>
  <c r="JD30" i="3"/>
  <c r="IL30" i="3"/>
  <c r="HT30" i="3"/>
  <c r="HB30" i="3"/>
  <c r="GI30" i="3"/>
  <c r="FQ30" i="3"/>
  <c r="EZ30" i="3"/>
  <c r="EJ30" i="3"/>
  <c r="DT30" i="3"/>
  <c r="DD30" i="3"/>
  <c r="CN30" i="3"/>
  <c r="BX30" i="3"/>
  <c r="BI30" i="3"/>
  <c r="AU30" i="3"/>
  <c r="AJ30" i="3"/>
  <c r="V30" i="3"/>
  <c r="I30" i="3"/>
  <c r="MC30" i="3"/>
  <c r="BJ43" i="1" s="1"/>
  <c r="LK30" i="3"/>
  <c r="KR30" i="3"/>
  <c r="JZ30" i="3"/>
  <c r="JH30" i="3"/>
  <c r="IP30" i="3"/>
  <c r="HW30" i="3"/>
  <c r="HE30" i="3"/>
  <c r="GM30" i="3"/>
  <c r="FT30" i="3"/>
  <c r="FC30" i="3"/>
  <c r="EM30" i="3"/>
  <c r="DW30" i="3"/>
  <c r="DG30" i="3"/>
  <c r="CQ30" i="3"/>
  <c r="CA30" i="3"/>
  <c r="BM30" i="3"/>
  <c r="BA30" i="3"/>
  <c r="AM30" i="3"/>
  <c r="AB30" i="3"/>
  <c r="N30" i="3"/>
  <c r="MI30" i="3"/>
  <c r="BP43" i="1" s="1"/>
  <c r="KX30" i="3"/>
  <c r="JN30" i="3"/>
  <c r="IC30" i="3"/>
  <c r="GR30" i="3"/>
  <c r="FH30" i="3"/>
  <c r="EB30" i="3"/>
  <c r="CV30" i="3"/>
  <c r="BP30" i="3"/>
  <c r="AO30" i="3"/>
  <c r="O30" i="3"/>
  <c r="LT30" i="3"/>
  <c r="BA43" i="1" s="1"/>
  <c r="KI30" i="3"/>
  <c r="IY30" i="3"/>
  <c r="HN30" i="3"/>
  <c r="GD30" i="3"/>
  <c r="EU30" i="3"/>
  <c r="DO30" i="3"/>
  <c r="CI30" i="3"/>
  <c r="BH30" i="3"/>
  <c r="AG30" i="3"/>
  <c r="MK30" i="3"/>
  <c r="BR43" i="1" s="1"/>
  <c r="KZ30" i="3"/>
  <c r="JP30" i="3"/>
  <c r="IE30" i="3"/>
  <c r="GU30" i="3"/>
  <c r="FJ30" i="3"/>
  <c r="ED30" i="3"/>
  <c r="CX30" i="3"/>
  <c r="BR30" i="3"/>
  <c r="AS30" i="3"/>
  <c r="T30" i="3"/>
  <c r="MJ30" i="3"/>
  <c r="BQ43" i="1" s="1"/>
  <c r="KY30" i="3"/>
  <c r="JO30" i="3"/>
  <c r="ID30" i="3"/>
  <c r="GT30" i="3"/>
  <c r="FI30" i="3"/>
  <c r="EC30" i="3"/>
  <c r="CW30" i="3"/>
  <c r="BQ30" i="3"/>
  <c r="AR30" i="3"/>
  <c r="Q30" i="3"/>
  <c r="LB30" i="3"/>
  <c r="IF30" i="3"/>
  <c r="FK30" i="3"/>
  <c r="CY30" i="3"/>
  <c r="AT30" i="3"/>
  <c r="KH30" i="3"/>
  <c r="HM30" i="3"/>
  <c r="ET30" i="3"/>
  <c r="CH30" i="3"/>
  <c r="AE30" i="3"/>
  <c r="KG30" i="3"/>
  <c r="HL30" i="3"/>
  <c r="ES30" i="3"/>
  <c r="CG30" i="3"/>
  <c r="AD30" i="3"/>
  <c r="LP30" i="3"/>
  <c r="IU30" i="3"/>
  <c r="FZ30" i="3"/>
  <c r="DL30" i="3"/>
  <c r="BB30" i="3"/>
  <c r="JQ30" i="3"/>
  <c r="EE30" i="3"/>
  <c r="U30" i="3"/>
  <c r="IX30" i="3"/>
  <c r="DN30" i="3"/>
  <c r="IV30" i="3"/>
  <c r="DM30" i="3"/>
  <c r="KF30" i="3"/>
  <c r="ER30" i="3"/>
  <c r="AC30" i="3"/>
  <c r="HK30" i="3"/>
  <c r="GV30" i="3"/>
  <c r="GB30" i="3"/>
  <c r="LR30" i="3"/>
  <c r="BC30" i="3"/>
  <c r="LS30" i="3"/>
  <c r="GA30" i="3"/>
  <c r="CF30" i="3"/>
  <c r="AX43" i="1"/>
  <c r="ML30" i="3"/>
  <c r="BS43" i="1" s="1"/>
  <c r="BE30" i="3"/>
  <c r="BS30" i="3"/>
  <c r="F32" i="3"/>
  <c r="E31" i="3"/>
  <c r="AY44" i="1"/>
  <c r="AS41" i="1"/>
  <c r="AR42" i="1"/>
  <c r="AW42" i="1"/>
  <c r="AV42" i="1" s="1"/>
  <c r="AU43" i="1" l="1"/>
  <c r="F33" i="3"/>
  <c r="E32" i="3"/>
  <c r="AY45" i="1"/>
  <c r="AS42" i="1"/>
  <c r="MM31" i="3"/>
  <c r="BT44" i="1" s="1"/>
  <c r="ME31" i="3"/>
  <c r="BL44" i="1" s="1"/>
  <c r="LW31" i="3"/>
  <c r="BD44" i="1" s="1"/>
  <c r="LO31" i="3"/>
  <c r="LG31" i="3"/>
  <c r="KY31" i="3"/>
  <c r="KQ31" i="3"/>
  <c r="KI31" i="3"/>
  <c r="KA31" i="3"/>
  <c r="JS31" i="3"/>
  <c r="JK31" i="3"/>
  <c r="JC31" i="3"/>
  <c r="IU31" i="3"/>
  <c r="IM31" i="3"/>
  <c r="IE31" i="3"/>
  <c r="HW31" i="3"/>
  <c r="HO31" i="3"/>
  <c r="MJ31" i="3"/>
  <c r="BQ44" i="1" s="1"/>
  <c r="MA31" i="3"/>
  <c r="BH44" i="1" s="1"/>
  <c r="LR31" i="3"/>
  <c r="LI31" i="3"/>
  <c r="KZ31" i="3"/>
  <c r="KP31" i="3"/>
  <c r="KG31" i="3"/>
  <c r="JX31" i="3"/>
  <c r="JO31" i="3"/>
  <c r="JF31" i="3"/>
  <c r="IW31" i="3"/>
  <c r="IN31" i="3"/>
  <c r="ID31" i="3"/>
  <c r="HU31" i="3"/>
  <c r="HL31" i="3"/>
  <c r="HD31" i="3"/>
  <c r="GV31" i="3"/>
  <c r="GN31" i="3"/>
  <c r="GF31" i="3"/>
  <c r="FX31" i="3"/>
  <c r="FP31" i="3"/>
  <c r="FH31" i="3"/>
  <c r="EZ31" i="3"/>
  <c r="ER31" i="3"/>
  <c r="EJ31" i="3"/>
  <c r="EB31" i="3"/>
  <c r="DT31" i="3"/>
  <c r="DL31" i="3"/>
  <c r="DD31" i="3"/>
  <c r="CV31" i="3"/>
  <c r="CN31" i="3"/>
  <c r="CF31" i="3"/>
  <c r="BX31" i="3"/>
  <c r="BP31" i="3"/>
  <c r="BH31" i="3"/>
  <c r="AZ31" i="3"/>
  <c r="AR31" i="3"/>
  <c r="AJ31" i="3"/>
  <c r="AB31" i="3"/>
  <c r="T31" i="3"/>
  <c r="L31" i="3"/>
  <c r="MR31" i="3"/>
  <c r="BY44" i="1" s="1"/>
  <c r="MI31" i="3"/>
  <c r="BP44" i="1" s="1"/>
  <c r="LZ31" i="3"/>
  <c r="BG44" i="1" s="1"/>
  <c r="LQ31" i="3"/>
  <c r="LH31" i="3"/>
  <c r="KX31" i="3"/>
  <c r="MQ31" i="3"/>
  <c r="BX44" i="1" s="1"/>
  <c r="MH31" i="3"/>
  <c r="BO44" i="1" s="1"/>
  <c r="LY31" i="3"/>
  <c r="BF44" i="1" s="1"/>
  <c r="LP31" i="3"/>
  <c r="LF31" i="3"/>
  <c r="KW31" i="3"/>
  <c r="KN31" i="3"/>
  <c r="KE31" i="3"/>
  <c r="JV31" i="3"/>
  <c r="JM31" i="3"/>
  <c r="JD31" i="3"/>
  <c r="IT31" i="3"/>
  <c r="IK31" i="3"/>
  <c r="IB31" i="3"/>
  <c r="HS31" i="3"/>
  <c r="HJ31" i="3"/>
  <c r="HB31" i="3"/>
  <c r="GT31" i="3"/>
  <c r="GL31" i="3"/>
  <c r="GD31" i="3"/>
  <c r="FV31" i="3"/>
  <c r="FN31" i="3"/>
  <c r="MK31" i="3"/>
  <c r="BR44" i="1" s="1"/>
  <c r="MB31" i="3"/>
  <c r="BI44" i="1" s="1"/>
  <c r="LS31" i="3"/>
  <c r="LJ31" i="3"/>
  <c r="LA31" i="3"/>
  <c r="KR31" i="3"/>
  <c r="KH31" i="3"/>
  <c r="JY31" i="3"/>
  <c r="JP31" i="3"/>
  <c r="JG31" i="3"/>
  <c r="IX31" i="3"/>
  <c r="IO31" i="3"/>
  <c r="IF31" i="3"/>
  <c r="HV31" i="3"/>
  <c r="ML31" i="3"/>
  <c r="BS44" i="1" s="1"/>
  <c r="LT31" i="3"/>
  <c r="BA44" i="1" s="1"/>
  <c r="LB31" i="3"/>
  <c r="KK31" i="3"/>
  <c r="JU31" i="3"/>
  <c r="JH31" i="3"/>
  <c r="IR31" i="3"/>
  <c r="IC31" i="3"/>
  <c r="HP31" i="3"/>
  <c r="HE31" i="3"/>
  <c r="GS31" i="3"/>
  <c r="GI31" i="3"/>
  <c r="FY31" i="3"/>
  <c r="FM31" i="3"/>
  <c r="FD31" i="3"/>
  <c r="EU31" i="3"/>
  <c r="EL31" i="3"/>
  <c r="EC31" i="3"/>
  <c r="DS31" i="3"/>
  <c r="DJ31" i="3"/>
  <c r="DA31" i="3"/>
  <c r="CR31" i="3"/>
  <c r="CI31" i="3"/>
  <c r="BZ31" i="3"/>
  <c r="BQ31" i="3"/>
  <c r="BG31" i="3"/>
  <c r="AX31" i="3"/>
  <c r="AO31" i="3"/>
  <c r="AF31" i="3"/>
  <c r="W31" i="3"/>
  <c r="N31" i="3"/>
  <c r="MG31" i="3"/>
  <c r="BN44" i="1" s="1"/>
  <c r="LN31" i="3"/>
  <c r="KV31" i="3"/>
  <c r="KJ31" i="3"/>
  <c r="JT31" i="3"/>
  <c r="JE31" i="3"/>
  <c r="IQ31" i="3"/>
  <c r="IA31" i="3"/>
  <c r="HN31" i="3"/>
  <c r="HC31" i="3"/>
  <c r="GR31" i="3"/>
  <c r="GH31" i="3"/>
  <c r="FW31" i="3"/>
  <c r="FL31" i="3"/>
  <c r="FC31" i="3"/>
  <c r="ET31" i="3"/>
  <c r="EK31" i="3"/>
  <c r="EA31" i="3"/>
  <c r="DR31" i="3"/>
  <c r="DI31" i="3"/>
  <c r="CZ31" i="3"/>
  <c r="CQ31" i="3"/>
  <c r="CH31" i="3"/>
  <c r="BY31" i="3"/>
  <c r="BO31" i="3"/>
  <c r="BF31" i="3"/>
  <c r="AW31" i="3"/>
  <c r="AN31" i="3"/>
  <c r="AE31" i="3"/>
  <c r="V31" i="3"/>
  <c r="M31" i="3"/>
  <c r="MF31" i="3"/>
  <c r="BM44" i="1" s="1"/>
  <c r="LM31" i="3"/>
  <c r="KU31" i="3"/>
  <c r="KF31" i="3"/>
  <c r="JR31" i="3"/>
  <c r="JB31" i="3"/>
  <c r="IP31" i="3"/>
  <c r="HZ31" i="3"/>
  <c r="HM31" i="3"/>
  <c r="HA31" i="3"/>
  <c r="GQ31" i="3"/>
  <c r="GG31" i="3"/>
  <c r="FU31" i="3"/>
  <c r="FK31" i="3"/>
  <c r="FB31" i="3"/>
  <c r="ES31" i="3"/>
  <c r="EI31" i="3"/>
  <c r="DZ31" i="3"/>
  <c r="DQ31" i="3"/>
  <c r="DH31" i="3"/>
  <c r="CY31" i="3"/>
  <c r="CP31" i="3"/>
  <c r="CG31" i="3"/>
  <c r="BW31" i="3"/>
  <c r="BN31" i="3"/>
  <c r="BE31" i="3"/>
  <c r="AV31" i="3"/>
  <c r="AM31" i="3"/>
  <c r="AD31" i="3"/>
  <c r="U31" i="3"/>
  <c r="K31" i="3"/>
  <c r="MN31" i="3"/>
  <c r="BU44" i="1" s="1"/>
  <c r="LU31" i="3"/>
  <c r="BB44" i="1" s="1"/>
  <c r="LC31" i="3"/>
  <c r="KL31" i="3"/>
  <c r="JW31" i="3"/>
  <c r="JI31" i="3"/>
  <c r="IS31" i="3"/>
  <c r="IG31" i="3"/>
  <c r="HQ31" i="3"/>
  <c r="HF31" i="3"/>
  <c r="GU31" i="3"/>
  <c r="GJ31" i="3"/>
  <c r="FZ31" i="3"/>
  <c r="FO31" i="3"/>
  <c r="FE31" i="3"/>
  <c r="EV31" i="3"/>
  <c r="EM31" i="3"/>
  <c r="ED31" i="3"/>
  <c r="DU31" i="3"/>
  <c r="DK31" i="3"/>
  <c r="DB31" i="3"/>
  <c r="CS31" i="3"/>
  <c r="CJ31" i="3"/>
  <c r="CA31" i="3"/>
  <c r="BR31" i="3"/>
  <c r="BI31" i="3"/>
  <c r="AY31" i="3"/>
  <c r="AP31" i="3"/>
  <c r="AG31" i="3"/>
  <c r="X31" i="3"/>
  <c r="O31" i="3"/>
  <c r="MO31" i="3"/>
  <c r="BV44" i="1" s="1"/>
  <c r="LD31" i="3"/>
  <c r="JZ31" i="3"/>
  <c r="IV31" i="3"/>
  <c r="HR31" i="3"/>
  <c r="GW31" i="3"/>
  <c r="GA31" i="3"/>
  <c r="FF31" i="3"/>
  <c r="EN31" i="3"/>
  <c r="DV31" i="3"/>
  <c r="DC31" i="3"/>
  <c r="CK31" i="3"/>
  <c r="BS31" i="3"/>
  <c r="BA31" i="3"/>
  <c r="AH31" i="3"/>
  <c r="P31" i="3"/>
  <c r="MD31" i="3"/>
  <c r="BK44" i="1" s="1"/>
  <c r="KT31" i="3"/>
  <c r="JQ31" i="3"/>
  <c r="IL31" i="3"/>
  <c r="HK31" i="3"/>
  <c r="GP31" i="3"/>
  <c r="FT31" i="3"/>
  <c r="FA31" i="3"/>
  <c r="EH31" i="3"/>
  <c r="DP31" i="3"/>
  <c r="CX31" i="3"/>
  <c r="CE31" i="3"/>
  <c r="BM31" i="3"/>
  <c r="AU31" i="3"/>
  <c r="AC31" i="3"/>
  <c r="J31" i="3"/>
  <c r="MC31" i="3"/>
  <c r="BJ44" i="1" s="1"/>
  <c r="KS31" i="3"/>
  <c r="JN31" i="3"/>
  <c r="IJ31" i="3"/>
  <c r="HI31" i="3"/>
  <c r="GO31" i="3"/>
  <c r="FS31" i="3"/>
  <c r="EY31" i="3"/>
  <c r="EG31" i="3"/>
  <c r="DO31" i="3"/>
  <c r="CW31" i="3"/>
  <c r="CD31" i="3"/>
  <c r="BL31" i="3"/>
  <c r="AT31" i="3"/>
  <c r="AA31" i="3"/>
  <c r="I31" i="3"/>
  <c r="MP31" i="3"/>
  <c r="BW44" i="1" s="1"/>
  <c r="LE31" i="3"/>
  <c r="KB31" i="3"/>
  <c r="IY31" i="3"/>
  <c r="HT31" i="3"/>
  <c r="GX31" i="3"/>
  <c r="GB31" i="3"/>
  <c r="FG31" i="3"/>
  <c r="EO31" i="3"/>
  <c r="DW31" i="3"/>
  <c r="DE31" i="3"/>
  <c r="CL31" i="3"/>
  <c r="BT31" i="3"/>
  <c r="BB31" i="3"/>
  <c r="AI31" i="3"/>
  <c r="Q31" i="3"/>
  <c r="KD31" i="3"/>
  <c r="HY31" i="3"/>
  <c r="GE31" i="3"/>
  <c r="EQ31" i="3"/>
  <c r="DG31" i="3"/>
  <c r="BV31" i="3"/>
  <c r="AL31" i="3"/>
  <c r="KC31" i="3"/>
  <c r="HX31" i="3"/>
  <c r="GC31" i="3"/>
  <c r="EP31" i="3"/>
  <c r="DF31" i="3"/>
  <c r="BU31" i="3"/>
  <c r="AK31" i="3"/>
  <c r="KO31" i="3"/>
  <c r="II31" i="3"/>
  <c r="GM31" i="3"/>
  <c r="EX31" i="3"/>
  <c r="DN31" i="3"/>
  <c r="CC31" i="3"/>
  <c r="AS31" i="3"/>
  <c r="H31" i="3"/>
  <c r="KM31" i="3"/>
  <c r="IH31" i="3"/>
  <c r="GK31" i="3"/>
  <c r="EW31" i="3"/>
  <c r="DM31" i="3"/>
  <c r="CB31" i="3"/>
  <c r="AQ31" i="3"/>
  <c r="LL31" i="3"/>
  <c r="GZ31" i="3"/>
  <c r="DY31" i="3"/>
  <c r="BD31" i="3"/>
  <c r="LK31" i="3"/>
  <c r="GY31" i="3"/>
  <c r="DX31" i="3"/>
  <c r="BC31" i="3"/>
  <c r="JL31" i="3"/>
  <c r="FR31" i="3"/>
  <c r="CU31" i="3"/>
  <c r="Z31" i="3"/>
  <c r="LV31" i="3"/>
  <c r="BC44" i="1" s="1"/>
  <c r="HG31" i="3"/>
  <c r="EE31" i="3"/>
  <c r="BJ31" i="3"/>
  <c r="JA31" i="3"/>
  <c r="CO31" i="3"/>
  <c r="IZ31" i="3"/>
  <c r="CM31" i="3"/>
  <c r="HH31" i="3"/>
  <c r="BK31" i="3"/>
  <c r="JJ31" i="3"/>
  <c r="CT31" i="3"/>
  <c r="FQ31" i="3"/>
  <c r="FJ31" i="3"/>
  <c r="FI31" i="3"/>
  <c r="LX31" i="3"/>
  <c r="BE44" i="1" s="1"/>
  <c r="R31" i="3"/>
  <c r="AX44" i="1"/>
  <c r="S31" i="3"/>
  <c r="Y31" i="3"/>
  <c r="EF31" i="3"/>
  <c r="AR43" i="1"/>
  <c r="AW43" i="1"/>
  <c r="AV43" i="1" s="1"/>
  <c r="AU44" i="1" l="1"/>
  <c r="AS43" i="1"/>
  <c r="MP32" i="3"/>
  <c r="BW45" i="1" s="1"/>
  <c r="MH32" i="3"/>
  <c r="BO45" i="1" s="1"/>
  <c r="LZ32" i="3"/>
  <c r="BG45" i="1" s="1"/>
  <c r="LR32" i="3"/>
  <c r="LJ32" i="3"/>
  <c r="LB32" i="3"/>
  <c r="KT32" i="3"/>
  <c r="KL32" i="3"/>
  <c r="KD32" i="3"/>
  <c r="JV32" i="3"/>
  <c r="JN32" i="3"/>
  <c r="JF32" i="3"/>
  <c r="IX32" i="3"/>
  <c r="IP32" i="3"/>
  <c r="IH32" i="3"/>
  <c r="HZ32" i="3"/>
  <c r="HR32" i="3"/>
  <c r="HJ32" i="3"/>
  <c r="HB32" i="3"/>
  <c r="GT32" i="3"/>
  <c r="GL32" i="3"/>
  <c r="GD32" i="3"/>
  <c r="FV32" i="3"/>
  <c r="FN32" i="3"/>
  <c r="FF32" i="3"/>
  <c r="EX32" i="3"/>
  <c r="EP32" i="3"/>
  <c r="EH32" i="3"/>
  <c r="DZ32" i="3"/>
  <c r="DR32" i="3"/>
  <c r="DJ32" i="3"/>
  <c r="DB32" i="3"/>
  <c r="CT32" i="3"/>
  <c r="CL32" i="3"/>
  <c r="CD32" i="3"/>
  <c r="BV32" i="3"/>
  <c r="BN32" i="3"/>
  <c r="BF32" i="3"/>
  <c r="AX32" i="3"/>
  <c r="AP32" i="3"/>
  <c r="AH32" i="3"/>
  <c r="Z32" i="3"/>
  <c r="R32" i="3"/>
  <c r="J32" i="3"/>
  <c r="MO32" i="3"/>
  <c r="BV45" i="1" s="1"/>
  <c r="MG32" i="3"/>
  <c r="BN45" i="1" s="1"/>
  <c r="LY32" i="3"/>
  <c r="BF45" i="1" s="1"/>
  <c r="MN32" i="3"/>
  <c r="BU45" i="1" s="1"/>
  <c r="MF32" i="3"/>
  <c r="BM45" i="1" s="1"/>
  <c r="LX32" i="3"/>
  <c r="BE45" i="1" s="1"/>
  <c r="LP32" i="3"/>
  <c r="LH32" i="3"/>
  <c r="KZ32" i="3"/>
  <c r="KR32" i="3"/>
  <c r="KJ32" i="3"/>
  <c r="KB32" i="3"/>
  <c r="JT32" i="3"/>
  <c r="JL32" i="3"/>
  <c r="JD32" i="3"/>
  <c r="IV32" i="3"/>
  <c r="IN32" i="3"/>
  <c r="IF32" i="3"/>
  <c r="MQ32" i="3"/>
  <c r="BX45" i="1" s="1"/>
  <c r="MI32" i="3"/>
  <c r="BP45" i="1" s="1"/>
  <c r="MA32" i="3"/>
  <c r="BH45" i="1" s="1"/>
  <c r="LS32" i="3"/>
  <c r="LK32" i="3"/>
  <c r="MM32" i="3"/>
  <c r="BT45" i="1" s="1"/>
  <c r="LW32" i="3"/>
  <c r="BD45" i="1" s="1"/>
  <c r="LL32" i="3"/>
  <c r="KY32" i="3"/>
  <c r="KO32" i="3"/>
  <c r="KE32" i="3"/>
  <c r="JS32" i="3"/>
  <c r="JI32" i="3"/>
  <c r="IY32" i="3"/>
  <c r="IM32" i="3"/>
  <c r="IC32" i="3"/>
  <c r="HT32" i="3"/>
  <c r="HK32" i="3"/>
  <c r="HA32" i="3"/>
  <c r="GR32" i="3"/>
  <c r="GI32" i="3"/>
  <c r="FZ32" i="3"/>
  <c r="FQ32" i="3"/>
  <c r="FH32" i="3"/>
  <c r="EY32" i="3"/>
  <c r="EO32" i="3"/>
  <c r="EF32" i="3"/>
  <c r="DW32" i="3"/>
  <c r="DN32" i="3"/>
  <c r="DE32" i="3"/>
  <c r="CV32" i="3"/>
  <c r="CM32" i="3"/>
  <c r="CC32" i="3"/>
  <c r="BT32" i="3"/>
  <c r="BK32" i="3"/>
  <c r="BB32" i="3"/>
  <c r="AS32" i="3"/>
  <c r="AJ32" i="3"/>
  <c r="AA32" i="3"/>
  <c r="Q32" i="3"/>
  <c r="H32" i="3"/>
  <c r="ML32" i="3"/>
  <c r="BS45" i="1" s="1"/>
  <c r="LV32" i="3"/>
  <c r="BC45" i="1" s="1"/>
  <c r="LI32" i="3"/>
  <c r="KX32" i="3"/>
  <c r="KN32" i="3"/>
  <c r="KC32" i="3"/>
  <c r="JR32" i="3"/>
  <c r="JH32" i="3"/>
  <c r="IW32" i="3"/>
  <c r="IL32" i="3"/>
  <c r="IB32" i="3"/>
  <c r="HS32" i="3"/>
  <c r="HI32" i="3"/>
  <c r="GZ32" i="3"/>
  <c r="GQ32" i="3"/>
  <c r="GH32" i="3"/>
  <c r="FY32" i="3"/>
  <c r="FP32" i="3"/>
  <c r="FG32" i="3"/>
  <c r="EW32" i="3"/>
  <c r="EN32" i="3"/>
  <c r="EE32" i="3"/>
  <c r="DV32" i="3"/>
  <c r="DM32" i="3"/>
  <c r="DD32" i="3"/>
  <c r="CU32" i="3"/>
  <c r="CK32" i="3"/>
  <c r="CB32" i="3"/>
  <c r="BS32" i="3"/>
  <c r="BJ32" i="3"/>
  <c r="BA32" i="3"/>
  <c r="AR32" i="3"/>
  <c r="AI32" i="3"/>
  <c r="Y32" i="3"/>
  <c r="P32" i="3"/>
  <c r="MK32" i="3"/>
  <c r="BR45" i="1" s="1"/>
  <c r="LU32" i="3"/>
  <c r="BB45" i="1" s="1"/>
  <c r="LG32" i="3"/>
  <c r="KW32" i="3"/>
  <c r="KM32" i="3"/>
  <c r="KA32" i="3"/>
  <c r="JQ32" i="3"/>
  <c r="JG32" i="3"/>
  <c r="IU32" i="3"/>
  <c r="IK32" i="3"/>
  <c r="IA32" i="3"/>
  <c r="HQ32" i="3"/>
  <c r="HH32" i="3"/>
  <c r="GY32" i="3"/>
  <c r="GP32" i="3"/>
  <c r="GG32" i="3"/>
  <c r="FX32" i="3"/>
  <c r="FO32" i="3"/>
  <c r="FE32" i="3"/>
  <c r="EV32" i="3"/>
  <c r="EM32" i="3"/>
  <c r="ED32" i="3"/>
  <c r="DU32" i="3"/>
  <c r="DL32" i="3"/>
  <c r="DC32" i="3"/>
  <c r="CS32" i="3"/>
  <c r="CJ32" i="3"/>
  <c r="CA32" i="3"/>
  <c r="BR32" i="3"/>
  <c r="BI32" i="3"/>
  <c r="AZ32" i="3"/>
  <c r="AQ32" i="3"/>
  <c r="AG32" i="3"/>
  <c r="X32" i="3"/>
  <c r="O32" i="3"/>
  <c r="MR32" i="3"/>
  <c r="BY45" i="1" s="1"/>
  <c r="MB32" i="3"/>
  <c r="BI45" i="1" s="1"/>
  <c r="LM32" i="3"/>
  <c r="LA32" i="3"/>
  <c r="KP32" i="3"/>
  <c r="KF32" i="3"/>
  <c r="JU32" i="3"/>
  <c r="JJ32" i="3"/>
  <c r="IZ32" i="3"/>
  <c r="IO32" i="3"/>
  <c r="ID32" i="3"/>
  <c r="HU32" i="3"/>
  <c r="HL32" i="3"/>
  <c r="HC32" i="3"/>
  <c r="GS32" i="3"/>
  <c r="GJ32" i="3"/>
  <c r="GA32" i="3"/>
  <c r="FR32" i="3"/>
  <c r="FI32" i="3"/>
  <c r="EZ32" i="3"/>
  <c r="EQ32" i="3"/>
  <c r="EG32" i="3"/>
  <c r="DX32" i="3"/>
  <c r="DO32" i="3"/>
  <c r="DF32" i="3"/>
  <c r="CW32" i="3"/>
  <c r="CN32" i="3"/>
  <c r="CE32" i="3"/>
  <c r="BU32" i="3"/>
  <c r="BL32" i="3"/>
  <c r="BC32" i="3"/>
  <c r="AT32" i="3"/>
  <c r="AK32" i="3"/>
  <c r="AB32" i="3"/>
  <c r="S32" i="3"/>
  <c r="I32" i="3"/>
  <c r="LO32" i="3"/>
  <c r="KS32" i="3"/>
  <c r="JX32" i="3"/>
  <c r="JB32" i="3"/>
  <c r="IG32" i="3"/>
  <c r="HN32" i="3"/>
  <c r="GV32" i="3"/>
  <c r="GC32" i="3"/>
  <c r="FK32" i="3"/>
  <c r="ES32" i="3"/>
  <c r="EA32" i="3"/>
  <c r="DH32" i="3"/>
  <c r="CP32" i="3"/>
  <c r="BX32" i="3"/>
  <c r="BE32" i="3"/>
  <c r="AM32" i="3"/>
  <c r="U32" i="3"/>
  <c r="LN32" i="3"/>
  <c r="KQ32" i="3"/>
  <c r="JW32" i="3"/>
  <c r="JA32" i="3"/>
  <c r="IE32" i="3"/>
  <c r="HM32" i="3"/>
  <c r="GU32" i="3"/>
  <c r="GB32" i="3"/>
  <c r="FJ32" i="3"/>
  <c r="ER32" i="3"/>
  <c r="DY32" i="3"/>
  <c r="DG32" i="3"/>
  <c r="CO32" i="3"/>
  <c r="BW32" i="3"/>
  <c r="BD32" i="3"/>
  <c r="AL32" i="3"/>
  <c r="T32" i="3"/>
  <c r="MJ32" i="3"/>
  <c r="BQ45" i="1" s="1"/>
  <c r="LF32" i="3"/>
  <c r="KK32" i="3"/>
  <c r="JP32" i="3"/>
  <c r="IT32" i="3"/>
  <c r="HY32" i="3"/>
  <c r="HG32" i="3"/>
  <c r="GO32" i="3"/>
  <c r="FW32" i="3"/>
  <c r="FD32" i="3"/>
  <c r="EL32" i="3"/>
  <c r="DT32" i="3"/>
  <c r="DA32" i="3"/>
  <c r="CI32" i="3"/>
  <c r="BQ32" i="3"/>
  <c r="AY32" i="3"/>
  <c r="AF32" i="3"/>
  <c r="N32" i="3"/>
  <c r="LQ32" i="3"/>
  <c r="KU32" i="3"/>
  <c r="JY32" i="3"/>
  <c r="JC32" i="3"/>
  <c r="II32" i="3"/>
  <c r="HO32" i="3"/>
  <c r="GW32" i="3"/>
  <c r="GE32" i="3"/>
  <c r="FL32" i="3"/>
  <c r="ET32" i="3"/>
  <c r="EB32" i="3"/>
  <c r="DI32" i="3"/>
  <c r="CQ32" i="3"/>
  <c r="BY32" i="3"/>
  <c r="BG32" i="3"/>
  <c r="AN32" i="3"/>
  <c r="V32" i="3"/>
  <c r="LC32" i="3"/>
  <c r="JK32" i="3"/>
  <c r="HV32" i="3"/>
  <c r="GK32" i="3"/>
  <c r="FA32" i="3"/>
  <c r="DP32" i="3"/>
  <c r="CF32" i="3"/>
  <c r="AU32" i="3"/>
  <c r="K32" i="3"/>
  <c r="KV32" i="3"/>
  <c r="JE32" i="3"/>
  <c r="HP32" i="3"/>
  <c r="GF32" i="3"/>
  <c r="EU32" i="3"/>
  <c r="DK32" i="3"/>
  <c r="BZ32" i="3"/>
  <c r="AO32" i="3"/>
  <c r="ME32" i="3"/>
  <c r="BL45" i="1" s="1"/>
  <c r="KI32" i="3"/>
  <c r="IS32" i="3"/>
  <c r="HF32" i="3"/>
  <c r="FU32" i="3"/>
  <c r="EK32" i="3"/>
  <c r="CZ32" i="3"/>
  <c r="BP32" i="3"/>
  <c r="AE32" i="3"/>
  <c r="LD32" i="3"/>
  <c r="JM32" i="3"/>
  <c r="HW32" i="3"/>
  <c r="GM32" i="3"/>
  <c r="FB32" i="3"/>
  <c r="DQ32" i="3"/>
  <c r="CG32" i="3"/>
  <c r="AV32" i="3"/>
  <c r="L32" i="3"/>
  <c r="MD32" i="3"/>
  <c r="BK45" i="1" s="1"/>
  <c r="IR32" i="3"/>
  <c r="FT32" i="3"/>
  <c r="CY32" i="3"/>
  <c r="AD32" i="3"/>
  <c r="MC32" i="3"/>
  <c r="BJ45" i="1" s="1"/>
  <c r="IQ32" i="3"/>
  <c r="FS32" i="3"/>
  <c r="CX32" i="3"/>
  <c r="AC32" i="3"/>
  <c r="JZ32" i="3"/>
  <c r="GX32" i="3"/>
  <c r="EC32" i="3"/>
  <c r="BH32" i="3"/>
  <c r="JO32" i="3"/>
  <c r="GN32" i="3"/>
  <c r="DS32" i="3"/>
  <c r="AW32" i="3"/>
  <c r="KH32" i="3"/>
  <c r="EJ32" i="3"/>
  <c r="KG32" i="3"/>
  <c r="EI32" i="3"/>
  <c r="IJ32" i="3"/>
  <c r="CR32" i="3"/>
  <c r="LE32" i="3"/>
  <c r="FC32" i="3"/>
  <c r="M32" i="3"/>
  <c r="HX32" i="3"/>
  <c r="HE32" i="3"/>
  <c r="HD32" i="3"/>
  <c r="LT32" i="3"/>
  <c r="BA45" i="1" s="1"/>
  <c r="W32" i="3"/>
  <c r="BM32" i="3"/>
  <c r="BO32" i="3"/>
  <c r="CH32" i="3"/>
  <c r="FM32" i="3"/>
  <c r="AX45" i="1"/>
  <c r="E33" i="3"/>
  <c r="F34" i="3"/>
  <c r="AY46" i="1"/>
  <c r="AR44" i="1"/>
  <c r="AW44" i="1"/>
  <c r="AV44" i="1" s="1"/>
  <c r="AU45" i="1" l="1"/>
  <c r="MM33" i="3"/>
  <c r="BT46" i="1" s="1"/>
  <c r="ME33" i="3"/>
  <c r="BL46" i="1" s="1"/>
  <c r="LW33" i="3"/>
  <c r="BD46" i="1" s="1"/>
  <c r="LO33" i="3"/>
  <c r="LG33" i="3"/>
  <c r="KY33" i="3"/>
  <c r="KQ33" i="3"/>
  <c r="KI33" i="3"/>
  <c r="KA33" i="3"/>
  <c r="JS33" i="3"/>
  <c r="JK33" i="3"/>
  <c r="JC33" i="3"/>
  <c r="IU33" i="3"/>
  <c r="IM33" i="3"/>
  <c r="IE33" i="3"/>
  <c r="HW33" i="3"/>
  <c r="HO33" i="3"/>
  <c r="HG33" i="3"/>
  <c r="GY33" i="3"/>
  <c r="GQ33" i="3"/>
  <c r="GI33" i="3"/>
  <c r="GA33" i="3"/>
  <c r="FS33" i="3"/>
  <c r="FK33" i="3"/>
  <c r="FC33" i="3"/>
  <c r="EU33" i="3"/>
  <c r="EM33" i="3"/>
  <c r="EE33" i="3"/>
  <c r="DW33" i="3"/>
  <c r="DO33" i="3"/>
  <c r="DG33" i="3"/>
  <c r="CY33" i="3"/>
  <c r="CQ33" i="3"/>
  <c r="CI33" i="3"/>
  <c r="CA33" i="3"/>
  <c r="BS33" i="3"/>
  <c r="BK33" i="3"/>
  <c r="BC33" i="3"/>
  <c r="AU33" i="3"/>
  <c r="AM33" i="3"/>
  <c r="MJ33" i="3"/>
  <c r="BQ46" i="1" s="1"/>
  <c r="MA33" i="3"/>
  <c r="BH46" i="1" s="1"/>
  <c r="LR33" i="3"/>
  <c r="LI33" i="3"/>
  <c r="KZ33" i="3"/>
  <c r="KP33" i="3"/>
  <c r="KG33" i="3"/>
  <c r="JX33" i="3"/>
  <c r="JO33" i="3"/>
  <c r="JF33" i="3"/>
  <c r="IW33" i="3"/>
  <c r="IN33" i="3"/>
  <c r="ID33" i="3"/>
  <c r="HU33" i="3"/>
  <c r="HL33" i="3"/>
  <c r="HC33" i="3"/>
  <c r="GT33" i="3"/>
  <c r="GK33" i="3"/>
  <c r="GB33" i="3"/>
  <c r="FR33" i="3"/>
  <c r="FI33" i="3"/>
  <c r="EZ33" i="3"/>
  <c r="EQ33" i="3"/>
  <c r="EH33" i="3"/>
  <c r="DY33" i="3"/>
  <c r="DP33" i="3"/>
  <c r="DF33" i="3"/>
  <c r="CW33" i="3"/>
  <c r="CN33" i="3"/>
  <c r="CE33" i="3"/>
  <c r="BV33" i="3"/>
  <c r="BM33" i="3"/>
  <c r="BD33" i="3"/>
  <c r="AT33" i="3"/>
  <c r="AK33" i="3"/>
  <c r="AC33" i="3"/>
  <c r="U33" i="3"/>
  <c r="M33" i="3"/>
  <c r="MR33" i="3"/>
  <c r="BY46" i="1" s="1"/>
  <c r="MI33" i="3"/>
  <c r="BP46" i="1" s="1"/>
  <c r="LZ33" i="3"/>
  <c r="BG46" i="1" s="1"/>
  <c r="LQ33" i="3"/>
  <c r="LH33" i="3"/>
  <c r="KX33" i="3"/>
  <c r="KO33" i="3"/>
  <c r="KF33" i="3"/>
  <c r="JW33" i="3"/>
  <c r="JN33" i="3"/>
  <c r="JE33" i="3"/>
  <c r="IV33" i="3"/>
  <c r="IL33" i="3"/>
  <c r="IC33" i="3"/>
  <c r="HT33" i="3"/>
  <c r="HK33" i="3"/>
  <c r="HB33" i="3"/>
  <c r="GS33" i="3"/>
  <c r="GJ33" i="3"/>
  <c r="FZ33" i="3"/>
  <c r="FQ33" i="3"/>
  <c r="FH33" i="3"/>
  <c r="EY33" i="3"/>
  <c r="EP33" i="3"/>
  <c r="EG33" i="3"/>
  <c r="DX33" i="3"/>
  <c r="DN33" i="3"/>
  <c r="DE33" i="3"/>
  <c r="CV33" i="3"/>
  <c r="CM33" i="3"/>
  <c r="CD33" i="3"/>
  <c r="BU33" i="3"/>
  <c r="BL33" i="3"/>
  <c r="BB33" i="3"/>
  <c r="AS33" i="3"/>
  <c r="AJ33" i="3"/>
  <c r="AB33" i="3"/>
  <c r="T33" i="3"/>
  <c r="L33" i="3"/>
  <c r="MQ33" i="3"/>
  <c r="BX46" i="1" s="1"/>
  <c r="MH33" i="3"/>
  <c r="BO46" i="1" s="1"/>
  <c r="LY33" i="3"/>
  <c r="BF46" i="1" s="1"/>
  <c r="LP33" i="3"/>
  <c r="LF33" i="3"/>
  <c r="KW33" i="3"/>
  <c r="KN33" i="3"/>
  <c r="KE33" i="3"/>
  <c r="JV33" i="3"/>
  <c r="JM33" i="3"/>
  <c r="JD33" i="3"/>
  <c r="IT33" i="3"/>
  <c r="IK33" i="3"/>
  <c r="IB33" i="3"/>
  <c r="HS33" i="3"/>
  <c r="HJ33" i="3"/>
  <c r="HA33" i="3"/>
  <c r="GR33" i="3"/>
  <c r="GH33" i="3"/>
  <c r="FY33" i="3"/>
  <c r="FP33" i="3"/>
  <c r="FG33" i="3"/>
  <c r="EX33" i="3"/>
  <c r="EO33" i="3"/>
  <c r="EF33" i="3"/>
  <c r="DV33" i="3"/>
  <c r="DM33" i="3"/>
  <c r="DD33" i="3"/>
  <c r="CU33" i="3"/>
  <c r="CL33" i="3"/>
  <c r="CC33" i="3"/>
  <c r="BT33" i="3"/>
  <c r="BJ33" i="3"/>
  <c r="BA33" i="3"/>
  <c r="AR33" i="3"/>
  <c r="AI33" i="3"/>
  <c r="AA33" i="3"/>
  <c r="S33" i="3"/>
  <c r="K33" i="3"/>
  <c r="MK33" i="3"/>
  <c r="BR46" i="1" s="1"/>
  <c r="MB33" i="3"/>
  <c r="BI46" i="1" s="1"/>
  <c r="LS33" i="3"/>
  <c r="LJ33" i="3"/>
  <c r="LA33" i="3"/>
  <c r="KR33" i="3"/>
  <c r="KH33" i="3"/>
  <c r="JY33" i="3"/>
  <c r="JP33" i="3"/>
  <c r="JG33" i="3"/>
  <c r="IX33" i="3"/>
  <c r="IO33" i="3"/>
  <c r="IF33" i="3"/>
  <c r="HV33" i="3"/>
  <c r="HM33" i="3"/>
  <c r="HD33" i="3"/>
  <c r="GU33" i="3"/>
  <c r="GL33" i="3"/>
  <c r="GC33" i="3"/>
  <c r="FT33" i="3"/>
  <c r="FJ33" i="3"/>
  <c r="FA33" i="3"/>
  <c r="ER33" i="3"/>
  <c r="EI33" i="3"/>
  <c r="DZ33" i="3"/>
  <c r="DQ33" i="3"/>
  <c r="DH33" i="3"/>
  <c r="CX33" i="3"/>
  <c r="CO33" i="3"/>
  <c r="CF33" i="3"/>
  <c r="BW33" i="3"/>
  <c r="BN33" i="3"/>
  <c r="BE33" i="3"/>
  <c r="AV33" i="3"/>
  <c r="AL33" i="3"/>
  <c r="AD33" i="3"/>
  <c r="V33" i="3"/>
  <c r="N33" i="3"/>
  <c r="MN33" i="3"/>
  <c r="BU46" i="1" s="1"/>
  <c r="LU33" i="3"/>
  <c r="BB46" i="1" s="1"/>
  <c r="LC33" i="3"/>
  <c r="KK33" i="3"/>
  <c r="JR33" i="3"/>
  <c r="IZ33" i="3"/>
  <c r="IH33" i="3"/>
  <c r="HP33" i="3"/>
  <c r="GW33" i="3"/>
  <c r="GE33" i="3"/>
  <c r="FM33" i="3"/>
  <c r="ET33" i="3"/>
  <c r="EB33" i="3"/>
  <c r="DJ33" i="3"/>
  <c r="CR33" i="3"/>
  <c r="BY33" i="3"/>
  <c r="BG33" i="3"/>
  <c r="AO33" i="3"/>
  <c r="X33" i="3"/>
  <c r="H33" i="3"/>
  <c r="ML33" i="3"/>
  <c r="BS46" i="1" s="1"/>
  <c r="LT33" i="3"/>
  <c r="BA46" i="1" s="1"/>
  <c r="LB33" i="3"/>
  <c r="KJ33" i="3"/>
  <c r="JQ33" i="3"/>
  <c r="IY33" i="3"/>
  <c r="IG33" i="3"/>
  <c r="HN33" i="3"/>
  <c r="GV33" i="3"/>
  <c r="GD33" i="3"/>
  <c r="FL33" i="3"/>
  <c r="ES33" i="3"/>
  <c r="EA33" i="3"/>
  <c r="DI33" i="3"/>
  <c r="CP33" i="3"/>
  <c r="BX33" i="3"/>
  <c r="BF33" i="3"/>
  <c r="AN33" i="3"/>
  <c r="W33" i="3"/>
  <c r="MG33" i="3"/>
  <c r="BN46" i="1" s="1"/>
  <c r="LN33" i="3"/>
  <c r="KV33" i="3"/>
  <c r="KD33" i="3"/>
  <c r="JL33" i="3"/>
  <c r="IS33" i="3"/>
  <c r="IA33" i="3"/>
  <c r="HI33" i="3"/>
  <c r="GP33" i="3"/>
  <c r="FX33" i="3"/>
  <c r="FF33" i="3"/>
  <c r="EN33" i="3"/>
  <c r="DU33" i="3"/>
  <c r="DC33" i="3"/>
  <c r="CK33" i="3"/>
  <c r="BR33" i="3"/>
  <c r="AZ33" i="3"/>
  <c r="AH33" i="3"/>
  <c r="R33" i="3"/>
  <c r="MO33" i="3"/>
  <c r="BV46" i="1" s="1"/>
  <c r="LV33" i="3"/>
  <c r="BC46" i="1" s="1"/>
  <c r="LD33" i="3"/>
  <c r="KL33" i="3"/>
  <c r="JT33" i="3"/>
  <c r="JA33" i="3"/>
  <c r="II33" i="3"/>
  <c r="HQ33" i="3"/>
  <c r="GX33" i="3"/>
  <c r="GF33" i="3"/>
  <c r="FN33" i="3"/>
  <c r="EV33" i="3"/>
  <c r="EC33" i="3"/>
  <c r="DK33" i="3"/>
  <c r="CS33" i="3"/>
  <c r="BZ33" i="3"/>
  <c r="BH33" i="3"/>
  <c r="AP33" i="3"/>
  <c r="Y33" i="3"/>
  <c r="I33" i="3"/>
  <c r="MF33" i="3"/>
  <c r="BM46" i="1" s="1"/>
  <c r="KU33" i="3"/>
  <c r="JJ33" i="3"/>
  <c r="HZ33" i="3"/>
  <c r="GO33" i="3"/>
  <c r="FE33" i="3"/>
  <c r="DT33" i="3"/>
  <c r="CJ33" i="3"/>
  <c r="AY33" i="3"/>
  <c r="Q33" i="3"/>
  <c r="MD33" i="3"/>
  <c r="BK46" i="1" s="1"/>
  <c r="KT33" i="3"/>
  <c r="JI33" i="3"/>
  <c r="HY33" i="3"/>
  <c r="GN33" i="3"/>
  <c r="FD33" i="3"/>
  <c r="DS33" i="3"/>
  <c r="CH33" i="3"/>
  <c r="AX33" i="3"/>
  <c r="P33" i="3"/>
  <c r="MC33" i="3"/>
  <c r="BJ46" i="1" s="1"/>
  <c r="KS33" i="3"/>
  <c r="JH33" i="3"/>
  <c r="HX33" i="3"/>
  <c r="GM33" i="3"/>
  <c r="FB33" i="3"/>
  <c r="DR33" i="3"/>
  <c r="CG33" i="3"/>
  <c r="AW33" i="3"/>
  <c r="O33" i="3"/>
  <c r="MP33" i="3"/>
  <c r="BW46" i="1" s="1"/>
  <c r="LE33" i="3"/>
  <c r="JU33" i="3"/>
  <c r="IJ33" i="3"/>
  <c r="GZ33" i="3"/>
  <c r="FO33" i="3"/>
  <c r="ED33" i="3"/>
  <c r="CT33" i="3"/>
  <c r="BI33" i="3"/>
  <c r="Z33" i="3"/>
  <c r="LM33" i="3"/>
  <c r="IR33" i="3"/>
  <c r="FW33" i="3"/>
  <c r="DB33" i="3"/>
  <c r="AG33" i="3"/>
  <c r="LL33" i="3"/>
  <c r="IQ33" i="3"/>
  <c r="FV33" i="3"/>
  <c r="DA33" i="3"/>
  <c r="AF33" i="3"/>
  <c r="LK33" i="3"/>
  <c r="IP33" i="3"/>
  <c r="FU33" i="3"/>
  <c r="CZ33" i="3"/>
  <c r="AE33" i="3"/>
  <c r="LX33" i="3"/>
  <c r="BE46" i="1" s="1"/>
  <c r="JB33" i="3"/>
  <c r="GG33" i="3"/>
  <c r="DL33" i="3"/>
  <c r="AQ33" i="3"/>
  <c r="HE33" i="3"/>
  <c r="BO33" i="3"/>
  <c r="KM33" i="3"/>
  <c r="EW33" i="3"/>
  <c r="J33" i="3"/>
  <c r="HH33" i="3"/>
  <c r="BQ33" i="3"/>
  <c r="HF33" i="3"/>
  <c r="BP33" i="3"/>
  <c r="KC33" i="3"/>
  <c r="KB33" i="3"/>
  <c r="JZ33" i="3"/>
  <c r="CB33" i="3"/>
  <c r="EJ33" i="3"/>
  <c r="EK33" i="3"/>
  <c r="EL33" i="3"/>
  <c r="AX46" i="1"/>
  <c r="HR33" i="3"/>
  <c r="F35" i="3"/>
  <c r="E34" i="3"/>
  <c r="AY47" i="1"/>
  <c r="AR45" i="1"/>
  <c r="AW45" i="1"/>
  <c r="AV45" i="1" s="1"/>
  <c r="AS44" i="1"/>
  <c r="AU46" i="1" l="1"/>
  <c r="AR46" i="1"/>
  <c r="AW46" i="1"/>
  <c r="AV46" i="1" s="1"/>
  <c r="AS45" i="1"/>
  <c r="ML34" i="3"/>
  <c r="BS47" i="1" s="1"/>
  <c r="MD34" i="3"/>
  <c r="BK47" i="1" s="1"/>
  <c r="LV34" i="3"/>
  <c r="BC47" i="1" s="1"/>
  <c r="LN34" i="3"/>
  <c r="LF34" i="3"/>
  <c r="KX34" i="3"/>
  <c r="KP34" i="3"/>
  <c r="KH34" i="3"/>
  <c r="JZ34" i="3"/>
  <c r="JR34" i="3"/>
  <c r="JJ34" i="3"/>
  <c r="JB34" i="3"/>
  <c r="IT34" i="3"/>
  <c r="IL34" i="3"/>
  <c r="ID34" i="3"/>
  <c r="HV34" i="3"/>
  <c r="HN34" i="3"/>
  <c r="HF34" i="3"/>
  <c r="GX34" i="3"/>
  <c r="GP34" i="3"/>
  <c r="GH34" i="3"/>
  <c r="FZ34" i="3"/>
  <c r="FR34" i="3"/>
  <c r="FJ34" i="3"/>
  <c r="FB34" i="3"/>
  <c r="ET34" i="3"/>
  <c r="EL34" i="3"/>
  <c r="ED34" i="3"/>
  <c r="DV34" i="3"/>
  <c r="DN34" i="3"/>
  <c r="DF34" i="3"/>
  <c r="CX34" i="3"/>
  <c r="CP34" i="3"/>
  <c r="CH34" i="3"/>
  <c r="BZ34" i="3"/>
  <c r="BR34" i="3"/>
  <c r="BJ34" i="3"/>
  <c r="BB34" i="3"/>
  <c r="AT34" i="3"/>
  <c r="AL34" i="3"/>
  <c r="AD34" i="3"/>
  <c r="MK34" i="3"/>
  <c r="BR47" i="1" s="1"/>
  <c r="MC34" i="3"/>
  <c r="BJ47" i="1" s="1"/>
  <c r="LU34" i="3"/>
  <c r="BB47" i="1" s="1"/>
  <c r="LM34" i="3"/>
  <c r="LE34" i="3"/>
  <c r="KW34" i="3"/>
  <c r="KO34" i="3"/>
  <c r="KG34" i="3"/>
  <c r="JY34" i="3"/>
  <c r="JQ34" i="3"/>
  <c r="JI34" i="3"/>
  <c r="JA34" i="3"/>
  <c r="IS34" i="3"/>
  <c r="IK34" i="3"/>
  <c r="IC34" i="3"/>
  <c r="HU34" i="3"/>
  <c r="HM34" i="3"/>
  <c r="HE34" i="3"/>
  <c r="GW34" i="3"/>
  <c r="GO34" i="3"/>
  <c r="GG34" i="3"/>
  <c r="FY34" i="3"/>
  <c r="FQ34" i="3"/>
  <c r="FI34" i="3"/>
  <c r="FA34" i="3"/>
  <c r="ES34" i="3"/>
  <c r="EK34" i="3"/>
  <c r="EC34" i="3"/>
  <c r="DU34" i="3"/>
  <c r="DM34" i="3"/>
  <c r="DE34" i="3"/>
  <c r="CW34" i="3"/>
  <c r="CO34" i="3"/>
  <c r="CG34" i="3"/>
  <c r="BY34" i="3"/>
  <c r="BQ34" i="3"/>
  <c r="BI34" i="3"/>
  <c r="BA34" i="3"/>
  <c r="AS34" i="3"/>
  <c r="AK34" i="3"/>
  <c r="AC34" i="3"/>
  <c r="MR34" i="3"/>
  <c r="BY47" i="1" s="1"/>
  <c r="MJ34" i="3"/>
  <c r="BQ47" i="1" s="1"/>
  <c r="MB34" i="3"/>
  <c r="BI47" i="1" s="1"/>
  <c r="LT34" i="3"/>
  <c r="BA47" i="1" s="1"/>
  <c r="LL34" i="3"/>
  <c r="LD34" i="3"/>
  <c r="KV34" i="3"/>
  <c r="KN34" i="3"/>
  <c r="KF34" i="3"/>
  <c r="JX34" i="3"/>
  <c r="JP34" i="3"/>
  <c r="JH34" i="3"/>
  <c r="IZ34" i="3"/>
  <c r="IR34" i="3"/>
  <c r="IJ34" i="3"/>
  <c r="IB34" i="3"/>
  <c r="HT34" i="3"/>
  <c r="HL34" i="3"/>
  <c r="HD34" i="3"/>
  <c r="GV34" i="3"/>
  <c r="GN34" i="3"/>
  <c r="GF34" i="3"/>
  <c r="FX34" i="3"/>
  <c r="FP34" i="3"/>
  <c r="FH34" i="3"/>
  <c r="EZ34" i="3"/>
  <c r="ER34" i="3"/>
  <c r="EJ34" i="3"/>
  <c r="EB34" i="3"/>
  <c r="DT34" i="3"/>
  <c r="DL34" i="3"/>
  <c r="DD34" i="3"/>
  <c r="CV34" i="3"/>
  <c r="CN34" i="3"/>
  <c r="CF34" i="3"/>
  <c r="BX34" i="3"/>
  <c r="BP34" i="3"/>
  <c r="BH34" i="3"/>
  <c r="AZ34" i="3"/>
  <c r="AR34" i="3"/>
  <c r="AJ34" i="3"/>
  <c r="AB34" i="3"/>
  <c r="MM34" i="3"/>
  <c r="BT47" i="1" s="1"/>
  <c r="ME34" i="3"/>
  <c r="BL47" i="1" s="1"/>
  <c r="LW34" i="3"/>
  <c r="BD47" i="1" s="1"/>
  <c r="LO34" i="3"/>
  <c r="LG34" i="3"/>
  <c r="KY34" i="3"/>
  <c r="KQ34" i="3"/>
  <c r="KI34" i="3"/>
  <c r="KA34" i="3"/>
  <c r="JS34" i="3"/>
  <c r="JK34" i="3"/>
  <c r="JC34" i="3"/>
  <c r="IU34" i="3"/>
  <c r="IM34" i="3"/>
  <c r="IE34" i="3"/>
  <c r="HW34" i="3"/>
  <c r="HO34" i="3"/>
  <c r="HG34" i="3"/>
  <c r="GY34" i="3"/>
  <c r="GQ34" i="3"/>
  <c r="GI34" i="3"/>
  <c r="GA34" i="3"/>
  <c r="FS34" i="3"/>
  <c r="FK34" i="3"/>
  <c r="FC34" i="3"/>
  <c r="EU34" i="3"/>
  <c r="EM34" i="3"/>
  <c r="EE34" i="3"/>
  <c r="DW34" i="3"/>
  <c r="DO34" i="3"/>
  <c r="DG34" i="3"/>
  <c r="CY34" i="3"/>
  <c r="CQ34" i="3"/>
  <c r="CI34" i="3"/>
  <c r="CA34" i="3"/>
  <c r="BS34" i="3"/>
  <c r="BK34" i="3"/>
  <c r="BC34" i="3"/>
  <c r="AU34" i="3"/>
  <c r="AM34" i="3"/>
  <c r="AE34" i="3"/>
  <c r="MH34" i="3"/>
  <c r="BO47" i="1" s="1"/>
  <c r="LR34" i="3"/>
  <c r="LB34" i="3"/>
  <c r="KL34" i="3"/>
  <c r="JV34" i="3"/>
  <c r="JF34" i="3"/>
  <c r="IP34" i="3"/>
  <c r="HZ34" i="3"/>
  <c r="HJ34" i="3"/>
  <c r="GT34" i="3"/>
  <c r="GD34" i="3"/>
  <c r="FN34" i="3"/>
  <c r="EX34" i="3"/>
  <c r="EH34" i="3"/>
  <c r="DR34" i="3"/>
  <c r="DB34" i="3"/>
  <c r="CL34" i="3"/>
  <c r="BV34" i="3"/>
  <c r="BF34" i="3"/>
  <c r="AP34" i="3"/>
  <c r="Z34" i="3"/>
  <c r="R34" i="3"/>
  <c r="J34" i="3"/>
  <c r="MF34" i="3"/>
  <c r="BM47" i="1" s="1"/>
  <c r="LP34" i="3"/>
  <c r="KZ34" i="3"/>
  <c r="MG34" i="3"/>
  <c r="BN47" i="1" s="1"/>
  <c r="LJ34" i="3"/>
  <c r="KR34" i="3"/>
  <c r="JW34" i="3"/>
  <c r="JE34" i="3"/>
  <c r="IN34" i="3"/>
  <c r="HS34" i="3"/>
  <c r="HB34" i="3"/>
  <c r="GK34" i="3"/>
  <c r="FT34" i="3"/>
  <c r="EY34" i="3"/>
  <c r="EG34" i="3"/>
  <c r="DP34" i="3"/>
  <c r="CU34" i="3"/>
  <c r="CD34" i="3"/>
  <c r="BM34" i="3"/>
  <c r="AV34" i="3"/>
  <c r="AA34" i="3"/>
  <c r="Q34" i="3"/>
  <c r="H34" i="3"/>
  <c r="MA34" i="3"/>
  <c r="BH47" i="1" s="1"/>
  <c r="LI34" i="3"/>
  <c r="KM34" i="3"/>
  <c r="JU34" i="3"/>
  <c r="JD34" i="3"/>
  <c r="II34" i="3"/>
  <c r="HR34" i="3"/>
  <c r="HA34" i="3"/>
  <c r="GJ34" i="3"/>
  <c r="FO34" i="3"/>
  <c r="EW34" i="3"/>
  <c r="EF34" i="3"/>
  <c r="DK34" i="3"/>
  <c r="CT34" i="3"/>
  <c r="CC34" i="3"/>
  <c r="BL34" i="3"/>
  <c r="AQ34" i="3"/>
  <c r="Y34" i="3"/>
  <c r="P34" i="3"/>
  <c r="LZ34" i="3"/>
  <c r="BG47" i="1" s="1"/>
  <c r="LH34" i="3"/>
  <c r="KK34" i="3"/>
  <c r="JT34" i="3"/>
  <c r="IY34" i="3"/>
  <c r="IH34" i="3"/>
  <c r="HQ34" i="3"/>
  <c r="GZ34" i="3"/>
  <c r="GE34" i="3"/>
  <c r="FM34" i="3"/>
  <c r="EV34" i="3"/>
  <c r="EA34" i="3"/>
  <c r="DJ34" i="3"/>
  <c r="CS34" i="3"/>
  <c r="CB34" i="3"/>
  <c r="BG34" i="3"/>
  <c r="AO34" i="3"/>
  <c r="X34" i="3"/>
  <c r="O34" i="3"/>
  <c r="MI34" i="3"/>
  <c r="BP47" i="1" s="1"/>
  <c r="LK34" i="3"/>
  <c r="KS34" i="3"/>
  <c r="KB34" i="3"/>
  <c r="JG34" i="3"/>
  <c r="IO34" i="3"/>
  <c r="HX34" i="3"/>
  <c r="HC34" i="3"/>
  <c r="GL34" i="3"/>
  <c r="FU34" i="3"/>
  <c r="FD34" i="3"/>
  <c r="EI34" i="3"/>
  <c r="DQ34" i="3"/>
  <c r="CZ34" i="3"/>
  <c r="CE34" i="3"/>
  <c r="BN34" i="3"/>
  <c r="AW34" i="3"/>
  <c r="AF34" i="3"/>
  <c r="S34" i="3"/>
  <c r="I34" i="3"/>
  <c r="MP34" i="3"/>
  <c r="BW47" i="1" s="1"/>
  <c r="LA34" i="3"/>
  <c r="JN34" i="3"/>
  <c r="IF34" i="3"/>
  <c r="GS34" i="3"/>
  <c r="FG34" i="3"/>
  <c r="DY34" i="3"/>
  <c r="CM34" i="3"/>
  <c r="BD34" i="3"/>
  <c r="V34" i="3"/>
  <c r="MO34" i="3"/>
  <c r="BV47" i="1" s="1"/>
  <c r="KU34" i="3"/>
  <c r="JM34" i="3"/>
  <c r="IA34" i="3"/>
  <c r="GR34" i="3"/>
  <c r="FF34" i="3"/>
  <c r="DX34" i="3"/>
  <c r="CK34" i="3"/>
  <c r="AY34" i="3"/>
  <c r="U34" i="3"/>
  <c r="MN34" i="3"/>
  <c r="BU47" i="1" s="1"/>
  <c r="KT34" i="3"/>
  <c r="JL34" i="3"/>
  <c r="HY34" i="3"/>
  <c r="GM34" i="3"/>
  <c r="FE34" i="3"/>
  <c r="DS34" i="3"/>
  <c r="CJ34" i="3"/>
  <c r="AX34" i="3"/>
  <c r="T34" i="3"/>
  <c r="MQ34" i="3"/>
  <c r="BX47" i="1" s="1"/>
  <c r="LC34" i="3"/>
  <c r="JO34" i="3"/>
  <c r="IG34" i="3"/>
  <c r="GU34" i="3"/>
  <c r="FL34" i="3"/>
  <c r="DZ34" i="3"/>
  <c r="CR34" i="3"/>
  <c r="BE34" i="3"/>
  <c r="W34" i="3"/>
  <c r="KC34" i="3"/>
  <c r="HH34" i="3"/>
  <c r="EN34" i="3"/>
  <c r="BO34" i="3"/>
  <c r="K34" i="3"/>
  <c r="LY34" i="3"/>
  <c r="BF47" i="1" s="1"/>
  <c r="IX34" i="3"/>
  <c r="GC34" i="3"/>
  <c r="DI34" i="3"/>
  <c r="AN34" i="3"/>
  <c r="LX34" i="3"/>
  <c r="BE47" i="1" s="1"/>
  <c r="IW34" i="3"/>
  <c r="GB34" i="3"/>
  <c r="DH34" i="3"/>
  <c r="AI34" i="3"/>
  <c r="KD34" i="3"/>
  <c r="HI34" i="3"/>
  <c r="EO34" i="3"/>
  <c r="BT34" i="3"/>
  <c r="L34" i="3"/>
  <c r="KE34" i="3"/>
  <c r="EP34" i="3"/>
  <c r="M34" i="3"/>
  <c r="IV34" i="3"/>
  <c r="DC34" i="3"/>
  <c r="IQ34" i="3"/>
  <c r="DA34" i="3"/>
  <c r="KJ34" i="3"/>
  <c r="EQ34" i="3"/>
  <c r="N34" i="3"/>
  <c r="BU34" i="3"/>
  <c r="LS34" i="3"/>
  <c r="AH34" i="3"/>
  <c r="FV34" i="3"/>
  <c r="BW34" i="3"/>
  <c r="FW34" i="3"/>
  <c r="AG34" i="3"/>
  <c r="HK34" i="3"/>
  <c r="HP34" i="3"/>
  <c r="AX47" i="1"/>
  <c r="LQ34" i="3"/>
  <c r="E35" i="3"/>
  <c r="AY48" i="1"/>
  <c r="AU47" i="1" l="1"/>
  <c r="AR47" i="1"/>
  <c r="AW47" i="1"/>
  <c r="AV47" i="1" s="1"/>
  <c r="AS46" i="1"/>
  <c r="MO35" i="3"/>
  <c r="BV48" i="1" s="1"/>
  <c r="MG35" i="3"/>
  <c r="BN48" i="1" s="1"/>
  <c r="LY35" i="3"/>
  <c r="BF48" i="1" s="1"/>
  <c r="LQ35" i="3"/>
  <c r="LI35" i="3"/>
  <c r="LA35" i="3"/>
  <c r="KS35" i="3"/>
  <c r="KK35" i="3"/>
  <c r="KC35" i="3"/>
  <c r="JU35" i="3"/>
  <c r="JM35" i="3"/>
  <c r="JE35" i="3"/>
  <c r="IW35" i="3"/>
  <c r="IO35" i="3"/>
  <c r="IG35" i="3"/>
  <c r="HY35" i="3"/>
  <c r="HQ35" i="3"/>
  <c r="HI35" i="3"/>
  <c r="HA35" i="3"/>
  <c r="GS35" i="3"/>
  <c r="GK35" i="3"/>
  <c r="GC35" i="3"/>
  <c r="FU35" i="3"/>
  <c r="FM35" i="3"/>
  <c r="FE35" i="3"/>
  <c r="EW35" i="3"/>
  <c r="EO35" i="3"/>
  <c r="EG35" i="3"/>
  <c r="DY35" i="3"/>
  <c r="DQ35" i="3"/>
  <c r="DI35" i="3"/>
  <c r="DA35" i="3"/>
  <c r="CS35" i="3"/>
  <c r="CK35" i="3"/>
  <c r="CC35" i="3"/>
  <c r="BU35" i="3"/>
  <c r="BM35" i="3"/>
  <c r="BE35" i="3"/>
  <c r="AW35" i="3"/>
  <c r="AO35" i="3"/>
  <c r="AG35" i="3"/>
  <c r="Y35" i="3"/>
  <c r="Q35" i="3"/>
  <c r="I35" i="3"/>
  <c r="MN35" i="3"/>
  <c r="BU48" i="1" s="1"/>
  <c r="MF35" i="3"/>
  <c r="BM48" i="1" s="1"/>
  <c r="LX35" i="3"/>
  <c r="BE48" i="1" s="1"/>
  <c r="LP35" i="3"/>
  <c r="LH35" i="3"/>
  <c r="KZ35" i="3"/>
  <c r="KR35" i="3"/>
  <c r="KJ35" i="3"/>
  <c r="KB35" i="3"/>
  <c r="JT35" i="3"/>
  <c r="JL35" i="3"/>
  <c r="JD35" i="3"/>
  <c r="IV35" i="3"/>
  <c r="IN35" i="3"/>
  <c r="IF35" i="3"/>
  <c r="HX35" i="3"/>
  <c r="HP35" i="3"/>
  <c r="HH35" i="3"/>
  <c r="GZ35" i="3"/>
  <c r="GR35" i="3"/>
  <c r="GJ35" i="3"/>
  <c r="GB35" i="3"/>
  <c r="FT35" i="3"/>
  <c r="FL35" i="3"/>
  <c r="FD35" i="3"/>
  <c r="EV35" i="3"/>
  <c r="EN35" i="3"/>
  <c r="EF35" i="3"/>
  <c r="DX35" i="3"/>
  <c r="DP35" i="3"/>
  <c r="DH35" i="3"/>
  <c r="CZ35" i="3"/>
  <c r="CR35" i="3"/>
  <c r="CJ35" i="3"/>
  <c r="CB35" i="3"/>
  <c r="BT35" i="3"/>
  <c r="BL35" i="3"/>
  <c r="BD35" i="3"/>
  <c r="AV35" i="3"/>
  <c r="AN35" i="3"/>
  <c r="AF35" i="3"/>
  <c r="X35" i="3"/>
  <c r="P35" i="3"/>
  <c r="H35" i="3"/>
  <c r="MM35" i="3"/>
  <c r="BT48" i="1" s="1"/>
  <c r="ME35" i="3"/>
  <c r="BL48" i="1" s="1"/>
  <c r="LW35" i="3"/>
  <c r="BD48" i="1" s="1"/>
  <c r="LO35" i="3"/>
  <c r="LG35" i="3"/>
  <c r="KY35" i="3"/>
  <c r="KQ35" i="3"/>
  <c r="KI35" i="3"/>
  <c r="KA35" i="3"/>
  <c r="JS35" i="3"/>
  <c r="JK35" i="3"/>
  <c r="JC35" i="3"/>
  <c r="IU35" i="3"/>
  <c r="IM35" i="3"/>
  <c r="IE35" i="3"/>
  <c r="HW35" i="3"/>
  <c r="HO35" i="3"/>
  <c r="HG35" i="3"/>
  <c r="GY35" i="3"/>
  <c r="GQ35" i="3"/>
  <c r="GI35" i="3"/>
  <c r="GA35" i="3"/>
  <c r="FS35" i="3"/>
  <c r="FK35" i="3"/>
  <c r="FC35" i="3"/>
  <c r="EU35" i="3"/>
  <c r="EM35" i="3"/>
  <c r="EE35" i="3"/>
  <c r="DW35" i="3"/>
  <c r="DO35" i="3"/>
  <c r="DG35" i="3"/>
  <c r="CY35" i="3"/>
  <c r="CQ35" i="3"/>
  <c r="CI35" i="3"/>
  <c r="CA35" i="3"/>
  <c r="BS35" i="3"/>
  <c r="BK35" i="3"/>
  <c r="BC35" i="3"/>
  <c r="AU35" i="3"/>
  <c r="AM35" i="3"/>
  <c r="AE35" i="3"/>
  <c r="W35" i="3"/>
  <c r="O35" i="3"/>
  <c r="MP35" i="3"/>
  <c r="BW48" i="1" s="1"/>
  <c r="MH35" i="3"/>
  <c r="BO48" i="1" s="1"/>
  <c r="LZ35" i="3"/>
  <c r="BG48" i="1" s="1"/>
  <c r="LR35" i="3"/>
  <c r="LJ35" i="3"/>
  <c r="LB35" i="3"/>
  <c r="KT35" i="3"/>
  <c r="KL35" i="3"/>
  <c r="KD35" i="3"/>
  <c r="JV35" i="3"/>
  <c r="JN35" i="3"/>
  <c r="JF35" i="3"/>
  <c r="IX35" i="3"/>
  <c r="IP35" i="3"/>
  <c r="IH35" i="3"/>
  <c r="HZ35" i="3"/>
  <c r="HR35" i="3"/>
  <c r="HJ35" i="3"/>
  <c r="HB35" i="3"/>
  <c r="GT35" i="3"/>
  <c r="GL35" i="3"/>
  <c r="GD35" i="3"/>
  <c r="FV35" i="3"/>
  <c r="FN35" i="3"/>
  <c r="FF35" i="3"/>
  <c r="EX35" i="3"/>
  <c r="EP35" i="3"/>
  <c r="EH35" i="3"/>
  <c r="DZ35" i="3"/>
  <c r="DR35" i="3"/>
  <c r="DJ35" i="3"/>
  <c r="DB35" i="3"/>
  <c r="CT35" i="3"/>
  <c r="CL35" i="3"/>
  <c r="CD35" i="3"/>
  <c r="BV35" i="3"/>
  <c r="BN35" i="3"/>
  <c r="BF35" i="3"/>
  <c r="AX35" i="3"/>
  <c r="AP35" i="3"/>
  <c r="AH35" i="3"/>
  <c r="Z35" i="3"/>
  <c r="R35" i="3"/>
  <c r="J35" i="3"/>
  <c r="MK35" i="3"/>
  <c r="BR48" i="1" s="1"/>
  <c r="LU35" i="3"/>
  <c r="BB48" i="1" s="1"/>
  <c r="LE35" i="3"/>
  <c r="KO35" i="3"/>
  <c r="JY35" i="3"/>
  <c r="JI35" i="3"/>
  <c r="IS35" i="3"/>
  <c r="IC35" i="3"/>
  <c r="HM35" i="3"/>
  <c r="GW35" i="3"/>
  <c r="GG35" i="3"/>
  <c r="FQ35" i="3"/>
  <c r="FA35" i="3"/>
  <c r="EK35" i="3"/>
  <c r="DU35" i="3"/>
  <c r="DE35" i="3"/>
  <c r="CO35" i="3"/>
  <c r="BY35" i="3"/>
  <c r="BI35" i="3"/>
  <c r="AS35" i="3"/>
  <c r="AC35" i="3"/>
  <c r="M35" i="3"/>
  <c r="MJ35" i="3"/>
  <c r="BQ48" i="1" s="1"/>
  <c r="LT35" i="3"/>
  <c r="BA48" i="1" s="1"/>
  <c r="LD35" i="3"/>
  <c r="KN35" i="3"/>
  <c r="JX35" i="3"/>
  <c r="JH35" i="3"/>
  <c r="IR35" i="3"/>
  <c r="IB35" i="3"/>
  <c r="HL35" i="3"/>
  <c r="GV35" i="3"/>
  <c r="GF35" i="3"/>
  <c r="FP35" i="3"/>
  <c r="EZ35" i="3"/>
  <c r="EJ35" i="3"/>
  <c r="DT35" i="3"/>
  <c r="DD35" i="3"/>
  <c r="CN35" i="3"/>
  <c r="BX35" i="3"/>
  <c r="BH35" i="3"/>
  <c r="AR35" i="3"/>
  <c r="AB35" i="3"/>
  <c r="L35" i="3"/>
  <c r="MI35" i="3"/>
  <c r="BP48" i="1" s="1"/>
  <c r="LS35" i="3"/>
  <c r="LC35" i="3"/>
  <c r="KM35" i="3"/>
  <c r="JW35" i="3"/>
  <c r="JG35" i="3"/>
  <c r="IQ35" i="3"/>
  <c r="IA35" i="3"/>
  <c r="HK35" i="3"/>
  <c r="GU35" i="3"/>
  <c r="GE35" i="3"/>
  <c r="FO35" i="3"/>
  <c r="EY35" i="3"/>
  <c r="EI35" i="3"/>
  <c r="DS35" i="3"/>
  <c r="DC35" i="3"/>
  <c r="CM35" i="3"/>
  <c r="BW35" i="3"/>
  <c r="BG35" i="3"/>
  <c r="AQ35" i="3"/>
  <c r="AA35" i="3"/>
  <c r="K35" i="3"/>
  <c r="ML35" i="3"/>
  <c r="BS48" i="1" s="1"/>
  <c r="LV35" i="3"/>
  <c r="BC48" i="1" s="1"/>
  <c r="LF35" i="3"/>
  <c r="KP35" i="3"/>
  <c r="JZ35" i="3"/>
  <c r="JJ35" i="3"/>
  <c r="IT35" i="3"/>
  <c r="ID35" i="3"/>
  <c r="HN35" i="3"/>
  <c r="GX35" i="3"/>
  <c r="GH35" i="3"/>
  <c r="FR35" i="3"/>
  <c r="FB35" i="3"/>
  <c r="EL35" i="3"/>
  <c r="DV35" i="3"/>
  <c r="DF35" i="3"/>
  <c r="CP35" i="3"/>
  <c r="BZ35" i="3"/>
  <c r="BJ35" i="3"/>
  <c r="AT35" i="3"/>
  <c r="AD35" i="3"/>
  <c r="N35" i="3"/>
  <c r="MC35" i="3"/>
  <c r="BJ48" i="1" s="1"/>
  <c r="KW35" i="3"/>
  <c r="JQ35" i="3"/>
  <c r="IK35" i="3"/>
  <c r="HE35" i="3"/>
  <c r="FY35" i="3"/>
  <c r="ES35" i="3"/>
  <c r="DM35" i="3"/>
  <c r="CG35" i="3"/>
  <c r="BA35" i="3"/>
  <c r="U35" i="3"/>
  <c r="MB35" i="3"/>
  <c r="BI48" i="1" s="1"/>
  <c r="KV35" i="3"/>
  <c r="JP35" i="3"/>
  <c r="IJ35" i="3"/>
  <c r="HD35" i="3"/>
  <c r="FX35" i="3"/>
  <c r="ER35" i="3"/>
  <c r="DL35" i="3"/>
  <c r="CF35" i="3"/>
  <c r="AZ35" i="3"/>
  <c r="T35" i="3"/>
  <c r="MA35" i="3"/>
  <c r="BH48" i="1" s="1"/>
  <c r="KU35" i="3"/>
  <c r="JO35" i="3"/>
  <c r="II35" i="3"/>
  <c r="HC35" i="3"/>
  <c r="FW35" i="3"/>
  <c r="EQ35" i="3"/>
  <c r="DK35" i="3"/>
  <c r="CE35" i="3"/>
  <c r="AY35" i="3"/>
  <c r="S35" i="3"/>
  <c r="MD35" i="3"/>
  <c r="BK48" i="1" s="1"/>
  <c r="KX35" i="3"/>
  <c r="JR35" i="3"/>
  <c r="IL35" i="3"/>
  <c r="HF35" i="3"/>
  <c r="FZ35" i="3"/>
  <c r="ET35" i="3"/>
  <c r="DN35" i="3"/>
  <c r="CH35" i="3"/>
  <c r="BB35" i="3"/>
  <c r="V35" i="3"/>
  <c r="LM35" i="3"/>
  <c r="JA35" i="3"/>
  <c r="GO35" i="3"/>
  <c r="EC35" i="3"/>
  <c r="BQ35" i="3"/>
  <c r="LL35" i="3"/>
  <c r="IZ35" i="3"/>
  <c r="GN35" i="3"/>
  <c r="EB35" i="3"/>
  <c r="BP35" i="3"/>
  <c r="LK35" i="3"/>
  <c r="IY35" i="3"/>
  <c r="GM35" i="3"/>
  <c r="EA35" i="3"/>
  <c r="BO35" i="3"/>
  <c r="LN35" i="3"/>
  <c r="JB35" i="3"/>
  <c r="GP35" i="3"/>
  <c r="ED35" i="3"/>
  <c r="BR35" i="3"/>
  <c r="KG35" i="3"/>
  <c r="FI35" i="3"/>
  <c r="AK35" i="3"/>
  <c r="KF35" i="3"/>
  <c r="FH35" i="3"/>
  <c r="AJ35" i="3"/>
  <c r="KE35" i="3"/>
  <c r="FG35" i="3"/>
  <c r="AI35" i="3"/>
  <c r="KH35" i="3"/>
  <c r="FJ35" i="3"/>
  <c r="AL35" i="3"/>
  <c r="HU35" i="3"/>
  <c r="HT35" i="3"/>
  <c r="HS35" i="3"/>
  <c r="HV35" i="3"/>
  <c r="CW35" i="3"/>
  <c r="CV35" i="3"/>
  <c r="MQ35" i="3"/>
  <c r="BX48" i="1" s="1"/>
  <c r="CX35" i="3"/>
  <c r="AX48" i="1"/>
  <c r="CU35" i="3"/>
  <c r="MR35" i="3"/>
  <c r="BY48" i="1" s="1"/>
  <c r="AU48" i="1" l="1"/>
  <c r="AT42" i="1" s="1"/>
  <c r="AR48" i="1"/>
  <c r="AW48" i="1"/>
  <c r="AV48" i="1" s="1"/>
  <c r="AS47" i="1"/>
  <c r="AT47" i="1" l="1"/>
  <c r="AT44" i="1"/>
  <c r="AT45" i="1"/>
  <c r="AT48" i="1"/>
  <c r="AS48" i="1"/>
  <c r="AT32" i="1"/>
  <c r="AT30" i="1"/>
  <c r="AT29" i="1"/>
  <c r="AT31" i="1"/>
  <c r="AT33" i="1"/>
  <c r="AT34" i="1"/>
  <c r="AT37" i="1"/>
  <c r="AT36" i="1"/>
  <c r="AT35" i="1"/>
  <c r="AT39" i="1"/>
  <c r="AT40" i="1"/>
  <c r="AT38" i="1"/>
  <c r="AT46" i="1"/>
  <c r="AT43" i="1"/>
  <c r="AT41" i="1"/>
  <c r="AL48" i="1" l="1"/>
  <c r="AL47" i="1"/>
  <c r="AL46" i="1"/>
  <c r="AL41" i="1"/>
  <c r="AL36" i="1"/>
  <c r="AL44" i="1"/>
  <c r="AL37" i="1"/>
  <c r="AL42" i="1"/>
  <c r="AL31" i="1"/>
  <c r="AL29" i="1"/>
  <c r="AL45" i="1"/>
  <c r="AL33" i="1"/>
  <c r="AL43" i="1"/>
  <c r="AL39" i="1"/>
  <c r="AL30" i="1"/>
  <c r="AS16" i="1"/>
  <c r="AL34" i="1"/>
  <c r="AL40" i="1"/>
  <c r="AL35" i="1"/>
  <c r="AL38" i="1"/>
  <c r="AL32" i="1"/>
  <c r="AR17" i="1"/>
  <c r="AR16" i="1"/>
  <c r="AR13" i="1" l="1"/>
  <c r="K8" i="1" s="1"/>
  <c r="AJ32" i="1"/>
  <c r="AN32" i="1" s="1"/>
  <c r="AK32" i="1"/>
  <c r="AK43" i="1"/>
  <c r="AJ43" i="1"/>
  <c r="AN43" i="1" s="1"/>
  <c r="AK36" i="1"/>
  <c r="AJ36" i="1"/>
  <c r="AN36" i="1" s="1"/>
  <c r="AJ38" i="1"/>
  <c r="AN38" i="1" s="1"/>
  <c r="AK38" i="1"/>
  <c r="AK35" i="1"/>
  <c r="AJ35" i="1"/>
  <c r="AN35" i="1" s="1"/>
  <c r="AK45" i="1"/>
  <c r="AJ45" i="1"/>
  <c r="AN45" i="1" s="1"/>
  <c r="AJ46" i="1"/>
  <c r="AN46" i="1" s="1"/>
  <c r="AK46" i="1"/>
  <c r="AJ40" i="1"/>
  <c r="AN40" i="1" s="1"/>
  <c r="AK40" i="1"/>
  <c r="AK29" i="1"/>
  <c r="AJ29" i="1"/>
  <c r="AN29" i="1" s="1"/>
  <c r="AJ47" i="1"/>
  <c r="AN47" i="1" s="1"/>
  <c r="AK47" i="1"/>
  <c r="AJ34" i="1"/>
  <c r="AN34" i="1" s="1"/>
  <c r="AK34" i="1"/>
  <c r="AK31" i="1"/>
  <c r="AJ31" i="1"/>
  <c r="AN31" i="1" s="1"/>
  <c r="AK48" i="1"/>
  <c r="AJ48" i="1"/>
  <c r="AN48" i="1" s="1"/>
  <c r="AJ42" i="1"/>
  <c r="AN42" i="1" s="1"/>
  <c r="AK42" i="1"/>
  <c r="AJ30" i="1"/>
  <c r="AN30" i="1" s="1"/>
  <c r="AK30" i="1"/>
  <c r="AJ37" i="1"/>
  <c r="AN37" i="1" s="1"/>
  <c r="AK37" i="1"/>
  <c r="AK39" i="1"/>
  <c r="AJ39" i="1"/>
  <c r="AN39" i="1" s="1"/>
  <c r="AK44" i="1"/>
  <c r="AJ44" i="1"/>
  <c r="AN44" i="1" s="1"/>
  <c r="AK41" i="1"/>
  <c r="AJ41" i="1"/>
  <c r="AN41" i="1" s="1"/>
  <c r="AK33" i="1"/>
  <c r="AJ33" i="1"/>
  <c r="AN33" i="1" s="1"/>
  <c r="AP40" i="1" l="1"/>
  <c r="AP48" i="1"/>
  <c r="AP47" i="1"/>
  <c r="AP39" i="1"/>
  <c r="AP34" i="1"/>
  <c r="AJ27" i="1"/>
  <c r="E14" i="3" s="1"/>
  <c r="AP29" i="1"/>
  <c r="AP41" i="1"/>
  <c r="AP37" i="1"/>
  <c r="AP45" i="1"/>
  <c r="AP36" i="1"/>
  <c r="AP35" i="1"/>
  <c r="AP44" i="1"/>
  <c r="AP38" i="1"/>
  <c r="AP43" i="1"/>
  <c r="AP31" i="1"/>
  <c r="AP32" i="1"/>
  <c r="AP30" i="1"/>
  <c r="AP46" i="1"/>
  <c r="AP33" i="1"/>
  <c r="AP42" i="1"/>
  <c r="E12" i="3" l="1"/>
  <c r="E10" i="3"/>
  <c r="G14" i="3"/>
  <c r="AZ12" i="1" s="1"/>
  <c r="BE13" i="1" s="1"/>
  <c r="F14" i="3"/>
  <c r="AX12" i="1"/>
  <c r="AO47" i="1" l="1"/>
  <c r="AQ22" i="1"/>
  <c r="AQ23" i="1"/>
  <c r="AQ24" i="1"/>
  <c r="AQ25" i="1"/>
  <c r="AQ21" i="1"/>
  <c r="AQ17" i="1"/>
  <c r="AQ26" i="1"/>
  <c r="AQ20" i="1"/>
  <c r="AQ19" i="1"/>
  <c r="AO24" i="1"/>
  <c r="AO26" i="1"/>
  <c r="AO23" i="1"/>
  <c r="AO25" i="1"/>
  <c r="AO20" i="1"/>
  <c r="AO21" i="1"/>
  <c r="AO19" i="1"/>
  <c r="AO17" i="1"/>
  <c r="AO22" i="1"/>
  <c r="AQ27" i="1"/>
  <c r="AO27" i="1"/>
  <c r="AQ34" i="1"/>
  <c r="AO38" i="1"/>
  <c r="AO41" i="1"/>
  <c r="AQ37" i="1"/>
  <c r="AQ38" i="1"/>
  <c r="AO32" i="1"/>
  <c r="AO33" i="1"/>
  <c r="AO39" i="1"/>
  <c r="AO45" i="1"/>
  <c r="AQ41" i="1"/>
  <c r="AQ44" i="1"/>
  <c r="AQ31" i="1"/>
  <c r="AQ42" i="1"/>
  <c r="AO48" i="1"/>
  <c r="AQ48" i="1"/>
  <c r="AO46" i="1"/>
  <c r="AQ47" i="1"/>
  <c r="AO37" i="1"/>
  <c r="AQ35" i="1"/>
  <c r="AQ32" i="1"/>
  <c r="AQ40" i="1"/>
  <c r="AQ39" i="1"/>
  <c r="AQ29" i="1"/>
  <c r="AO35" i="1"/>
  <c r="AO43" i="1"/>
  <c r="AQ33" i="1"/>
  <c r="AO29" i="1"/>
  <c r="AQ45" i="1"/>
  <c r="AQ43" i="1"/>
  <c r="AQ30" i="1"/>
  <c r="AO40" i="1"/>
  <c r="AO44" i="1"/>
  <c r="AO30" i="1"/>
  <c r="AO42" i="1"/>
  <c r="AO36" i="1"/>
  <c r="AO31" i="1"/>
  <c r="AQ46" i="1"/>
  <c r="AO34" i="1"/>
  <c r="AQ36" i="1"/>
  <c r="AY12" i="1"/>
  <c r="K21" i="1"/>
  <c r="MJ14" i="3"/>
  <c r="KG14" i="3"/>
  <c r="HU14" i="3"/>
  <c r="G8" i="3"/>
  <c r="FI14" i="3"/>
  <c r="CW14" i="3"/>
  <c r="AK14" i="3"/>
  <c r="EE14" i="3"/>
  <c r="CY14" i="3"/>
  <c r="FJ14" i="3"/>
  <c r="LM14" i="3"/>
  <c r="ED14" i="3"/>
  <c r="CI14" i="3"/>
  <c r="ME14" i="3"/>
  <c r="DL14" i="3"/>
  <c r="ES14" i="3"/>
  <c r="BB14" i="3"/>
  <c r="KX14" i="3"/>
  <c r="DW14" i="3"/>
  <c r="IU14" i="3"/>
  <c r="L14" i="3"/>
  <c r="EJ14" i="3"/>
  <c r="JH14" i="3"/>
  <c r="LR14" i="3"/>
  <c r="JF14" i="3"/>
  <c r="GT14" i="3"/>
  <c r="EH14" i="3"/>
  <c r="BV14" i="3"/>
  <c r="J14" i="3"/>
  <c r="KK14" i="3"/>
  <c r="HY14" i="3"/>
  <c r="FM14" i="3"/>
  <c r="DA14" i="3"/>
  <c r="AO14" i="3"/>
  <c r="LP14" i="3"/>
  <c r="JD14" i="3"/>
  <c r="GR14" i="3"/>
  <c r="EF14" i="3"/>
  <c r="BT14" i="3"/>
  <c r="H14" i="3"/>
  <c r="KM14" i="3"/>
  <c r="IA14" i="3"/>
  <c r="FO14" i="3"/>
  <c r="DC14" i="3"/>
  <c r="AQ14" i="3"/>
  <c r="BI14" i="3"/>
  <c r="GG14" i="3"/>
  <c r="LE14" i="3"/>
  <c r="CP14" i="3"/>
  <c r="HN14" i="3"/>
  <c r="ML14" i="3"/>
  <c r="BP14" i="3"/>
  <c r="HE14" i="3"/>
  <c r="AE14" i="3"/>
  <c r="AR14" i="3"/>
  <c r="GD14" i="3"/>
  <c r="MG14" i="3"/>
  <c r="CK14" i="3"/>
  <c r="GB14" i="3"/>
  <c r="MI14" i="3"/>
  <c r="EY14" i="3"/>
  <c r="CO14" i="3"/>
  <c r="HW14" i="3"/>
  <c r="IH14" i="3"/>
  <c r="LY14" i="3"/>
  <c r="CC14" i="3"/>
  <c r="AV14" i="3"/>
  <c r="EQ14" i="3"/>
  <c r="IC14" i="3"/>
  <c r="JJ14" i="3"/>
  <c r="GN14" i="3"/>
  <c r="U14" i="3"/>
  <c r="LT14" i="3"/>
  <c r="DB14" i="3"/>
  <c r="GS14" i="3"/>
  <c r="KJ14" i="3"/>
  <c r="AN14" i="3"/>
  <c r="EI14" i="3"/>
  <c r="IS14" i="3"/>
  <c r="JZ14" i="3"/>
  <c r="EC14" i="3"/>
  <c r="T14" i="3"/>
  <c r="KW14" i="3"/>
  <c r="CA14" i="3"/>
  <c r="HR14" i="3"/>
  <c r="AH14" i="3"/>
  <c r="GK14" i="3"/>
  <c r="KB14" i="3"/>
  <c r="CR14" i="3"/>
  <c r="IY14" i="3"/>
  <c r="M14" i="3"/>
  <c r="GQ14" i="3"/>
  <c r="KI14" i="3"/>
  <c r="KH14" i="3"/>
  <c r="CX14" i="3"/>
  <c r="GP14" i="3"/>
  <c r="DO14" i="3"/>
  <c r="ER14" i="3"/>
  <c r="FY14" i="3"/>
  <c r="CH14" i="3"/>
  <c r="MD14" i="3"/>
  <c r="O14" i="3"/>
  <c r="EM14" i="3"/>
  <c r="JK14" i="3"/>
  <c r="AB14" i="3"/>
  <c r="EZ14" i="3"/>
  <c r="JX14" i="3"/>
  <c r="LJ14" i="3"/>
  <c r="IX14" i="3"/>
  <c r="GL14" i="3"/>
  <c r="DZ14" i="3"/>
  <c r="BN14" i="3"/>
  <c r="MO14" i="3"/>
  <c r="KC14" i="3"/>
  <c r="HQ14" i="3"/>
  <c r="FE14" i="3"/>
  <c r="CS14" i="3"/>
  <c r="AG14" i="3"/>
  <c r="LH14" i="3"/>
  <c r="IV14" i="3"/>
  <c r="GJ14" i="3"/>
  <c r="DX14" i="3"/>
  <c r="BL14" i="3"/>
  <c r="MQ14" i="3"/>
  <c r="KE14" i="3"/>
  <c r="HS14" i="3"/>
  <c r="FG14" i="3"/>
  <c r="CU14" i="3"/>
  <c r="AI14" i="3"/>
  <c r="BY14" i="3"/>
  <c r="GW14" i="3"/>
  <c r="LU14" i="3"/>
  <c r="DF14" i="3"/>
  <c r="ID14" i="3"/>
  <c r="DV14" i="3"/>
  <c r="EB14" i="3"/>
  <c r="LN14" i="3"/>
  <c r="IK14" i="3"/>
  <c r="KQ14" i="3"/>
  <c r="LD14" i="3"/>
  <c r="DJ14" i="3"/>
  <c r="HA14" i="3"/>
  <c r="KR14" i="3"/>
  <c r="DH14" i="3"/>
  <c r="HC14" i="3"/>
  <c r="DE14" i="3"/>
  <c r="N14" i="3"/>
  <c r="IJ14" i="3"/>
  <c r="BK14" i="3"/>
  <c r="BX14" i="3"/>
  <c r="FN14" i="3"/>
  <c r="JE14" i="3"/>
  <c r="I14" i="3"/>
  <c r="CZ14" i="3"/>
  <c r="GU14" i="3"/>
  <c r="DU14" i="3"/>
  <c r="FB14" i="3"/>
  <c r="IZ14" i="3"/>
  <c r="JP14" i="3"/>
  <c r="HF14" i="3"/>
  <c r="LW14" i="3"/>
  <c r="CN14" i="3"/>
  <c r="MP14" i="3"/>
  <c r="CT14" i="3"/>
  <c r="IW14" i="3"/>
  <c r="MN14" i="3"/>
  <c r="HP14" i="3"/>
  <c r="AF14" i="3"/>
  <c r="GM14" i="3"/>
  <c r="EK14" i="3"/>
  <c r="FR14" i="3"/>
  <c r="KF14" i="3"/>
  <c r="LL14" i="3"/>
  <c r="GO14" i="3"/>
  <c r="W14" i="3"/>
  <c r="JS14" i="3"/>
  <c r="AZ14" i="3"/>
  <c r="KV14" i="3"/>
  <c r="CG14" i="3"/>
  <c r="MC14" i="3"/>
  <c r="IL14" i="3"/>
  <c r="CQ14" i="3"/>
  <c r="HO14" i="3"/>
  <c r="MM14" i="3"/>
  <c r="DD14" i="3"/>
  <c r="IB14" i="3"/>
  <c r="MH14" i="3"/>
  <c r="JV14" i="3"/>
  <c r="HJ14" i="3"/>
  <c r="EX14" i="3"/>
  <c r="CL14" i="3"/>
  <c r="Z14" i="3"/>
  <c r="LA14" i="3"/>
  <c r="IO14" i="3"/>
  <c r="GC14" i="3"/>
  <c r="DQ14" i="3"/>
  <c r="BE14" i="3"/>
  <c r="MF14" i="3"/>
  <c r="JT14" i="3"/>
  <c r="HH14" i="3"/>
  <c r="EV14" i="3"/>
  <c r="CJ14" i="3"/>
  <c r="X14" i="3"/>
  <c r="LC14" i="3"/>
  <c r="IQ14" i="3"/>
  <c r="GE14" i="3"/>
  <c r="DS14" i="3"/>
  <c r="BG14" i="3"/>
  <c r="AC14" i="3"/>
  <c r="FA14" i="3"/>
  <c r="JY14" i="3"/>
  <c r="BJ14" i="3"/>
  <c r="GH14" i="3"/>
  <c r="LF14" i="3"/>
  <c r="JC14" i="3"/>
  <c r="AM14" i="3"/>
  <c r="HV14" i="3"/>
  <c r="JB14" i="3"/>
  <c r="EU14" i="3"/>
  <c r="DN14" i="3"/>
  <c r="FC14" i="3"/>
  <c r="KN14" i="3"/>
  <c r="IP14" i="3"/>
  <c r="BF14" i="3"/>
  <c r="HI14" i="3"/>
  <c r="Y14" i="3"/>
  <c r="IN14" i="3"/>
  <c r="BD14" i="3"/>
  <c r="HK14" i="3"/>
  <c r="AA14" i="3"/>
  <c r="MK14" i="3"/>
  <c r="LO14" i="3"/>
  <c r="FK14" i="3"/>
  <c r="GA14" i="3"/>
  <c r="HD14" i="3"/>
  <c r="ET14" i="3"/>
  <c r="FS14" i="3"/>
  <c r="BH14" i="3"/>
  <c r="KT14" i="3"/>
  <c r="AX14" i="3"/>
  <c r="EO14" i="3"/>
  <c r="IF14" i="3"/>
  <c r="MA14" i="3"/>
  <c r="CE14" i="3"/>
  <c r="BQ14" i="3"/>
  <c r="HG14" i="3"/>
  <c r="FZ14" i="3"/>
  <c r="LG14" i="3"/>
  <c r="GV14" i="3"/>
  <c r="HZ14" i="3"/>
  <c r="LQ14" i="3"/>
  <c r="BU14" i="3"/>
  <c r="FL14" i="3"/>
  <c r="JG14" i="3"/>
  <c r="K14" i="3"/>
  <c r="AD14" i="3"/>
  <c r="HT14" i="3"/>
  <c r="IM14" i="3"/>
  <c r="BA14" i="3"/>
  <c r="GY14" i="3"/>
  <c r="HL14" i="3"/>
  <c r="KD14" i="3"/>
  <c r="FF14" i="3"/>
  <c r="LI14" i="3"/>
  <c r="BM14" i="3"/>
  <c r="FD14" i="3"/>
  <c r="LK14" i="3"/>
  <c r="BO14" i="3"/>
  <c r="JI14" i="3"/>
  <c r="KP14" i="3"/>
  <c r="BS14" i="3"/>
  <c r="MR14" i="3"/>
  <c r="AL14" i="3"/>
  <c r="JA14" i="3"/>
  <c r="BR14" i="3"/>
  <c r="BC14" i="3"/>
  <c r="KY14" i="3"/>
  <c r="CF14" i="3"/>
  <c r="MB14" i="3"/>
  <c r="DM14" i="3"/>
  <c r="V14" i="3"/>
  <c r="JR14" i="3"/>
  <c r="DG14" i="3"/>
  <c r="IE14" i="3"/>
  <c r="DT14" i="3"/>
  <c r="IR14" i="3"/>
  <c r="LZ14" i="3"/>
  <c r="JN14" i="3"/>
  <c r="HB14" i="3"/>
  <c r="EP14" i="3"/>
  <c r="CD14" i="3"/>
  <c r="R14" i="3"/>
  <c r="KS14" i="3"/>
  <c r="IG14" i="3"/>
  <c r="FU14" i="3"/>
  <c r="DI14" i="3"/>
  <c r="AW14" i="3"/>
  <c r="LX14" i="3"/>
  <c r="JL14" i="3"/>
  <c r="GZ14" i="3"/>
  <c r="EN14" i="3"/>
  <c r="CB14" i="3"/>
  <c r="P14" i="3"/>
  <c r="KU14" i="3"/>
  <c r="II14" i="3"/>
  <c r="FW14" i="3"/>
  <c r="DK14" i="3"/>
  <c r="AY14" i="3"/>
  <c r="AS14" i="3"/>
  <c r="FQ14" i="3"/>
  <c r="KO14" i="3"/>
  <c r="BZ14" i="3"/>
  <c r="GX14" i="3"/>
  <c r="LV14" i="3"/>
  <c r="AJ14" i="3"/>
  <c r="FX14" i="3"/>
  <c r="KA14" i="3"/>
  <c r="FP14" i="3"/>
  <c r="LB14" i="3"/>
  <c r="DR14" i="3"/>
  <c r="JU14" i="3"/>
  <c r="EW14" i="3"/>
  <c r="KZ14" i="3"/>
  <c r="DP14" i="3"/>
  <c r="JW14" i="3"/>
  <c r="CM14" i="3"/>
  <c r="HM14" i="3"/>
  <c r="IT14" i="3"/>
  <c r="CV14" i="3"/>
  <c r="AU14" i="3"/>
  <c r="GF14" i="3"/>
  <c r="FV14" i="3"/>
  <c r="JM14" i="3"/>
  <c r="Q14" i="3"/>
  <c r="FT14" i="3"/>
  <c r="JO14" i="3"/>
  <c r="S14" i="3"/>
  <c r="EL14" i="3"/>
  <c r="FH14" i="3"/>
  <c r="JQ14" i="3"/>
  <c r="GI14" i="3"/>
  <c r="KL14" i="3"/>
  <c r="AP14" i="3"/>
  <c r="EG14" i="3"/>
  <c r="HX14" i="3"/>
  <c r="LS14" i="3"/>
  <c r="BW14" i="3"/>
  <c r="DY14" i="3"/>
  <c r="EA14" i="3"/>
  <c r="AT14" i="3"/>
  <c r="HI10" i="3" l="1"/>
  <c r="BH10" i="3"/>
  <c r="KF10" i="3"/>
  <c r="EZ10" i="3"/>
  <c r="II10" i="3"/>
  <c r="DG10" i="3"/>
  <c r="GE10" i="3"/>
  <c r="AA10" i="3"/>
  <c r="AA12" i="3" s="1"/>
  <c r="GK10" i="3"/>
  <c r="KE10" i="3"/>
  <c r="LS10" i="3"/>
  <c r="DI10" i="3"/>
  <c r="CE10" i="3"/>
  <c r="BA10" i="3"/>
  <c r="KZ10" i="3"/>
  <c r="JN10" i="3"/>
  <c r="HZ10" i="3"/>
  <c r="EX10" i="3"/>
  <c r="BC10" i="3"/>
  <c r="LM10" i="3"/>
  <c r="CD10" i="3"/>
  <c r="ED10" i="3"/>
  <c r="AH10" i="3"/>
  <c r="EG10" i="3"/>
  <c r="GV10" i="3"/>
  <c r="HX10" i="3"/>
  <c r="GF10" i="3"/>
  <c r="FQ10" i="3"/>
  <c r="JA10" i="3"/>
  <c r="CW10" i="3"/>
  <c r="EK10" i="3"/>
  <c r="LE10" i="3"/>
  <c r="FY10" i="3"/>
  <c r="FR10" i="3"/>
  <c r="JD10" i="3"/>
  <c r="IH10" i="3"/>
  <c r="GR10" i="3"/>
  <c r="JS10" i="3"/>
  <c r="KW10" i="3"/>
  <c r="GA10" i="3"/>
  <c r="IR10" i="3"/>
  <c r="LA10" i="3"/>
  <c r="HR10" i="3"/>
  <c r="KY10" i="3"/>
  <c r="BM12" i="1"/>
  <c r="BF15" i="1" s="1"/>
  <c r="MQ10" i="3"/>
  <c r="GZ10" i="3"/>
  <c r="MY10" i="3"/>
  <c r="BU12" i="1"/>
  <c r="HL10" i="3"/>
  <c r="AR10" i="3"/>
  <c r="KS10" i="3"/>
  <c r="JU10" i="3"/>
  <c r="BT10" i="3"/>
  <c r="EU10" i="3"/>
  <c r="EL10" i="3"/>
  <c r="KH10" i="3"/>
  <c r="EY10" i="3"/>
  <c r="LJ10" i="3"/>
  <c r="FW10" i="3"/>
  <c r="HV10" i="3"/>
  <c r="JB10" i="3"/>
  <c r="IW10" i="3"/>
  <c r="FM10" i="3"/>
  <c r="DQ10" i="3"/>
  <c r="JI10" i="3"/>
  <c r="IC10" i="3"/>
  <c r="FJ10" i="3"/>
  <c r="HC10" i="3"/>
  <c r="CT10" i="3"/>
  <c r="CH10" i="3"/>
  <c r="GQ10" i="3"/>
  <c r="MD10" i="3"/>
  <c r="EW10" i="3"/>
  <c r="BF10" i="3"/>
  <c r="FH10" i="3"/>
  <c r="BC12" i="1"/>
  <c r="MG10" i="3"/>
  <c r="GH10" i="3"/>
  <c r="BE12" i="1"/>
  <c r="MI10" i="3"/>
  <c r="FA10" i="3"/>
  <c r="KC10" i="3"/>
  <c r="JL10" i="3"/>
  <c r="FO10" i="3"/>
  <c r="IX10" i="3"/>
  <c r="IK10" i="3"/>
  <c r="IQ10" i="3"/>
  <c r="GL10" i="3"/>
  <c r="AJ10" i="3"/>
  <c r="JM10" i="3"/>
  <c r="FL10" i="3"/>
  <c r="CU10" i="3"/>
  <c r="IZ10" i="3"/>
  <c r="IM10" i="3"/>
  <c r="LG10" i="3"/>
  <c r="EV10" i="3"/>
  <c r="CY10" i="3"/>
  <c r="DK10" i="3"/>
  <c r="DP10" i="3"/>
  <c r="IV10" i="3"/>
  <c r="CJ10" i="3"/>
  <c r="EI10" i="3"/>
  <c r="KN10" i="3"/>
  <c r="FK10" i="3"/>
  <c r="FC10" i="3"/>
  <c r="JJ10" i="3"/>
  <c r="AE10" i="3"/>
  <c r="DM10" i="3"/>
  <c r="CN10" i="3"/>
  <c r="CV10" i="3"/>
  <c r="HY10" i="3"/>
  <c r="IL10" i="3"/>
  <c r="AZ10" i="3"/>
  <c r="HE10" i="3"/>
  <c r="LI10" i="3"/>
  <c r="FU10" i="3"/>
  <c r="KR10" i="3"/>
  <c r="MK10" i="3"/>
  <c r="BG12" i="1"/>
  <c r="GK12" i="3"/>
  <c r="AD10" i="3"/>
  <c r="AD12" i="3" s="1"/>
  <c r="IT10" i="3"/>
  <c r="HM10" i="3"/>
  <c r="AG10" i="3"/>
  <c r="AW10" i="3"/>
  <c r="BX10" i="3"/>
  <c r="IE10" i="3"/>
  <c r="HG10" i="3"/>
  <c r="FV10" i="3"/>
  <c r="HT10" i="3"/>
  <c r="IG10" i="3"/>
  <c r="AN10" i="3"/>
  <c r="FG10" i="3"/>
  <c r="LL10" i="3"/>
  <c r="LL12" i="3" s="1"/>
  <c r="DO10" i="3"/>
  <c r="BK10" i="3"/>
  <c r="GX10" i="3"/>
  <c r="MH10" i="3"/>
  <c r="BD12" i="1"/>
  <c r="T10" i="3"/>
  <c r="T12" i="3" s="1"/>
  <c r="HN10" i="3"/>
  <c r="LY10" i="3"/>
  <c r="AT10" i="3"/>
  <c r="GU10" i="3"/>
  <c r="MZ10" i="3"/>
  <c r="BV12" i="1"/>
  <c r="AM10" i="3"/>
  <c r="DZ10" i="3"/>
  <c r="DC10" i="3"/>
  <c r="EN10" i="3"/>
  <c r="ME10" i="3"/>
  <c r="BA12" i="1"/>
  <c r="MJ10" i="3"/>
  <c r="BF12" i="1"/>
  <c r="MR10" i="3"/>
  <c r="BN12" i="1"/>
  <c r="DA10" i="3"/>
  <c r="KX10" i="3"/>
  <c r="DL10" i="3"/>
  <c r="JQ10" i="3"/>
  <c r="BM10" i="3"/>
  <c r="DJ10" i="3"/>
  <c r="BQ12" i="1"/>
  <c r="MU10" i="3"/>
  <c r="ER10" i="3"/>
  <c r="JZ10" i="3"/>
  <c r="JE10" i="3"/>
  <c r="EC10" i="3"/>
  <c r="CK10" i="3"/>
  <c r="LF10" i="3"/>
  <c r="DT10" i="3"/>
  <c r="JY10" i="3"/>
  <c r="DX10" i="3"/>
  <c r="NC10" i="3"/>
  <c r="BY12" i="1"/>
  <c r="BF14" i="1" s="1"/>
  <c r="LT10" i="3"/>
  <c r="AO10" i="3"/>
  <c r="LR10" i="3"/>
  <c r="BI10" i="3"/>
  <c r="LZ10" i="3"/>
  <c r="BQ10" i="3"/>
  <c r="AX10" i="3"/>
  <c r="BR10" i="3"/>
  <c r="HS10" i="3"/>
  <c r="AK10" i="3"/>
  <c r="MX10" i="3"/>
  <c r="BT12" i="1"/>
  <c r="KD10" i="3"/>
  <c r="AQ10" i="3"/>
  <c r="HQ10" i="3"/>
  <c r="JP10" i="3"/>
  <c r="DS10" i="3"/>
  <c r="EM10" i="3"/>
  <c r="DF10" i="3"/>
  <c r="JG10" i="3"/>
  <c r="BY10" i="3"/>
  <c r="JV10" i="3"/>
  <c r="HA10" i="3"/>
  <c r="KM10" i="3"/>
  <c r="KK10" i="3"/>
  <c r="AF10" i="3"/>
  <c r="IS10" i="3"/>
  <c r="GO10" i="3"/>
  <c r="LP10" i="3"/>
  <c r="S10" i="3"/>
  <c r="FX10" i="3"/>
  <c r="MC10" i="3"/>
  <c r="FD10" i="3"/>
  <c r="EP10" i="3"/>
  <c r="MV10" i="3"/>
  <c r="BR12" i="1"/>
  <c r="KA10" i="3"/>
  <c r="LC10" i="3"/>
  <c r="GY10" i="3"/>
  <c r="DW10" i="3"/>
  <c r="BE10" i="3"/>
  <c r="AB10" i="3"/>
  <c r="AB12" i="3" s="1"/>
  <c r="CM10" i="3"/>
  <c r="CQ10" i="3"/>
  <c r="JR10" i="3"/>
  <c r="BS10" i="3"/>
  <c r="LQ10" i="3"/>
  <c r="FI10" i="3"/>
  <c r="JK10" i="3"/>
  <c r="IO10" i="3"/>
  <c r="GW10" i="3"/>
  <c r="AS10" i="3"/>
  <c r="CZ10" i="3"/>
  <c r="EQ10" i="3"/>
  <c r="DH10" i="3"/>
  <c r="JX10" i="3"/>
  <c r="BD10" i="3"/>
  <c r="EE10" i="3"/>
  <c r="HW10" i="3"/>
  <c r="GD10" i="3"/>
  <c r="GS10" i="3"/>
  <c r="HU10" i="3"/>
  <c r="JH10" i="3"/>
  <c r="DU10" i="3"/>
  <c r="DD10" i="3"/>
  <c r="KT10" i="3"/>
  <c r="IN10" i="3"/>
  <c r="BB10" i="3"/>
  <c r="W10" i="3"/>
  <c r="W12" i="3" s="1"/>
  <c r="EJ10" i="3"/>
  <c r="KB10" i="3"/>
  <c r="GG10" i="3"/>
  <c r="EA10" i="3"/>
  <c r="GI10" i="3"/>
  <c r="BJ10" i="3"/>
  <c r="HK10" i="3"/>
  <c r="AC10" i="3"/>
  <c r="AC12" i="3" s="1"/>
  <c r="IP10" i="3"/>
  <c r="BN10" i="3"/>
  <c r="BZ10" i="3"/>
  <c r="HJ10" i="3"/>
  <c r="CF10" i="3"/>
  <c r="CP10" i="3"/>
  <c r="FE10" i="3"/>
  <c r="FQ12" i="3" s="1"/>
  <c r="BO10" i="3"/>
  <c r="DY10" i="3"/>
  <c r="BU10" i="3"/>
  <c r="LN10" i="3"/>
  <c r="EB10" i="3"/>
  <c r="KG10" i="3"/>
  <c r="BJ12" i="1"/>
  <c r="MN10" i="3"/>
  <c r="KQ10" i="3"/>
  <c r="DE10" i="3"/>
  <c r="EF10" i="3"/>
  <c r="IU10" i="3"/>
  <c r="LO10" i="3"/>
  <c r="MF10" i="3"/>
  <c r="BB12" i="1"/>
  <c r="NB10" i="3"/>
  <c r="BX12" i="1"/>
  <c r="FP10" i="3"/>
  <c r="LU10" i="3"/>
  <c r="CS10" i="3"/>
  <c r="HB10" i="3"/>
  <c r="CL10" i="3"/>
  <c r="KU10" i="3"/>
  <c r="FB10" i="3"/>
  <c r="BP12" i="1"/>
  <c r="MT10" i="3"/>
  <c r="CA10" i="3"/>
  <c r="DN10" i="3"/>
  <c r="JO10" i="3"/>
  <c r="CG10" i="3"/>
  <c r="JF10" i="3"/>
  <c r="EO10" i="3"/>
  <c r="BI12" i="1"/>
  <c r="MM10" i="3"/>
  <c r="V10" i="3"/>
  <c r="V12" i="3" s="1"/>
  <c r="IA10" i="3"/>
  <c r="IJ10" i="3"/>
  <c r="AV10" i="3"/>
  <c r="BH12" i="3" s="1"/>
  <c r="CX10" i="3"/>
  <c r="GB10" i="3"/>
  <c r="JC10" i="3"/>
  <c r="KO10" i="3"/>
  <c r="AL10" i="3"/>
  <c r="GP10" i="3"/>
  <c r="DB10" i="3"/>
  <c r="CI10" i="3"/>
  <c r="ID10" i="3"/>
  <c r="ID12" i="3" s="1"/>
  <c r="Z10" i="3"/>
  <c r="Z12" i="3" s="1"/>
  <c r="ET10" i="3"/>
  <c r="AP10" i="3"/>
  <c r="KV10" i="3"/>
  <c r="BL12" i="1"/>
  <c r="MP10" i="3"/>
  <c r="GT10" i="3"/>
  <c r="KL10" i="3"/>
  <c r="LD10" i="3"/>
  <c r="JT10" i="3"/>
  <c r="CB10" i="3"/>
  <c r="FN10" i="3"/>
  <c r="BP10" i="3"/>
  <c r="LW10" i="3"/>
  <c r="BV10" i="3"/>
  <c r="KP10" i="3"/>
  <c r="BK12" i="1"/>
  <c r="MO10" i="3"/>
  <c r="AY10" i="3"/>
  <c r="HP10" i="3"/>
  <c r="U10" i="3"/>
  <c r="U12" i="3" s="1"/>
  <c r="FT10" i="3"/>
  <c r="FS10" i="3"/>
  <c r="LK10" i="3"/>
  <c r="AU10" i="3"/>
  <c r="DV10" i="3"/>
  <c r="JW10" i="3"/>
  <c r="CO10" i="3"/>
  <c r="DR10" i="3"/>
  <c r="CC10" i="3"/>
  <c r="LV10" i="3"/>
  <c r="BL10" i="3"/>
  <c r="MB10" i="3"/>
  <c r="BH12" i="1"/>
  <c r="ML10" i="3"/>
  <c r="HO10" i="3"/>
  <c r="IY10" i="3"/>
  <c r="FF10" i="3"/>
  <c r="KJ10" i="3"/>
  <c r="AI10" i="3"/>
  <c r="GN10" i="3"/>
  <c r="GN12" i="3" s="1"/>
  <c r="MS10" i="3"/>
  <c r="BO12" i="1"/>
  <c r="CR10" i="3"/>
  <c r="GC10" i="3"/>
  <c r="NA10" i="3"/>
  <c r="BW12" i="1"/>
  <c r="HF10" i="3"/>
  <c r="Y10" i="3"/>
  <c r="Y12" i="3" s="1"/>
  <c r="LB10" i="3"/>
  <c r="HH10" i="3"/>
  <c r="BW10" i="3"/>
  <c r="IB10" i="3"/>
  <c r="KI10" i="3"/>
  <c r="GJ10" i="3"/>
  <c r="X10" i="3"/>
  <c r="X12" i="3" s="1"/>
  <c r="LH10" i="3"/>
  <c r="HD10" i="3"/>
  <c r="HD12" i="3" s="1"/>
  <c r="BG10" i="3"/>
  <c r="GM10" i="3"/>
  <c r="MW10" i="3"/>
  <c r="BS12" i="1"/>
  <c r="FZ10" i="3"/>
  <c r="MA10" i="3"/>
  <c r="ES10" i="3"/>
  <c r="EH10" i="3"/>
  <c r="EH12" i="3" s="1"/>
  <c r="LX10" i="3"/>
  <c r="IF10" i="3"/>
  <c r="BG14" i="1" l="1"/>
  <c r="BH15" i="1"/>
  <c r="BG15" i="1"/>
  <c r="AU12" i="1"/>
  <c r="BH14" i="1"/>
  <c r="IL12" i="3"/>
  <c r="HS12" i="3"/>
  <c r="HH12" i="3"/>
  <c r="HU12" i="3"/>
  <c r="KT12" i="3"/>
  <c r="LR12" i="3"/>
  <c r="LB12" i="3"/>
  <c r="DV12" i="3"/>
  <c r="FL12" i="3"/>
  <c r="KO12" i="3"/>
  <c r="JV12" i="3"/>
  <c r="KR12" i="3"/>
  <c r="JZ12" i="3"/>
  <c r="BG12" i="3"/>
  <c r="ML12" i="3"/>
  <c r="AY12" i="3"/>
  <c r="CB12" i="3"/>
  <c r="DY12" i="3"/>
  <c r="DX12" i="3"/>
  <c r="DC12" i="3"/>
  <c r="BT12" i="3"/>
  <c r="CG12" i="3"/>
  <c r="MO12" i="3"/>
  <c r="DU12" i="3"/>
  <c r="GC12" i="3"/>
  <c r="IU12" i="3"/>
  <c r="HO12" i="3"/>
  <c r="CO12" i="3"/>
  <c r="FX12" i="3"/>
  <c r="HQ12" i="3"/>
  <c r="EZ12" i="3"/>
  <c r="LY12" i="3"/>
  <c r="CV12" i="3"/>
  <c r="CP12" i="3"/>
  <c r="II12" i="3"/>
  <c r="LV12" i="3"/>
  <c r="IO12" i="3"/>
  <c r="JM12" i="3"/>
  <c r="DS12" i="3"/>
  <c r="HJ12" i="3"/>
  <c r="BZ12" i="3"/>
  <c r="KZ12" i="3"/>
  <c r="GQ12" i="3"/>
  <c r="AP12" i="3"/>
  <c r="ER12" i="3"/>
  <c r="HN12" i="3"/>
  <c r="CW12" i="3"/>
  <c r="JT12" i="3"/>
  <c r="CZ12" i="3"/>
  <c r="BY12" i="3"/>
  <c r="JW12" i="3"/>
  <c r="FP12" i="3"/>
  <c r="FG12" i="3"/>
  <c r="EO12" i="3"/>
  <c r="FB12" i="3"/>
  <c r="NB12" i="3"/>
  <c r="DT12" i="3"/>
  <c r="LX12" i="3"/>
  <c r="BQ12" i="3"/>
  <c r="BA12" i="3"/>
  <c r="GW12" i="3"/>
  <c r="JC12" i="3"/>
  <c r="EW12" i="3"/>
  <c r="EX12" i="3"/>
  <c r="BW12" i="3"/>
  <c r="FN12" i="3"/>
  <c r="AL12" i="3"/>
  <c r="AT12" i="3"/>
  <c r="ES12" i="3"/>
  <c r="AG12" i="3"/>
  <c r="BJ12" i="3"/>
  <c r="GO12" i="3"/>
  <c r="AM12" i="3"/>
  <c r="DG12" i="3"/>
  <c r="FO12" i="3"/>
  <c r="JU12" i="3"/>
  <c r="JA12" i="3"/>
  <c r="GE12" i="3"/>
  <c r="FJ12" i="3"/>
  <c r="CL12" i="3"/>
  <c r="LO12" i="3"/>
  <c r="EA12" i="3"/>
  <c r="GF12" i="3"/>
  <c r="LS12" i="3"/>
  <c r="GI12" i="3"/>
  <c r="AQ12" i="3"/>
  <c r="BX12" i="3"/>
  <c r="JD12" i="3"/>
  <c r="AU12" i="3"/>
  <c r="HB12" i="3"/>
  <c r="EB12" i="3"/>
  <c r="BD12" i="3"/>
  <c r="JK12" i="3"/>
  <c r="LP12" i="3"/>
  <c r="LZ12" i="3"/>
  <c r="JY12" i="3"/>
  <c r="DZ12" i="3"/>
  <c r="AN12" i="3"/>
  <c r="AW12" i="3"/>
  <c r="CY12" i="3"/>
  <c r="EY12" i="3"/>
  <c r="LK12" i="3"/>
  <c r="JX12" i="3"/>
  <c r="GJ12" i="3"/>
  <c r="FT12" i="3"/>
  <c r="LW12" i="3"/>
  <c r="MP12" i="3"/>
  <c r="DB12" i="3"/>
  <c r="IJ12" i="3"/>
  <c r="DE12" i="3"/>
  <c r="IP12" i="3"/>
  <c r="EJ12" i="3"/>
  <c r="EQ12" i="3"/>
  <c r="BS12" i="3"/>
  <c r="DI12" i="3"/>
  <c r="EP12" i="3"/>
  <c r="BM12" i="3"/>
  <c r="GX12" i="3"/>
  <c r="FV12" i="3"/>
  <c r="IT12" i="3"/>
  <c r="IM12" i="3"/>
  <c r="IK12" i="3"/>
  <c r="GH12" i="3"/>
  <c r="CH12" i="3"/>
  <c r="EU12" i="3"/>
  <c r="GZ12" i="3"/>
  <c r="KW12" i="3"/>
  <c r="AH12" i="3"/>
  <c r="BV12" i="3"/>
  <c r="LU12" i="3"/>
  <c r="HY12" i="3"/>
  <c r="DR12" i="3"/>
  <c r="GV12" i="3"/>
  <c r="KQ12" i="3"/>
  <c r="BO12" i="3"/>
  <c r="GS12" i="3"/>
  <c r="JR12" i="3"/>
  <c r="LT12" i="3"/>
  <c r="EC12" i="3"/>
  <c r="JQ12" i="3"/>
  <c r="GU12" i="3"/>
  <c r="IZ12" i="3"/>
  <c r="IX12" i="3"/>
  <c r="MG12" i="3"/>
  <c r="MQ12" i="3"/>
  <c r="JS12" i="3"/>
  <c r="LE12" i="3"/>
  <c r="KL12" i="3"/>
  <c r="CX12" i="3"/>
  <c r="CS12" i="3"/>
  <c r="JG12" i="3"/>
  <c r="KJ12" i="3"/>
  <c r="IF12" i="3"/>
  <c r="GM12" i="3"/>
  <c r="CR12" i="3"/>
  <c r="HP12" i="3"/>
  <c r="KV12" i="3"/>
  <c r="EG12" i="3"/>
  <c r="MN12" i="3"/>
  <c r="FE12" i="3"/>
  <c r="GD12" i="3"/>
  <c r="AS12" i="3"/>
  <c r="CQ12" i="3"/>
  <c r="KM12" i="3"/>
  <c r="BR12" i="3"/>
  <c r="ME12" i="3"/>
  <c r="FU12" i="3"/>
  <c r="IV12" i="3"/>
  <c r="HC12" i="3"/>
  <c r="GR12" i="3"/>
  <c r="MV12" i="3"/>
  <c r="NH12" i="3"/>
  <c r="IW12" i="3"/>
  <c r="MU12" i="3"/>
  <c r="NG12" i="3"/>
  <c r="CT12" i="3"/>
  <c r="MS12" i="3"/>
  <c r="NE12" i="3"/>
  <c r="FS12" i="3"/>
  <c r="GT12" i="3"/>
  <c r="JO12" i="3"/>
  <c r="BE12" i="3"/>
  <c r="HZ12" i="3"/>
  <c r="FC12" i="3"/>
  <c r="AV12" i="3"/>
  <c r="AJ12" i="3"/>
  <c r="KI12" i="3"/>
  <c r="NA12" i="3"/>
  <c r="FF12" i="3"/>
  <c r="CC12" i="3"/>
  <c r="DN12" i="3"/>
  <c r="LN12" i="3"/>
  <c r="GG12" i="3"/>
  <c r="FI12" i="3"/>
  <c r="EI12" i="3"/>
  <c r="DW12" i="3"/>
  <c r="ED12" i="3"/>
  <c r="MC12" i="3"/>
  <c r="KB12" i="3"/>
  <c r="JP12" i="3"/>
  <c r="BF16" i="1"/>
  <c r="O27" i="1" s="1"/>
  <c r="M27" i="1"/>
  <c r="JE12" i="3"/>
  <c r="DL12" i="3"/>
  <c r="DO12" i="3"/>
  <c r="HG12" i="3"/>
  <c r="HI12" i="3"/>
  <c r="MK12" i="3"/>
  <c r="FK12" i="3"/>
  <c r="EV12" i="3"/>
  <c r="GL12" i="3"/>
  <c r="MI12" i="3"/>
  <c r="MD12" i="3"/>
  <c r="DQ12" i="3"/>
  <c r="KH12" i="3"/>
  <c r="IR12" i="3"/>
  <c r="FR12" i="3"/>
  <c r="KD12" i="3"/>
  <c r="FZ12" i="3"/>
  <c r="CI12" i="3"/>
  <c r="DD12" i="3"/>
  <c r="FD12" i="3"/>
  <c r="KK12" i="3"/>
  <c r="BK12" i="3"/>
  <c r="AZ12" i="3"/>
  <c r="FA12" i="3"/>
  <c r="JI12" i="3"/>
  <c r="HL12" i="3"/>
  <c r="LA12" i="3"/>
  <c r="NI12" i="3"/>
  <c r="MW12" i="3"/>
  <c r="IB12" i="3"/>
  <c r="IY12" i="3"/>
  <c r="BP12" i="3"/>
  <c r="GP12" i="3"/>
  <c r="BC12" i="3"/>
  <c r="MM12" i="3"/>
  <c r="CA12" i="3"/>
  <c r="EF12" i="3"/>
  <c r="BU12" i="3"/>
  <c r="BN12" i="3"/>
  <c r="JH12" i="3"/>
  <c r="DH12" i="3"/>
  <c r="LQ12" i="3"/>
  <c r="CE12" i="3"/>
  <c r="HA12" i="3"/>
  <c r="AX12" i="3"/>
  <c r="NC12" i="3"/>
  <c r="KX12" i="3"/>
  <c r="EN12" i="3"/>
  <c r="IE12" i="3"/>
  <c r="KF12" i="3"/>
  <c r="KN12" i="3"/>
  <c r="LG12" i="3"/>
  <c r="IQ12" i="3"/>
  <c r="FM12" i="3"/>
  <c r="EL12" i="3"/>
  <c r="NK12" i="3"/>
  <c r="MY12" i="3"/>
  <c r="GA12" i="3"/>
  <c r="FY12" i="3"/>
  <c r="NF12" i="3"/>
  <c r="MT12" i="3"/>
  <c r="CJ12" i="3"/>
  <c r="ET12" i="3"/>
  <c r="BB12" i="3"/>
  <c r="BI12" i="3"/>
  <c r="IG12" i="3"/>
  <c r="DM12" i="3"/>
  <c r="CU12" i="3"/>
  <c r="HV12" i="3"/>
  <c r="MB12" i="3"/>
  <c r="LD12" i="3"/>
  <c r="GB12" i="3"/>
  <c r="IA12" i="3"/>
  <c r="JF12" i="3"/>
  <c r="KU12" i="3"/>
  <c r="IN12" i="3"/>
  <c r="HW12" i="3"/>
  <c r="CM12" i="3"/>
  <c r="LC12" i="3"/>
  <c r="HX12" i="3"/>
  <c r="IS12" i="3"/>
  <c r="DF12" i="3"/>
  <c r="NJ12" i="3"/>
  <c r="MX12" i="3"/>
  <c r="LF12" i="3"/>
  <c r="DJ12" i="3"/>
  <c r="MH12" i="3"/>
  <c r="HT12" i="3"/>
  <c r="HM12" i="3"/>
  <c r="KE12" i="3"/>
  <c r="LI12" i="3"/>
  <c r="AE12" i="3"/>
  <c r="DP12" i="3"/>
  <c r="JL12" i="3"/>
  <c r="FH12" i="3"/>
  <c r="FW12" i="3"/>
  <c r="KS12" i="3"/>
  <c r="KY12" i="3"/>
  <c r="IH12" i="3"/>
  <c r="CD12" i="3"/>
  <c r="GY12" i="3"/>
  <c r="DA12" i="3"/>
  <c r="EK12" i="3"/>
  <c r="CN12" i="3"/>
  <c r="JB12" i="3"/>
  <c r="JN12" i="3"/>
  <c r="HK12" i="3"/>
  <c r="MR12" i="3"/>
  <c r="ND12" i="3"/>
  <c r="LH12" i="3"/>
  <c r="MA12" i="3"/>
  <c r="HF12" i="3"/>
  <c r="AI12" i="3"/>
  <c r="BL12" i="3"/>
  <c r="KP12" i="3"/>
  <c r="MF12" i="3"/>
  <c r="KG12" i="3"/>
  <c r="CF12" i="3"/>
  <c r="EE12" i="3"/>
  <c r="KA12" i="3"/>
  <c r="AF12" i="3"/>
  <c r="EM12" i="3"/>
  <c r="AK12" i="3"/>
  <c r="AO12" i="3"/>
  <c r="CK12" i="3"/>
  <c r="MJ12" i="3"/>
  <c r="NL12" i="3"/>
  <c r="MZ12" i="3"/>
  <c r="HE12" i="3"/>
  <c r="JJ12" i="3"/>
  <c r="DK12" i="3"/>
  <c r="KC12" i="3"/>
  <c r="BF12" i="3"/>
  <c r="IC12" i="3"/>
  <c r="LJ12" i="3"/>
  <c r="AR12" i="3"/>
  <c r="HR12" i="3"/>
  <c r="LM12" i="3"/>
  <c r="M25" i="1" l="1"/>
  <c r="BG16" i="1"/>
  <c r="O25" i="1" s="1"/>
  <c r="BH16" i="1"/>
  <c r="O23" i="1" s="1"/>
  <c r="M23" i="1"/>
</calcChain>
</file>

<file path=xl/comments1.xml><?xml version="1.0" encoding="utf-8"?>
<comments xmlns="http://schemas.openxmlformats.org/spreadsheetml/2006/main">
  <authors>
    <author>Keith Suckling</author>
  </authors>
  <commentList>
    <comment ref="B2" authorId="0">
      <text>
        <r>
          <rPr>
            <b/>
            <sz val="9"/>
            <color indexed="81"/>
            <rFont val="Tahoma"/>
            <family val="2"/>
          </rPr>
          <t>Keith says:</t>
        </r>
        <r>
          <rPr>
            <sz val="9"/>
            <color indexed="81"/>
            <rFont val="Tahoma"/>
            <family val="2"/>
          </rPr>
          <t xml:space="preserve">
Select the geographical area you want to see retail turnover data for.</t>
        </r>
      </text>
    </comment>
    <comment ref="F2" authorId="0">
      <text>
        <r>
          <rPr>
            <b/>
            <sz val="9"/>
            <color indexed="81"/>
            <rFont val="Tahoma"/>
            <family val="2"/>
          </rPr>
          <t>Keith says:</t>
        </r>
        <r>
          <rPr>
            <sz val="9"/>
            <color indexed="81"/>
            <rFont val="Tahoma"/>
            <family val="2"/>
          </rPr>
          <t xml:space="preserve">
Select the industry you want to see retail turnover for</t>
        </r>
      </text>
    </comment>
    <comment ref="L2" authorId="0">
      <text>
        <r>
          <rPr>
            <b/>
            <sz val="9"/>
            <color indexed="81"/>
            <rFont val="Tahoma"/>
            <family val="2"/>
          </rPr>
          <t>Keith says:</t>
        </r>
        <r>
          <rPr>
            <sz val="9"/>
            <color indexed="81"/>
            <rFont val="Tahoma"/>
            <family val="2"/>
          </rPr>
          <t xml:space="preserve">
Select the date you want to see figures up to. The most recent date is shown.</t>
        </r>
      </text>
    </comment>
    <comment ref="L4" authorId="0">
      <text>
        <r>
          <rPr>
            <b/>
            <sz val="9"/>
            <color indexed="81"/>
            <rFont val="Tahoma"/>
            <family val="2"/>
          </rPr>
          <t>Keith says:</t>
        </r>
        <r>
          <rPr>
            <sz val="9"/>
            <color indexed="81"/>
            <rFont val="Tahoma"/>
            <family val="2"/>
          </rPr>
          <t xml:space="preserve">
Select the 'roll' of the data you want to see. This is where you select whether you want to see the $s as for 12 months or for a shorter period. I would recomend 12months or 1 month.</t>
        </r>
      </text>
    </comment>
  </commentList>
</comments>
</file>

<file path=xl/comments2.xml><?xml version="1.0" encoding="utf-8"?>
<comments xmlns="http://schemas.openxmlformats.org/spreadsheetml/2006/main">
  <authors>
    <author>ABS</author>
  </authors>
  <commentList>
    <comment ref="HM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1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1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1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1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1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1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1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1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1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1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1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2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2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2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2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2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2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2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2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2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2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2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2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2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2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2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2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2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2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2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2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2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2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2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2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3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3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3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3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3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3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3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3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3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3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3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3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3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3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3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3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3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3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3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3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4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4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E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4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4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46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47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4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4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4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4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4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4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4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4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4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4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5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5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5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5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5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5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5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5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5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5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5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5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5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5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5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5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5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5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5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6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6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6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6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6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6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6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6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6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6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6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6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6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6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6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7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7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7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7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7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7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7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7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7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7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7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7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7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7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7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7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7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7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7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7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7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7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7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7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7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7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7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7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7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7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75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P7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7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7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8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8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8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8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8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8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8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8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8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8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8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8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8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8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8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8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81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81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81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81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81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8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8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8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8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8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8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8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8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8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8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8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8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8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8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8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8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8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8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8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8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8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8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8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8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8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8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8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8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8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8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8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8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8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8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8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89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9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9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9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9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9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9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9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9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9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9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9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9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9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9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9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9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9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9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9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9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9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9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0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0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0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10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0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0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0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0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0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0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0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0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0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0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0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0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0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10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10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10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10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0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0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0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0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0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0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0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0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0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0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0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0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0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0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0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E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R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S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T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U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V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W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X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Y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Z10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R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S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T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U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V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W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X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Y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Z11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P110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11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1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1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1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1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11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11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1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11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1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1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1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1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1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1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1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1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1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11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1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1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1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17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7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1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1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1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1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1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11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E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R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S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T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U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V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W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X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Y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Z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P119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1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1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1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1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1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1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1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120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20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2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2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E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R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S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T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U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V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W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X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Y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Z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P123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R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S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T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U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V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W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X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Y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Z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P12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2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2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12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12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2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12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2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2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2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2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12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2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E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F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G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I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J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K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L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N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O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P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Q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R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S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T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U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V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W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X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Y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Z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A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B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C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D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E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F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G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H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I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J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K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L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M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N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O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P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Q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R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S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T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U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V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W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X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Y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Z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A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B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C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D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E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F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G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H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I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J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K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L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M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N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O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P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Q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R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S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T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U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V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W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X12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E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F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G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I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J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K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L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N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O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P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Q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R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S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T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U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V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W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X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Y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Z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A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B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C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D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E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F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G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H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I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J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K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L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M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N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O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P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Q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R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S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T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U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V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W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X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Y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Z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A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B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C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D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E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F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G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H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I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J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K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L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M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N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O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P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Q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R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S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T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U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V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W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X13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Y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R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S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T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U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V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W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X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Y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Z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P13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F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G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I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J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K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L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N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O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P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Q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R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S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T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U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V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W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X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Y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Z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A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B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C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D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E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F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G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H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I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J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K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L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M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N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O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P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Q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R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S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T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U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V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W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X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Y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Z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A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B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C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D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E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F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G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H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I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J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K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L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M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N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O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P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Q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R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S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T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U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V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W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X13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Y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R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S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T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U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V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W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X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Y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Z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P131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F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G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I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J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K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L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N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O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P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Q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R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S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T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U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V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W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X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Y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Z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A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B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C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D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E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F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G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H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I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J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K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L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M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N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O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P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Q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R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S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T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U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V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W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X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Y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Z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A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B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C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D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E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F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G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H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I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J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K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L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M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N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O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P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Q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R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S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T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U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V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W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X13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E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F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G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I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J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K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L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N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O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P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Q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R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S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T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U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V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W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X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Y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Z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A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B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C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D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E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F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G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H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I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J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K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L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M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N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O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P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Q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R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S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T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U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V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W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X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Y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Z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A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B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C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D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E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F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G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H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I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J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K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L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M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N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O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P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Q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R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S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T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U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V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W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X13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P13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E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F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G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I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J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K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L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N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O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P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Q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R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S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T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U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V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W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X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Y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Z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A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B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C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D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E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F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G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H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I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J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K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L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M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N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O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P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Q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R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S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T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U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V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W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X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Y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Z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A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B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C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D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E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F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G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H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I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J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K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L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M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N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O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P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Q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R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S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T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U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V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W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X13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M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34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4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4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4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4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3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E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F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G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I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J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K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L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N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O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P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Q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R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S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T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U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V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W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X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Y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Z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A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B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C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D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E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F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G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H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I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J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K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L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M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N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O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P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Q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R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S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T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U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V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W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X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Y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Z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A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B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C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D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E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F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G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H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I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J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K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L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M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N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O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P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Q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R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S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T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U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V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W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X13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IO13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13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13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E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F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G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I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J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K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L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N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O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P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Q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R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S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T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U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V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W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X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Y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Z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A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B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C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D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E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F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G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H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I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J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K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L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M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N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O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P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Q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R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S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T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U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V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W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X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Y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Z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A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B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C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D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E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F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G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H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I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J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K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L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M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N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O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P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Q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R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S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T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U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V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W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X13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T1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1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3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E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F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G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I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J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K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L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N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O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P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Q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R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S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T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U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V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W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X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Y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Z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A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B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C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D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E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F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G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H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I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J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K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L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M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N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O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P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Q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R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S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T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U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V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W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X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Y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Z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A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B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C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D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E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F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G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H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I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J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K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L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M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N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O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P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Q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R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S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T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U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V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W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X13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IG1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3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E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F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G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I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J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K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L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N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O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P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Q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R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S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T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U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V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W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X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Y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Z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A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B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C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D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E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F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G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H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I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J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K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L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M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N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O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P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Q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R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S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T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U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V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W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X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Y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Z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A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B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C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D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E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F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G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H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I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J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K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L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M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N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O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P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Q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R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S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T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U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V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W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X13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E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F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G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I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J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K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L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N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O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P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Q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R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S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T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U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V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W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X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Y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Z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A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B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C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D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E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F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G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H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I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J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K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L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M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N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O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P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Q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R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S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T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U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V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W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X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Y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Z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A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B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C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D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E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F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G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H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I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J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K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L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M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N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O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P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Q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R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S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T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U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V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W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X13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E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F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G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I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J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K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L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N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O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P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Q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R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S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T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U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V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W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X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Y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Z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A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B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C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D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E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F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G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H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I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J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K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L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M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N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O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P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Q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R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S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T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U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V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W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X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Y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Z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A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B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C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D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E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F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G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H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I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J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K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L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M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N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O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P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Q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R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S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T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U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V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W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X140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Y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R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S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T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U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V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W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X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Y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Z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P140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F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G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I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J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K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L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N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O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P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Q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R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S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T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U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V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W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X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Y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Z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A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B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C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D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E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F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G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H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I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J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K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L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M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N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O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P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Q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R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S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T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U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V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W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X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Y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Z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A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B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C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D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E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F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G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H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I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J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K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L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M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N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O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P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Q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R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S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T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U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V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W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X141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M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41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1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1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1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1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1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R141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S141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T141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U141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V141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W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4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E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F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G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I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J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K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L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N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O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P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Q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R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S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T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U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V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W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X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Y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Z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A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B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C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D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E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F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G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H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I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J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K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L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M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N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O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P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Q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R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S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T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U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V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W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X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Y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Z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A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B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C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D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E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F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G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H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I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J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K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L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M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N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O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P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Q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R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S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T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U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V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W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X142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M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4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E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F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G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I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J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K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L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N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O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P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Q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R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S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T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U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V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W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X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Y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Z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A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B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C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D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E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F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G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H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I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J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K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L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M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N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O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P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Q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R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S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T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U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V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W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X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Y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Z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A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B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C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D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E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F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G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H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I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J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K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L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M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N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O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P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Q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R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S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T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U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V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W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X143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P143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F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G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I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J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K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L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N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O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P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Q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R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S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T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U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V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W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X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Y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Z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A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B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C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D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E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F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G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H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I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J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K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L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M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N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O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P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Q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R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S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T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U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V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W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X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Y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Z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A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B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C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D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E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F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G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H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I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J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K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L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M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N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O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P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Q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R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S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T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U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V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W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X144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Y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R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S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T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U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V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W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X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Y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Z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P144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F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G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I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J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K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L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N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O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P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Q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R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S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T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U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V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W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X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Y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Z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A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B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C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D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E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F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G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H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I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J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K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L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M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N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O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P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Q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R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S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T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U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V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W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X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Y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Z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A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B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C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D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E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F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G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H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I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J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K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L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M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N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O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P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Q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R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S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T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U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V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W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X145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Y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R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S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T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U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V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W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X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Y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Z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P145" authorId="0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F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G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I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J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K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L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N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O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P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Q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R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S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T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U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V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W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X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Y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Z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A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B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C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D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E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F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G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H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I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J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K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L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M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N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O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P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Q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R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S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T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U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V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W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X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Y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Z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A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B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C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D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E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F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G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H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I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J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K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L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M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N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O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P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Q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R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S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T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U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V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W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X146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M14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4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4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4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14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14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14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4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14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4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4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4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4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4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14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14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4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4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4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E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F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G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I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J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K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L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N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O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P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Q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R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S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T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U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V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W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X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Y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Z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A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B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C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D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E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F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G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H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I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J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K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L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M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N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O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P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Q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R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S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T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U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V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W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X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Y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Z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A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B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C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D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E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F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G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H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I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J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K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L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M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N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O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P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Q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R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S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T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U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V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W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X147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M1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1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1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1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1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1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1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1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1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1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1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4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E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F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G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I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J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K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L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N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O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P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Q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R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S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T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U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V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W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X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Y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Z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A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B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C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D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E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F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G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H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I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J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K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L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M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N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O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P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Q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R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S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T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U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V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W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X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Y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Z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A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B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C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D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E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F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G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H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I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J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K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L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M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N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O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P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Q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R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S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T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U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V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W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X148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P14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E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F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G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H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I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J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K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L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N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O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P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Q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R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S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T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U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V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W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X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Y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Z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A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B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C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D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E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F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G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H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I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J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K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L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M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N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O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P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Q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R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S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T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U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V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W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X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Y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AZ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A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B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C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D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E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F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G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H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I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J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K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L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M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N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O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P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Q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R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S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T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U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V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W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BX149" authorId="0">
      <text>
        <r>
          <rPr>
            <sz val="8"/>
            <color indexed="81"/>
            <rFont val="Tahoma"/>
            <family val="2"/>
          </rPr>
          <t>not available</t>
        </r>
      </text>
    </comment>
    <comment ref="MP151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15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5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15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5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5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15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15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15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15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15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15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5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15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15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52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54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54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5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5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5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5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5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5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5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5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5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5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5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5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5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5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5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5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5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5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15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15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5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5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5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5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15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5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5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5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5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5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5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5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5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5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5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62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63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64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4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4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4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4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4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4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64" authorId="0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64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65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L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M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66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M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N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O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P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Y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Z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A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B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C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D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E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F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G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I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J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K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N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O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P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Q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R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S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T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U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V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W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X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Y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Z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67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Q1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R1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S1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T1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U1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V1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W1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HX1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IH1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68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  <comment ref="MP169" authorId="0">
      <text>
        <r>
          <rPr>
            <sz val="8"/>
            <color indexed="81"/>
            <rFont val="Tahoma"/>
            <family val="2"/>
          </rPr>
          <t>estimate has a relative standard error of 10% to less than 25% and should be used with caution</t>
        </r>
      </text>
    </comment>
  </commentList>
</comments>
</file>

<file path=xl/sharedStrings.xml><?xml version="1.0" encoding="utf-8"?>
<sst xmlns="http://schemas.openxmlformats.org/spreadsheetml/2006/main" count="648" uniqueCount="428">
  <si>
    <t>All Industries</t>
  </si>
  <si>
    <t>Turnover ;  New South Wales ;  Supermarket and grocery stores ;</t>
  </si>
  <si>
    <t>Turnover ;  New South Wales ;  Liquor retailing ;</t>
  </si>
  <si>
    <t>Turnover ;  New South Wales ;  Other specialised food retailing ;</t>
  </si>
  <si>
    <t>Turnover ;  New South Wales ;  Food retailing ;</t>
  </si>
  <si>
    <t>Turnover ;  New South Wales ;  Furniture, floor coverings, houseware and textile goods retailing ;</t>
  </si>
  <si>
    <t>Turnover ;  New South Wales ;  Electrical and electronic goods retailing ;</t>
  </si>
  <si>
    <t>Turnover ;  New South Wales ;  Hardware, building and garden supplies retailing ;</t>
  </si>
  <si>
    <t>Turnover ;  New South Wales ;  Household goods retailing ;</t>
  </si>
  <si>
    <t>Turnover ;  New South Wales ;  Clothing retailing ;</t>
  </si>
  <si>
    <t>Turnover ;  New South Wales ;  Footwear and other personal accessory retailing ;</t>
  </si>
  <si>
    <t>Turnover ;  New South Wales ;  Clothing, footwear and personal accessory retailing ;</t>
  </si>
  <si>
    <t>Turnover ;  New South Wales ;  Department stores ;</t>
  </si>
  <si>
    <t>Turnover ;  New South Wales ;  Newspaper and book retailing ;</t>
  </si>
  <si>
    <t>Turnover ;  New South Wales ;  Other recreational goods retailing ;</t>
  </si>
  <si>
    <t>Turnover ;  New South Wales ;  Pharmaceutical, cosmetic and toiletry goods retailing ;</t>
  </si>
  <si>
    <t>Turnover ;  New South Wales ;  Other retailing n.e.c. ;</t>
  </si>
  <si>
    <t>Turnover ;  New South Wales ;  Other retailing ;</t>
  </si>
  <si>
    <t>Turnover ;  New South Wales ;  Cafes, restaurants and catering services ;</t>
  </si>
  <si>
    <t>Turnover ;  New South Wales ;  Takeaway food services ;</t>
  </si>
  <si>
    <t>Turnover ;  New South Wales ;  Cafes, restaurants and takeaway food services ;</t>
  </si>
  <si>
    <t>Turnover ;  New South Wales ;  Total (Industry) ;</t>
  </si>
  <si>
    <t>Turnover ;  Victoria ;  Supermarket and grocery stores ;</t>
  </si>
  <si>
    <t>Turnover ;  Victoria ;  Liquor retailing ;</t>
  </si>
  <si>
    <t>Turnover ;  Victoria ;  Other specialised food retailing ;</t>
  </si>
  <si>
    <t>Turnover ;  Victoria ;  Food retailing ;</t>
  </si>
  <si>
    <t>Turnover ;  Victoria ;  Furniture, floor coverings, houseware and textile goods retailing ;</t>
  </si>
  <si>
    <t>Turnover ;  Victoria ;  Electrical and electronic goods retailing ;</t>
  </si>
  <si>
    <t>Turnover ;  Victoria ;  Hardware, building and garden supplies retailing ;</t>
  </si>
  <si>
    <t>Turnover ;  Victoria ;  Household goods retailing ;</t>
  </si>
  <si>
    <t>Turnover ;  Victoria ;  Clothing retailing ;</t>
  </si>
  <si>
    <t>Turnover ;  Victoria ;  Footwear and other personal accessory retailing ;</t>
  </si>
  <si>
    <t>Turnover ;  Victoria ;  Clothing, footwear and personal accessory retailing ;</t>
  </si>
  <si>
    <t>Turnover ;  Victoria ;  Department stores ;</t>
  </si>
  <si>
    <t>Turnover ;  Victoria ;  Newspaper and book retailing ;</t>
  </si>
  <si>
    <t>Turnover ;  Victoria ;  Other recreational goods retailing ;</t>
  </si>
  <si>
    <t>Turnover ;  Victoria ;  Pharmaceutical, cosmetic and toiletry goods retailing ;</t>
  </si>
  <si>
    <t>Turnover ;  Victoria ;  Other retailing n.e.c. ;</t>
  </si>
  <si>
    <t>Turnover ;  Victoria ;  Other retailing ;</t>
  </si>
  <si>
    <t>Turnover ;  Victoria ;  Cafes, restaurants and catering services ;</t>
  </si>
  <si>
    <t>Turnover ;  Victoria ;  Takeaway food services ;</t>
  </si>
  <si>
    <t>Turnover ;  Victoria ;  Cafes, restaurants and takeaway food services ;</t>
  </si>
  <si>
    <t>Turnover ;  Victoria ;  Total (Industry) ;</t>
  </si>
  <si>
    <t>Turnover ;  Queensland ;  Supermarket and grocery stores ;</t>
  </si>
  <si>
    <t>Turnover ;  Queensland ;  Liquor retailing ;</t>
  </si>
  <si>
    <t>Turnover ;  Queensland ;  Other specialised food retailing ;</t>
  </si>
  <si>
    <t>Turnover ;  Queensland ;  Food retailing ;</t>
  </si>
  <si>
    <t>Turnover ;  Queensland ;  Furniture, floor coverings, houseware and textile goods retailing ;</t>
  </si>
  <si>
    <t>Turnover ;  Queensland ;  Electrical and electronic goods retailing ;</t>
  </si>
  <si>
    <t>Turnover ;  Queensland ;  Hardware, building and garden supplies retailing ;</t>
  </si>
  <si>
    <t>Turnover ;  Queensland ;  Household goods retailing ;</t>
  </si>
  <si>
    <t>Turnover ;  Queensland ;  Clothing retailing ;</t>
  </si>
  <si>
    <t>Turnover ;  Queensland ;  Footwear and other personal accessory retailing ;</t>
  </si>
  <si>
    <t>Turnover ;  Queensland ;  Clothing, footwear and personal accessory retailing ;</t>
  </si>
  <si>
    <t>Turnover ;  Queensland ;  Department stores ;</t>
  </si>
  <si>
    <t>Turnover ;  Queensland ;  Newspaper and book retailing ;</t>
  </si>
  <si>
    <t>Turnover ;  Queensland ;  Other recreational goods retailing ;</t>
  </si>
  <si>
    <t>Turnover ;  Queensland ;  Pharmaceutical, cosmetic and toiletry goods retailing ;</t>
  </si>
  <si>
    <t>Turnover ;  Queensland ;  Other retailing n.e.c. ;</t>
  </si>
  <si>
    <t>Turnover ;  Queensland ;  Other retailing ;</t>
  </si>
  <si>
    <t>Turnover ;  Queensland ;  Cafes, restaurants and catering services ;</t>
  </si>
  <si>
    <t>Turnover ;  Queensland ;  Takeaway food services ;</t>
  </si>
  <si>
    <t>Turnover ;  Queensland ;  Cafes, restaurants and takeaway food services ;</t>
  </si>
  <si>
    <t>Turnover ;  Queensland ;  Total (Industry) ;</t>
  </si>
  <si>
    <t>Turnover ;  South Australia ;  Supermarket and grocery stores ;</t>
  </si>
  <si>
    <t>Turnover ;  South Australia ;  Liquor retailing ;</t>
  </si>
  <si>
    <t>Turnover ;  South Australia ;  Other specialised food retailing ;</t>
  </si>
  <si>
    <t>Turnover ;  South Australia ;  Food retailing ;</t>
  </si>
  <si>
    <t>Turnover ;  South Australia ;  Furniture, floor coverings, houseware and textile goods retailing ;</t>
  </si>
  <si>
    <t>Turnover ;  South Australia ;  Electrical and electronic goods retailing ;</t>
  </si>
  <si>
    <t>Turnover ;  South Australia ;  Hardware, building and garden supplies retailing ;</t>
  </si>
  <si>
    <t>Turnover ;  South Australia ;  Household goods retailing ;</t>
  </si>
  <si>
    <t>Turnover ;  South Australia ;  Clothing retailing ;</t>
  </si>
  <si>
    <t>Turnover ;  South Australia ;  Footwear and other personal accessory retailing ;</t>
  </si>
  <si>
    <t>Turnover ;  South Australia ;  Clothing, footwear and personal accessory retailing ;</t>
  </si>
  <si>
    <t>Turnover ;  South Australia ;  Department stores ;</t>
  </si>
  <si>
    <t>Turnover ;  South Australia ;  Newspaper and book retailing ;</t>
  </si>
  <si>
    <t>Turnover ;  South Australia ;  Other recreational goods retailing ;</t>
  </si>
  <si>
    <t>Turnover ;  South Australia ;  Pharmaceutical, cosmetic and toiletry goods retailing ;</t>
  </si>
  <si>
    <t>Turnover ;  South Australia ;  Other retailing n.e.c. ;</t>
  </si>
  <si>
    <t>Turnover ;  South Australia ;  Other retailing ;</t>
  </si>
  <si>
    <t>Turnover ;  South Australia ;  Cafes, restaurants and catering services ;</t>
  </si>
  <si>
    <t>Turnover ;  South Australia ;  Takeaway food services ;</t>
  </si>
  <si>
    <t>Turnover ;  South Australia ;  Cafes, restaurants and takeaway food services ;</t>
  </si>
  <si>
    <t>Turnover ;  South Australia ;  Total (Industry) ;</t>
  </si>
  <si>
    <t>Turnover ;  Western Australia ;  Supermarket and grocery stores ;</t>
  </si>
  <si>
    <t>Turnover ;  Western Australia ;  Liquor retailing ;</t>
  </si>
  <si>
    <t>Turnover ;  Western Australia ;  Other specialised food retailing ;</t>
  </si>
  <si>
    <t>Turnover ;  Western Australia ;  Food retailing ;</t>
  </si>
  <si>
    <t>Turnover ;  Western Australia ;  Furniture, floor coverings, houseware and textile goods retailing ;</t>
  </si>
  <si>
    <t>Turnover ;  Western Australia ;  Electrical and electronic goods retailing ;</t>
  </si>
  <si>
    <t>Turnover ;  Western Australia ;  Hardware, building and garden supplies retailing ;</t>
  </si>
  <si>
    <t>Turnover ;  Western Australia ;  Household goods retailing ;</t>
  </si>
  <si>
    <t>Turnover ;  Western Australia ;  Clothing retailing ;</t>
  </si>
  <si>
    <t>Turnover ;  Western Australia ;  Footwear and other personal accessory retailing ;</t>
  </si>
  <si>
    <t>Turnover ;  Western Australia ;  Clothing, footwear and personal accessory retailing ;</t>
  </si>
  <si>
    <t>Turnover ;  Western Australia ;  Department stores ;</t>
  </si>
  <si>
    <t>Turnover ;  Western Australia ;  Newspaper and book retailing ;</t>
  </si>
  <si>
    <t>Turnover ;  Western Australia ;  Other recreational goods retailing ;</t>
  </si>
  <si>
    <t>Turnover ;  Western Australia ;  Pharmaceutical, cosmetic and toiletry goods retailing ;</t>
  </si>
  <si>
    <t>Turnover ;  Western Australia ;  Other retailing n.e.c. ;</t>
  </si>
  <si>
    <t>Turnover ;  Western Australia ;  Other retailing ;</t>
  </si>
  <si>
    <t>Turnover ;  Western Australia ;  Cafes, restaurants and catering services ;</t>
  </si>
  <si>
    <t>Turnover ;  Western Australia ;  Takeaway food services ;</t>
  </si>
  <si>
    <t>Turnover ;  Western Australia ;  Cafes, restaurants and takeaway food services ;</t>
  </si>
  <si>
    <t>Turnover ;  Western Australia ;  Total (Industry) ;</t>
  </si>
  <si>
    <t>Turnover ;  Tasmania ;  Supermarket and grocery stores ;</t>
  </si>
  <si>
    <t>Turnover ;  Tasmania ;  Liquor retailing ;</t>
  </si>
  <si>
    <t>Turnover ;  Tasmania ;  Other specialised food retailing ;</t>
  </si>
  <si>
    <t>Turnover ;  Tasmania ;  Food retailing ;</t>
  </si>
  <si>
    <t>Turnover ;  Tasmania ;  Furniture, floor coverings, houseware and textile goods retailing ;</t>
  </si>
  <si>
    <t>Turnover ;  Tasmania ;  Electrical and electronic goods retailing ;</t>
  </si>
  <si>
    <t>Turnover ;  Tasmania ;  Hardware, building and garden supplies retailing ;</t>
  </si>
  <si>
    <t>Turnover ;  Tasmania ;  Household goods retailing ;</t>
  </si>
  <si>
    <t>Turnover ;  Tasmania ;  Clothing retailing ;</t>
  </si>
  <si>
    <t>Turnover ;  Tasmania ;  Footwear and other personal accessory retailing ;</t>
  </si>
  <si>
    <t>Turnover ;  Tasmania ;  Clothing, footwear and personal accessory retailing ;</t>
  </si>
  <si>
    <t>Turnover ;  Tasmania ;  Department stores ;</t>
  </si>
  <si>
    <t>Turnover ;  Tasmania ;  Newspaper and book retailing ;</t>
  </si>
  <si>
    <t>Turnover ;  Tasmania ;  Other recreational goods retailing ;</t>
  </si>
  <si>
    <t>Turnover ;  Tasmania ;  Pharmaceutical, cosmetic and toiletry goods retailing ;</t>
  </si>
  <si>
    <t>Turnover ;  Tasmania ;  Other retailing n.e.c. ;</t>
  </si>
  <si>
    <t>Turnover ;  Tasmania ;  Other retailing ;</t>
  </si>
  <si>
    <t>Turnover ;  Tasmania ;  Cafes, restaurants and catering services ;</t>
  </si>
  <si>
    <t>Turnover ;  Tasmania ;  Takeaway food services ;</t>
  </si>
  <si>
    <t>Turnover ;  Tasmania ;  Cafes, restaurants and takeaway food services ;</t>
  </si>
  <si>
    <t>Turnover ;  Tasmania ;  Total (Industry) ;</t>
  </si>
  <si>
    <t>Turnover ;  Northern Territory ;  Supermarket and grocery stores ;</t>
  </si>
  <si>
    <t>Turnover ;  Northern Territory ;  Liquor retailing ;</t>
  </si>
  <si>
    <t>Turnover ;  Northern Territory ;  Other specialised food retailing ;</t>
  </si>
  <si>
    <t>Turnover ;  Northern Territory ;  Food retailing ;</t>
  </si>
  <si>
    <t>Turnover ;  Northern Territory ;  Furniture, floor coverings, houseware and textile goods retailing ;</t>
  </si>
  <si>
    <t>Turnover ;  Northern Territory ;  Electrical and electronic goods retailing ;</t>
  </si>
  <si>
    <t>Turnover ;  Northern Territory ;  Hardware, building and garden supplies retailing ;</t>
  </si>
  <si>
    <t>Turnover ;  Northern Territory ;  Household goods retailing ;</t>
  </si>
  <si>
    <t>Turnover ;  Northern Territory ;  Clothing retailing ;</t>
  </si>
  <si>
    <t>Turnover ;  Northern Territory ;  Footwear and other personal accessory retailing ;</t>
  </si>
  <si>
    <t>Turnover ;  Northern Territory ;  Clothing, footwear and personal accessory retailing ;</t>
  </si>
  <si>
    <t>Turnover ;  Northern Territory ;  Department stores ;</t>
  </si>
  <si>
    <t>Turnover ;  Northern Territory ;  Newspaper and book retailing ;</t>
  </si>
  <si>
    <t>Turnover ;  Northern Territory ;  Other recreational goods retailing ;</t>
  </si>
  <si>
    <t>Turnover ;  Northern Territory ;  Pharmaceutical, cosmetic and toiletry goods retailing ;</t>
  </si>
  <si>
    <t>Turnover ;  Northern Territory ;  Other retailing n.e.c. ;</t>
  </si>
  <si>
    <t>Turnover ;  Northern Territory ;  Other retailing ;</t>
  </si>
  <si>
    <t>Turnover ;  Northern Territory ;  Cafes, restaurants and catering services ;</t>
  </si>
  <si>
    <t>Turnover ;  Northern Territory ;  Takeaway food services ;</t>
  </si>
  <si>
    <t>Turnover ;  Northern Territory ;  Cafes, restaurants and takeaway food services ;</t>
  </si>
  <si>
    <t>Turnover ;  Northern Territory ;  Total (Industry) ;</t>
  </si>
  <si>
    <t>Turnover ;  Australian Capital Territory ;  Supermarket and grocery stores ;</t>
  </si>
  <si>
    <t>Turnover ;  Australian Capital Territory ;  Liquor retailing ;</t>
  </si>
  <si>
    <t>Turnover ;  Australian Capital Territory ;  Other specialised food retailing ;</t>
  </si>
  <si>
    <t>Turnover ;  Australian Capital Territory ;  Food retailing ;</t>
  </si>
  <si>
    <t>Turnover ;  Australian Capital Territory ;  Furniture, floor coverings, houseware and textile goods retailing ;</t>
  </si>
  <si>
    <t>Turnover ;  Australian Capital Territory ;  Electrical and electronic goods retailing ;</t>
  </si>
  <si>
    <t>Turnover ;  Australian Capital Territory ;  Hardware, building and garden supplies retailing ;</t>
  </si>
  <si>
    <t>Turnover ;  Australian Capital Territory ;  Household goods retailing ;</t>
  </si>
  <si>
    <t>Turnover ;  Australian Capital Territory ;  Clothing retailing ;</t>
  </si>
  <si>
    <t>Turnover ;  Australian Capital Territory ;  Footwear and other personal accessory retailing ;</t>
  </si>
  <si>
    <t>Turnover ;  Australian Capital Territory ;  Clothing, footwear and personal accessory retailing ;</t>
  </si>
  <si>
    <t>Turnover ;  Australian Capital Territory ;  Department stores ;</t>
  </si>
  <si>
    <t>Turnover ;  Australian Capital Territory ;  Newspaper and book retailing ;</t>
  </si>
  <si>
    <t>Turnover ;  Australian Capital Territory ;  Other recreational goods retailing ;</t>
  </si>
  <si>
    <t>Turnover ;  Australian Capital Territory ;  Pharmaceutical, cosmetic and toiletry goods retailing ;</t>
  </si>
  <si>
    <t>Turnover ;  Australian Capital Territory ;  Other retailing n.e.c. ;</t>
  </si>
  <si>
    <t>Turnover ;  Australian Capital Territory ;  Other retailing ;</t>
  </si>
  <si>
    <t>Turnover ;  Australian Capital Territory ;  Cafes, restaurants and catering services ;</t>
  </si>
  <si>
    <t>Turnover ;  Australian Capital Territory ;  Takeaway food services ;</t>
  </si>
  <si>
    <t>Turnover ;  Australian Capital Territory ;  Cafes, restaurants and takeaway food services ;</t>
  </si>
  <si>
    <t>Turnover ;  Australian Capital Territory ;  Total (Industry) ;</t>
  </si>
  <si>
    <t>Turnover ;  Total (State) ;  Supermarket and grocery stores ;</t>
  </si>
  <si>
    <t>Turnover ;  Total (State) ;  Liquor retailing ;</t>
  </si>
  <si>
    <t>Turnover ;  Total (State) ;  Other specialised food retailing ;</t>
  </si>
  <si>
    <t>Turnover ;  Total (State) ;  Food retailing ;</t>
  </si>
  <si>
    <t>Turnover ;  Total (State) ;  Furniture, floor coverings, houseware and textile goods retailing ;</t>
  </si>
  <si>
    <t>Turnover ;  Total (State) ;  Electrical and electronic goods retailing ;</t>
  </si>
  <si>
    <t>Turnover ;  Total (State) ;  Hardware, building and garden supplies retailing ;</t>
  </si>
  <si>
    <t>Turnover ;  Total (State) ;  Household goods retailing ;</t>
  </si>
  <si>
    <t>Turnover ;  Total (State) ;  Clothing retailing ;</t>
  </si>
  <si>
    <t>Turnover ;  Total (State) ;  Footwear and other personal accessory retailing ;</t>
  </si>
  <si>
    <t>Turnover ;  Total (State) ;  Clothing, footwear and personal accessory retailing ;</t>
  </si>
  <si>
    <t>Turnover ;  Total (State) ;  Department stores ;</t>
  </si>
  <si>
    <t>Turnover ;  Total (State) ;  Newspaper and book retailing ;</t>
  </si>
  <si>
    <t>Turnover ;  Total (State) ;  Other recreational goods retailing ;</t>
  </si>
  <si>
    <t>Turnover ;  Total (State) ;  Pharmaceutical, cosmetic and toiletry goods retailing ;</t>
  </si>
  <si>
    <t>Turnover ;  Total (State) ;  Other retailing n.e.c. ;</t>
  </si>
  <si>
    <t>Turnover ;  Total (State) ;  Other retailing ;</t>
  </si>
  <si>
    <t>Turnover ;  Total (State) ;  Cafes, restaurants and catering services ;</t>
  </si>
  <si>
    <t>Turnover ;  Total (State) ;  Takeaway food services ;</t>
  </si>
  <si>
    <t>Turnover ;  Total (State) ;  Cafes, restaurants and takeaway food services ;</t>
  </si>
  <si>
    <t>Turnover ;  Total (State) ;  Total (Industry) ;</t>
  </si>
  <si>
    <t>Supermarket &amp; grocery stores</t>
  </si>
  <si>
    <t>Liquor retailing</t>
  </si>
  <si>
    <t>Other specialised food retailing</t>
  </si>
  <si>
    <t>Food retailing</t>
  </si>
  <si>
    <t>Furniture, floor coverings, houseware &amp; textile goods retailing</t>
  </si>
  <si>
    <t>Electrical &amp; electronic goods retailing</t>
  </si>
  <si>
    <t>Hardware, building &amp; garden supplies retailing</t>
  </si>
  <si>
    <t>Household goods retailing</t>
  </si>
  <si>
    <t>Clothing retailing</t>
  </si>
  <si>
    <t>Footwear &amp; other personal accessory retailing</t>
  </si>
  <si>
    <t>Clothing, footwear &amp; personal accessory retailing</t>
  </si>
  <si>
    <t>Department stores</t>
  </si>
  <si>
    <t>Newspaper &amp; book retailing</t>
  </si>
  <si>
    <t>Other recreational goods retailing</t>
  </si>
  <si>
    <t>Pharmaceutical, cosmetic &amp; toiletry goods retailing</t>
  </si>
  <si>
    <t>Other retailing n.e.c.</t>
  </si>
  <si>
    <t>Other retailing</t>
  </si>
  <si>
    <t>Cafes, restaurants &amp; catering services</t>
  </si>
  <si>
    <t>Takeaway food services</t>
  </si>
  <si>
    <t>Cafes, restaurants &amp; takeaway food services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</si>
  <si>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</si>
  <si>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</si>
  <si>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</si>
  <si>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</si>
  <si>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</si>
  <si>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</si>
  <si>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</si>
  <si>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</si>
  <si>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All of Australia</t>
  </si>
  <si>
    <t>Most up to date data?</t>
  </si>
  <si>
    <t>Select the State (or all Australia)</t>
  </si>
  <si>
    <t>Select the industry (or all industries)</t>
  </si>
  <si>
    <t>New South Wales - Liquor retailing</t>
  </si>
  <si>
    <t>New South Wales - Other specialised food retailing</t>
  </si>
  <si>
    <t>New South Wales - Food retailing</t>
  </si>
  <si>
    <t>New South Wales - Furniture, floor coverings, houseware &amp; textile goods retailing</t>
  </si>
  <si>
    <t>New South Wales - Electrical &amp; electronic goods retailing</t>
  </si>
  <si>
    <t>New South Wales - Hardware, building &amp; garden supplies retailing</t>
  </si>
  <si>
    <t>New South Wales - Household goods retailing</t>
  </si>
  <si>
    <t>New South Wales - Clothing retailing</t>
  </si>
  <si>
    <t>New South Wales - Footwear &amp; other personal accessory retailing</t>
  </si>
  <si>
    <t>New South Wales - Clothing, footwear &amp; personal accessory retailing</t>
  </si>
  <si>
    <t>New South Wales - Department stores</t>
  </si>
  <si>
    <t>New South Wales - Newspaper &amp; book retailing</t>
  </si>
  <si>
    <t>New South Wales - Other recreational goods retailing</t>
  </si>
  <si>
    <t>New South Wales - Pharmaceutical, cosmetic &amp; toiletry goods retailing</t>
  </si>
  <si>
    <t>New South Wales - Other retailing n.e.c.</t>
  </si>
  <si>
    <t>New South Wales - Other retailing</t>
  </si>
  <si>
    <t>New South Wales - Cafes, restaurants &amp; catering services</t>
  </si>
  <si>
    <t>New South Wales - Takeaway food services</t>
  </si>
  <si>
    <t>New South Wales - Cafes, restaurants &amp; takeaway food services</t>
  </si>
  <si>
    <t>New South Wales - All Industries</t>
  </si>
  <si>
    <t>Victoria - Supermarket &amp; grocery stores</t>
  </si>
  <si>
    <t>Victoria - Liquor retailing</t>
  </si>
  <si>
    <t>Victoria - Other specialised food retailing</t>
  </si>
  <si>
    <t>Victoria - Food retailing</t>
  </si>
  <si>
    <t>Victoria - Furniture, floor coverings, houseware &amp; textile goods retailing</t>
  </si>
  <si>
    <t>Victoria - Electrical &amp; electronic goods retailing</t>
  </si>
  <si>
    <t>Victoria - Hardware, building &amp; garden supplies retailing</t>
  </si>
  <si>
    <t>Victoria - Household goods retailing</t>
  </si>
  <si>
    <t>Victoria - Clothing retailing</t>
  </si>
  <si>
    <t>Victoria - Footwear &amp; other personal accessory retailing</t>
  </si>
  <si>
    <t>Victoria - Clothing, footwear &amp; personal accessory retailing</t>
  </si>
  <si>
    <t>Victoria - Department stores</t>
  </si>
  <si>
    <t>Victoria - Newspaper &amp; book retailing</t>
  </si>
  <si>
    <t>Victoria - Other recreational goods retailing</t>
  </si>
  <si>
    <t>Victoria - Pharmaceutical, cosmetic &amp; toiletry goods retailing</t>
  </si>
  <si>
    <t>Victoria - Other retailing n.e.c.</t>
  </si>
  <si>
    <t>Victoria - Other retailing</t>
  </si>
  <si>
    <t>Victoria - Cafes, restaurants &amp; catering services</t>
  </si>
  <si>
    <t>Victoria - Takeaway food services</t>
  </si>
  <si>
    <t>Victoria - Cafes, restaurants &amp; takeaway food services</t>
  </si>
  <si>
    <t>Victoria - All Industries</t>
  </si>
  <si>
    <t>Queensland - Supermarket &amp; grocery stores</t>
  </si>
  <si>
    <t>Queensland - Liquor retailing</t>
  </si>
  <si>
    <t>Queensland - Other specialised food retailing</t>
  </si>
  <si>
    <t>Queensland - Food retailing</t>
  </si>
  <si>
    <t>Queensland - Furniture, floor coverings, houseware &amp; textile goods retailing</t>
  </si>
  <si>
    <t>Queensland - Electrical &amp; electronic goods retailing</t>
  </si>
  <si>
    <t>Queensland - Hardware, building &amp; garden supplies retailing</t>
  </si>
  <si>
    <t>Queensland - Household goods retailing</t>
  </si>
  <si>
    <t>Queensland - Clothing retailing</t>
  </si>
  <si>
    <t>Queensland - Footwear &amp; other personal accessory retailing</t>
  </si>
  <si>
    <t>Queensland - Clothing, footwear &amp; personal accessory retailing</t>
  </si>
  <si>
    <t>Queensland - Department stores</t>
  </si>
  <si>
    <t>Queensland - Newspaper &amp; book retailing</t>
  </si>
  <si>
    <t>Queensland - Other recreational goods retailing</t>
  </si>
  <si>
    <t>Queensland - Pharmaceutical, cosmetic &amp; toiletry goods retailing</t>
  </si>
  <si>
    <t>Queensland - Other retailing n.e.c.</t>
  </si>
  <si>
    <t>Queensland - Other retailing</t>
  </si>
  <si>
    <t>Queensland - Cafes, restaurants &amp; catering services</t>
  </si>
  <si>
    <t>Queensland - Takeaway food services</t>
  </si>
  <si>
    <t>Queensland - Cafes, restaurants &amp; takeaway food services</t>
  </si>
  <si>
    <t>Queensland - All Industries</t>
  </si>
  <si>
    <t>South Australia - Supermarket &amp; grocery stores</t>
  </si>
  <si>
    <t>South Australia - Liquor retailing</t>
  </si>
  <si>
    <t>South Australia - Other specialised food retailing</t>
  </si>
  <si>
    <t>South Australia - Food retailing</t>
  </si>
  <si>
    <t>South Australia - Furniture, floor coverings, houseware &amp; textile goods retailing</t>
  </si>
  <si>
    <t>South Australia - Electrical &amp; electronic goods retailing</t>
  </si>
  <si>
    <t>South Australia - Hardware, building &amp; garden supplies retailing</t>
  </si>
  <si>
    <t>South Australia - Household goods retailing</t>
  </si>
  <si>
    <t>South Australia - Clothing retailing</t>
  </si>
  <si>
    <t>South Australia - Footwear &amp; other personal accessory retailing</t>
  </si>
  <si>
    <t>South Australia - Clothing, footwear &amp; personal accessory retailing</t>
  </si>
  <si>
    <t>South Australia - Department stores</t>
  </si>
  <si>
    <t>South Australia - Newspaper &amp; book retailing</t>
  </si>
  <si>
    <t>South Australia - Other recreational goods retailing</t>
  </si>
  <si>
    <t>South Australia - Pharmaceutical, cosmetic &amp; toiletry goods retailing</t>
  </si>
  <si>
    <t>South Australia - Other retailing n.e.c.</t>
  </si>
  <si>
    <t>South Australia - Other retailing</t>
  </si>
  <si>
    <t>South Australia - Cafes, restaurants &amp; catering services</t>
  </si>
  <si>
    <t>South Australia - Takeaway food services</t>
  </si>
  <si>
    <t>South Australia - Cafes, restaurants &amp; takeaway food services</t>
  </si>
  <si>
    <t>South Australia - All Industries</t>
  </si>
  <si>
    <t>Western Australia - Supermarket &amp; grocery stores</t>
  </si>
  <si>
    <t>Western Australia - Liquor retailing</t>
  </si>
  <si>
    <t>Western Australia - Other specialised food retailing</t>
  </si>
  <si>
    <t>Western Australia - Food retailing</t>
  </si>
  <si>
    <t>Western Australia - Furniture, floor coverings, houseware &amp; textile goods retailing</t>
  </si>
  <si>
    <t>Western Australia - Electrical &amp; electronic goods retailing</t>
  </si>
  <si>
    <t>Western Australia - Hardware, building &amp; garden supplies retailing</t>
  </si>
  <si>
    <t>Western Australia - Household goods retailing</t>
  </si>
  <si>
    <t>Western Australia - Clothing retailing</t>
  </si>
  <si>
    <t>Western Australia - Footwear &amp; other personal accessory retailing</t>
  </si>
  <si>
    <t>Western Australia - Clothing, footwear &amp; personal accessory retailing</t>
  </si>
  <si>
    <t>Western Australia - Department stores</t>
  </si>
  <si>
    <t>Western Australia - Newspaper &amp; book retailing</t>
  </si>
  <si>
    <t>Western Australia - Other recreational goods retailing</t>
  </si>
  <si>
    <t>Western Australia - Pharmaceutical, cosmetic &amp; toiletry goods retailing</t>
  </si>
  <si>
    <t>Western Australia - Other retailing n.e.c.</t>
  </si>
  <si>
    <t>Western Australia - Other retailing</t>
  </si>
  <si>
    <t>Western Australia - Cafes, restaurants &amp; catering services</t>
  </si>
  <si>
    <t>Western Australia - Takeaway food services</t>
  </si>
  <si>
    <t>Western Australia - Cafes, restaurants &amp; takeaway food services</t>
  </si>
  <si>
    <t>Western Australia - All Industries</t>
  </si>
  <si>
    <t>Tasmania - Supermarket &amp; grocery stores</t>
  </si>
  <si>
    <t>Tasmania - Liquor retailing</t>
  </si>
  <si>
    <t>Tasmania - Other specialised food retailing</t>
  </si>
  <si>
    <t>Tasmania - Food retailing</t>
  </si>
  <si>
    <t>Tasmania - Furniture, floor coverings, houseware &amp; textile goods retailing</t>
  </si>
  <si>
    <t>Tasmania - Electrical &amp; electronic goods retailing</t>
  </si>
  <si>
    <t>Tasmania - Hardware, building &amp; garden supplies retailing</t>
  </si>
  <si>
    <t>Tasmania - Household goods retailing</t>
  </si>
  <si>
    <t>Tasmania - Clothing retailing</t>
  </si>
  <si>
    <t>Tasmania - Footwear &amp; other personal accessory retailing</t>
  </si>
  <si>
    <t>Tasmania - Clothing, footwear &amp; personal accessory retailing</t>
  </si>
  <si>
    <t>Tasmania - Department stores</t>
  </si>
  <si>
    <t>Tasmania - Newspaper &amp; book retailing</t>
  </si>
  <si>
    <t>Tasmania - Other recreational goods retailing</t>
  </si>
  <si>
    <t>Tasmania - Pharmaceutical, cosmetic &amp; toiletry goods retailing</t>
  </si>
  <si>
    <t>Tasmania - Other retailing n.e.c.</t>
  </si>
  <si>
    <t>Tasmania - Other retailing</t>
  </si>
  <si>
    <t>Tasmania - Cafes, restaurants &amp; catering services</t>
  </si>
  <si>
    <t>Tasmania - Takeaway food services</t>
  </si>
  <si>
    <t>Tasmania - Cafes, restaurants &amp; takeaway food services</t>
  </si>
  <si>
    <t>Tasmania - All Industries</t>
  </si>
  <si>
    <t>Northern Territory - Supermarket &amp; grocery stores</t>
  </si>
  <si>
    <t>Northern Territory - Liquor retailing</t>
  </si>
  <si>
    <t>Northern Territory - Other specialised food retailing</t>
  </si>
  <si>
    <t>Northern Territory - Food retailing</t>
  </si>
  <si>
    <t>Northern Territory - Furniture, floor coverings, houseware &amp; textile goods retailing</t>
  </si>
  <si>
    <t>Northern Territory - Electrical &amp; electronic goods retailing</t>
  </si>
  <si>
    <t>Northern Territory - Hardware, building &amp; garden supplies retailing</t>
  </si>
  <si>
    <t>Northern Territory - Household goods retailing</t>
  </si>
  <si>
    <t>Northern Territory - Clothing retailing</t>
  </si>
  <si>
    <t>Northern Territory - Footwear &amp; other personal accessory retailing</t>
  </si>
  <si>
    <t>Northern Territory - Clothing, footwear &amp; personal accessory retailing</t>
  </si>
  <si>
    <t>Northern Territory - Department stores</t>
  </si>
  <si>
    <t>Northern Territory - Newspaper &amp; book retailing</t>
  </si>
  <si>
    <t>Northern Territory - Other recreational goods retailing</t>
  </si>
  <si>
    <t>Northern Territory - Pharmaceutical, cosmetic &amp; toiletry goods retailing</t>
  </si>
  <si>
    <t>Northern Territory - Other retailing n.e.c.</t>
  </si>
  <si>
    <t>Northern Territory - Other retailing</t>
  </si>
  <si>
    <t>Northern Territory - Cafes, restaurants &amp; catering services</t>
  </si>
  <si>
    <t>Northern Territory - Takeaway food services</t>
  </si>
  <si>
    <t>Northern Territory - Cafes, restaurants &amp; takeaway food services</t>
  </si>
  <si>
    <t>Northern Territory - All Industries</t>
  </si>
  <si>
    <t>Australian Capital Territory - Supermarket &amp; grocery stores</t>
  </si>
  <si>
    <t>Australian Capital Territory - Liquor retailing</t>
  </si>
  <si>
    <t>Australian Capital Territory - Other specialised food retailing</t>
  </si>
  <si>
    <t>Australian Capital Territory - Food retailing</t>
  </si>
  <si>
    <t>Australian Capital Territory - Furniture, floor coverings, houseware &amp; textile goods retailing</t>
  </si>
  <si>
    <t>Australian Capital Territory - Electrical &amp; electronic goods retailing</t>
  </si>
  <si>
    <t>Australian Capital Territory - Hardware, building &amp; garden supplies retailing</t>
  </si>
  <si>
    <t>Australian Capital Territory - Household goods retailing</t>
  </si>
  <si>
    <t>Australian Capital Territory - Clothing retailing</t>
  </si>
  <si>
    <t>Australian Capital Territory - Footwear &amp; other personal accessory retailing</t>
  </si>
  <si>
    <t>Australian Capital Territory - Clothing, footwear &amp; personal accessory retailing</t>
  </si>
  <si>
    <t>Australian Capital Territory - Department stores</t>
  </si>
  <si>
    <t>Australian Capital Territory - Newspaper &amp; book retailing</t>
  </si>
  <si>
    <t>Australian Capital Territory - Other recreational goods retailing</t>
  </si>
  <si>
    <t>Australian Capital Territory - Pharmaceutical, cosmetic &amp; toiletry goods retailing</t>
  </si>
  <si>
    <t>Australian Capital Territory - Other retailing n.e.c.</t>
  </si>
  <si>
    <t>Australian Capital Territory - Other retailing</t>
  </si>
  <si>
    <t>Australian Capital Territory - Cafes, restaurants &amp; catering services</t>
  </si>
  <si>
    <t>Australian Capital Territory - Takeaway food services</t>
  </si>
  <si>
    <t>Australian Capital Territory - Cafes, restaurants &amp; takeaway food services</t>
  </si>
  <si>
    <t>Australian Capital Territory - All Industries</t>
  </si>
  <si>
    <t>All of Australia - Supermarket &amp; grocery stores</t>
  </si>
  <si>
    <t>All of Australia - Liquor retailing</t>
  </si>
  <si>
    <t>All of Australia - Other specialised food retailing</t>
  </si>
  <si>
    <t>All of Australia - Food retailing</t>
  </si>
  <si>
    <t>All of Australia - Furniture, floor coverings, houseware &amp; textile goods retailing</t>
  </si>
  <si>
    <t>All of Australia - Electrical &amp; electronic goods retailing</t>
  </si>
  <si>
    <t>All of Australia - Hardware, building &amp; garden supplies retailing</t>
  </si>
  <si>
    <t>All of Australia - Household goods retailing</t>
  </si>
  <si>
    <t>All of Australia - Clothing retailing</t>
  </si>
  <si>
    <t>All of Australia - Footwear &amp; other personal accessory retailing</t>
  </si>
  <si>
    <t>All of Australia - Clothing, footwear &amp; personal accessory retailing</t>
  </si>
  <si>
    <t>All of Australia - Department stores</t>
  </si>
  <si>
    <t>All of Australia - Newspaper &amp; book retailing</t>
  </si>
  <si>
    <t>All of Australia - Other recreational goods retailing</t>
  </si>
  <si>
    <t>All of Australia - Pharmaceutical, cosmetic &amp; toiletry goods retailing</t>
  </si>
  <si>
    <t>All of Australia - Other retailing n.e.c.</t>
  </si>
  <si>
    <t>All of Australia - Other retailing</t>
  </si>
  <si>
    <t>All of Australia - Cafes, restaurants &amp; catering services</t>
  </si>
  <si>
    <t>All of Australia - Takeaway food services</t>
  </si>
  <si>
    <t>All of Australia - Cafes, restaurants &amp; takeaway food services</t>
  </si>
  <si>
    <t>All of Australia - All Industries</t>
  </si>
  <si>
    <t>Select the date &amp; roll</t>
  </si>
  <si>
    <t>Rate of Change</t>
  </si>
  <si>
    <t>Value ($mil)</t>
  </si>
  <si>
    <t>% Change</t>
  </si>
  <si>
    <t>1 month</t>
  </si>
  <si>
    <t xml:space="preserve">Current </t>
  </si>
  <si>
    <t>Past</t>
  </si>
  <si>
    <t>Change</t>
  </si>
  <si>
    <t>6 month</t>
  </si>
  <si>
    <t>12 month</t>
  </si>
  <si>
    <t>Main Set</t>
  </si>
  <si>
    <t>Summary Figures for…</t>
  </si>
  <si>
    <t>Select a state and industry to compare your initial selection to using the butons below</t>
  </si>
  <si>
    <t>Summary Report</t>
  </si>
  <si>
    <t>Main</t>
  </si>
  <si>
    <t>High1</t>
  </si>
  <si>
    <t>High2</t>
  </si>
  <si>
    <t>Source: Australian Bureau of Statistics, 8501.0 Retail Trade, Australia, TABLE 11. Retail Turnover, State by Industry Subgroup, Original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</si>
</sst>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mmm\-yyyy"/>
    <numFmt numFmtId="165" formatCode="0.0;\-0.0;0.0;@"/>
    <numFmt numFmtId="166" formatCode="mmm\-yyyy\ &quot;(current)&quot;"/>
    <numFmt numFmtId="167" formatCode="0&quot; month roll&quot;"/>
    <numFmt numFmtId="168" formatCode="0&quot; month roll (recommended)&quot;"/>
    <numFmt numFmtId="169" formatCode="0.0%"/>
  </numFmts>
  <fonts count="15" x14ac:knownFonts="1">
    <font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8"/>
      <name val="Arial"/>
      <family val="2"/>
    </font>
    <font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9"/>
      <color theme="1" tint="0.499984740745262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</fills>
  <borders count="3">
    <border>
      <left/>
      <right/>
      <top/>
      <bottom/>
      <diagonal/>
    </border>
    <border>
      <left style="dotted">
        <color rgb="FF0070C0"/>
      </left>
      <right/>
      <top/>
      <bottom/>
      <diagonal/>
    </border>
    <border>
      <left/>
      <right style="dotted">
        <color rgb="FF0070C0"/>
      </right>
      <top/>
      <bottom/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50">
    <xf numFmtId="0" fontId="0" fillId="0" borderId="0" xfId="0"/>
    <xf numFmtId="164" fontId="2" fillId="0" borderId="0" xfId="0" applyNumberFormat="1" applyFont="1" applyAlignment="1">
      <alignment horizontal="left"/>
    </xf>
    <xf numFmtId="165" fontId="2" fillId="0" borderId="0" xfId="0" applyNumberFormat="1" applyFont="1" applyAlignment="1"/>
    <xf numFmtId="0" fontId="0" fillId="3" borderId="0" xfId="0" applyFill="1"/>
    <xf numFmtId="0" fontId="4" fillId="0" borderId="0" xfId="0" applyFont="1"/>
    <xf numFmtId="0" fontId="0" fillId="4" borderId="0" xfId="0" applyFill="1"/>
    <xf numFmtId="0" fontId="0" fillId="5" borderId="0" xfId="0" applyFill="1"/>
    <xf numFmtId="166" fontId="0" fillId="5" borderId="0" xfId="0" applyNumberFormat="1" applyFill="1"/>
    <xf numFmtId="164" fontId="0" fillId="5" borderId="0" xfId="0" applyNumberFormat="1" applyFill="1"/>
    <xf numFmtId="164" fontId="2" fillId="2" borderId="0" xfId="0" applyNumberFormat="1" applyFont="1" applyFill="1" applyAlignment="1">
      <alignment horizontal="left"/>
    </xf>
    <xf numFmtId="164" fontId="2" fillId="0" borderId="0" xfId="0" applyNumberFormat="1" applyFont="1" applyFill="1" applyAlignment="1">
      <alignment horizontal="left"/>
    </xf>
    <xf numFmtId="164" fontId="0" fillId="4" borderId="0" xfId="0" applyNumberFormat="1" applyFill="1"/>
    <xf numFmtId="0" fontId="0" fillId="0" borderId="0" xfId="0" applyFill="1"/>
    <xf numFmtId="0" fontId="0" fillId="6" borderId="0" xfId="0" applyFill="1"/>
    <xf numFmtId="0" fontId="4" fillId="6" borderId="0" xfId="0" applyFont="1" applyFill="1"/>
    <xf numFmtId="0" fontId="4" fillId="6" borderId="0" xfId="0" applyFont="1" applyFill="1" applyAlignment="1">
      <alignment horizontal="right"/>
    </xf>
    <xf numFmtId="0" fontId="1" fillId="6" borderId="0" xfId="0" applyFont="1" applyFill="1"/>
    <xf numFmtId="167" fontId="0" fillId="5" borderId="0" xfId="0" applyNumberFormat="1" applyFill="1"/>
    <xf numFmtId="168" fontId="0" fillId="5" borderId="0" xfId="0" applyNumberFormat="1" applyFill="1"/>
    <xf numFmtId="0" fontId="0" fillId="0" borderId="0" xfId="0" applyAlignment="1">
      <alignment horizontal="left" vertical="top"/>
    </xf>
    <xf numFmtId="0" fontId="6" fillId="6" borderId="0" xfId="0" applyFont="1" applyFill="1" applyAlignment="1">
      <alignment vertical="top"/>
    </xf>
    <xf numFmtId="0" fontId="7" fillId="6" borderId="0" xfId="0" applyFont="1" applyFill="1" applyAlignment="1">
      <alignment vertical="top"/>
    </xf>
    <xf numFmtId="0" fontId="0" fillId="6" borderId="0" xfId="0" applyFill="1" applyAlignment="1">
      <alignment vertical="top"/>
    </xf>
    <xf numFmtId="0" fontId="4" fillId="6" borderId="0" xfId="0" applyFont="1" applyFill="1" applyAlignment="1">
      <alignment vertical="top"/>
    </xf>
    <xf numFmtId="0" fontId="12" fillId="6" borderId="0" xfId="0" applyFont="1" applyFill="1"/>
    <xf numFmtId="9" fontId="0" fillId="7" borderId="0" xfId="0" applyNumberFormat="1" applyFill="1"/>
    <xf numFmtId="0" fontId="8" fillId="8" borderId="0" xfId="0" applyFont="1" applyFill="1" applyAlignment="1">
      <alignment vertical="center" wrapText="1"/>
    </xf>
    <xf numFmtId="0" fontId="9" fillId="8" borderId="0" xfId="0" applyFont="1" applyFill="1" applyAlignment="1">
      <alignment horizontal="center" vertical="center"/>
    </xf>
    <xf numFmtId="0" fontId="0" fillId="0" borderId="0" xfId="0" applyFont="1"/>
    <xf numFmtId="17" fontId="0" fillId="0" borderId="0" xfId="0" applyNumberFormat="1" applyFont="1"/>
    <xf numFmtId="164" fontId="0" fillId="0" borderId="0" xfId="0" applyNumberFormat="1" applyFont="1"/>
    <xf numFmtId="0" fontId="0" fillId="0" borderId="0" xfId="0" applyFont="1" applyAlignment="1">
      <alignment horizontal="right"/>
    </xf>
    <xf numFmtId="9" fontId="0" fillId="0" borderId="0" xfId="1" applyFont="1"/>
    <xf numFmtId="169" fontId="0" fillId="0" borderId="0" xfId="1" applyNumberFormat="1" applyFont="1"/>
    <xf numFmtId="1" fontId="0" fillId="0" borderId="0" xfId="0" applyNumberFormat="1" applyFont="1"/>
    <xf numFmtId="0" fontId="0" fillId="0" borderId="0" xfId="0" applyFont="1" applyProtection="1">
      <protection locked="0"/>
    </xf>
    <xf numFmtId="164" fontId="0" fillId="2" borderId="0" xfId="0" applyNumberFormat="1" applyFill="1" applyAlignment="1" applyProtection="1">
      <alignment horizontal="center" vertical="top"/>
      <protection locked="0"/>
    </xf>
    <xf numFmtId="167" fontId="0" fillId="2" borderId="0" xfId="0" applyNumberFormat="1" applyFill="1" applyAlignment="1" applyProtection="1">
      <alignment horizontal="center" vertical="top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11" fillId="6" borderId="0" xfId="0" applyFont="1" applyFill="1" applyAlignment="1">
      <alignment horizontal="center" vertical="center"/>
    </xf>
    <xf numFmtId="0" fontId="7" fillId="6" borderId="0" xfId="0" applyFont="1" applyFill="1" applyAlignment="1">
      <alignment horizontal="left" vertical="top" wrapText="1"/>
    </xf>
    <xf numFmtId="0" fontId="10" fillId="6" borderId="0" xfId="0" applyFont="1" applyFill="1" applyAlignment="1">
      <alignment horizontal="left" vertical="center" wrapText="1"/>
    </xf>
    <xf numFmtId="0" fontId="7" fillId="6" borderId="0" xfId="0" applyFont="1" applyFill="1" applyAlignment="1">
      <alignment horizontal="left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9" fillId="8" borderId="2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 wrapText="1"/>
    </xf>
    <xf numFmtId="9" fontId="7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left" vertical="top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306647885819378E-2"/>
          <c:y val="0.110716198258593"/>
          <c:w val="0.9265793907723775"/>
          <c:h val="0.77453376643254368"/>
        </c:manualLayout>
      </c:layout>
      <c:lineChart>
        <c:grouping val="standard"/>
        <c:varyColors val="0"/>
        <c:ser>
          <c:idx val="0"/>
          <c:order val="0"/>
          <c:tx>
            <c:strRef>
              <c:f>Control!$G$7</c:f>
              <c:strCache>
                <c:ptCount val="1"/>
                <c:pt idx="0">
                  <c:v>New South Wales - Supermarket &amp; grocery stores (12 month roll)</c:v>
                </c:pt>
              </c:strCache>
            </c:strRef>
          </c:tx>
          <c:marker>
            <c:symbol val="none"/>
          </c:marker>
          <c:cat>
            <c:numRef>
              <c:f>Control!$H$8:$NL$8</c:f>
              <c:numCache>
                <c:formatCode>mmm\-yyyy</c:formatCode>
                <c:ptCount val="3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30407</c:v>
                </c:pt>
                <c:pt idx="13">
                  <c:v>30437</c:v>
                </c:pt>
                <c:pt idx="14">
                  <c:v>30468</c:v>
                </c:pt>
                <c:pt idx="15">
                  <c:v>30498</c:v>
                </c:pt>
                <c:pt idx="16">
                  <c:v>30529</c:v>
                </c:pt>
                <c:pt idx="17">
                  <c:v>30560</c:v>
                </c:pt>
                <c:pt idx="18">
                  <c:v>30590</c:v>
                </c:pt>
                <c:pt idx="19">
                  <c:v>30621</c:v>
                </c:pt>
                <c:pt idx="20">
                  <c:v>30651</c:v>
                </c:pt>
                <c:pt idx="21">
                  <c:v>30682</c:v>
                </c:pt>
                <c:pt idx="22">
                  <c:v>30713</c:v>
                </c:pt>
                <c:pt idx="23">
                  <c:v>30742</c:v>
                </c:pt>
                <c:pt idx="24">
                  <c:v>30773</c:v>
                </c:pt>
                <c:pt idx="25">
                  <c:v>30803</c:v>
                </c:pt>
                <c:pt idx="26">
                  <c:v>30834</c:v>
                </c:pt>
                <c:pt idx="27">
                  <c:v>30864</c:v>
                </c:pt>
                <c:pt idx="28">
                  <c:v>30895</c:v>
                </c:pt>
                <c:pt idx="29">
                  <c:v>30926</c:v>
                </c:pt>
                <c:pt idx="30">
                  <c:v>30956</c:v>
                </c:pt>
                <c:pt idx="31">
                  <c:v>30987</c:v>
                </c:pt>
                <c:pt idx="32">
                  <c:v>31017</c:v>
                </c:pt>
                <c:pt idx="33">
                  <c:v>31048</c:v>
                </c:pt>
                <c:pt idx="34">
                  <c:v>31079</c:v>
                </c:pt>
                <c:pt idx="35">
                  <c:v>31107</c:v>
                </c:pt>
                <c:pt idx="36">
                  <c:v>31138</c:v>
                </c:pt>
                <c:pt idx="37">
                  <c:v>31168</c:v>
                </c:pt>
                <c:pt idx="38">
                  <c:v>31199</c:v>
                </c:pt>
                <c:pt idx="39">
                  <c:v>31229</c:v>
                </c:pt>
                <c:pt idx="40">
                  <c:v>31260</c:v>
                </c:pt>
                <c:pt idx="41">
                  <c:v>31291</c:v>
                </c:pt>
                <c:pt idx="42">
                  <c:v>31321</c:v>
                </c:pt>
                <c:pt idx="43">
                  <c:v>31352</c:v>
                </c:pt>
                <c:pt idx="44">
                  <c:v>31382</c:v>
                </c:pt>
                <c:pt idx="45">
                  <c:v>31413</c:v>
                </c:pt>
                <c:pt idx="46">
                  <c:v>31444</c:v>
                </c:pt>
                <c:pt idx="47">
                  <c:v>31472</c:v>
                </c:pt>
                <c:pt idx="48">
                  <c:v>31503</c:v>
                </c:pt>
                <c:pt idx="49">
                  <c:v>31533</c:v>
                </c:pt>
                <c:pt idx="50">
                  <c:v>31564</c:v>
                </c:pt>
                <c:pt idx="51">
                  <c:v>31594</c:v>
                </c:pt>
                <c:pt idx="52">
                  <c:v>31625</c:v>
                </c:pt>
                <c:pt idx="53">
                  <c:v>31656</c:v>
                </c:pt>
                <c:pt idx="54">
                  <c:v>31686</c:v>
                </c:pt>
                <c:pt idx="55">
                  <c:v>31717</c:v>
                </c:pt>
                <c:pt idx="56">
                  <c:v>31747</c:v>
                </c:pt>
                <c:pt idx="57">
                  <c:v>31778</c:v>
                </c:pt>
                <c:pt idx="58">
                  <c:v>31809</c:v>
                </c:pt>
                <c:pt idx="59">
                  <c:v>31837</c:v>
                </c:pt>
                <c:pt idx="60">
                  <c:v>31868</c:v>
                </c:pt>
                <c:pt idx="61">
                  <c:v>31898</c:v>
                </c:pt>
                <c:pt idx="62">
                  <c:v>31929</c:v>
                </c:pt>
                <c:pt idx="63">
                  <c:v>31959</c:v>
                </c:pt>
                <c:pt idx="64">
                  <c:v>31990</c:v>
                </c:pt>
                <c:pt idx="65">
                  <c:v>32021</c:v>
                </c:pt>
                <c:pt idx="66">
                  <c:v>32051</c:v>
                </c:pt>
                <c:pt idx="67">
                  <c:v>32082</c:v>
                </c:pt>
                <c:pt idx="68">
                  <c:v>32112</c:v>
                </c:pt>
                <c:pt idx="69">
                  <c:v>32143</c:v>
                </c:pt>
                <c:pt idx="70">
                  <c:v>32174</c:v>
                </c:pt>
                <c:pt idx="71">
                  <c:v>32203</c:v>
                </c:pt>
                <c:pt idx="72">
                  <c:v>32234</c:v>
                </c:pt>
                <c:pt idx="73">
                  <c:v>32264</c:v>
                </c:pt>
                <c:pt idx="74">
                  <c:v>32295</c:v>
                </c:pt>
                <c:pt idx="75">
                  <c:v>32325</c:v>
                </c:pt>
                <c:pt idx="76">
                  <c:v>32356</c:v>
                </c:pt>
                <c:pt idx="77">
                  <c:v>32387</c:v>
                </c:pt>
                <c:pt idx="78">
                  <c:v>32417</c:v>
                </c:pt>
                <c:pt idx="79">
                  <c:v>32448</c:v>
                </c:pt>
                <c:pt idx="80">
                  <c:v>32478</c:v>
                </c:pt>
                <c:pt idx="81">
                  <c:v>32509</c:v>
                </c:pt>
                <c:pt idx="82">
                  <c:v>32540</c:v>
                </c:pt>
                <c:pt idx="83">
                  <c:v>32568</c:v>
                </c:pt>
                <c:pt idx="84">
                  <c:v>32599</c:v>
                </c:pt>
                <c:pt idx="85">
                  <c:v>32629</c:v>
                </c:pt>
                <c:pt idx="86">
                  <c:v>32660</c:v>
                </c:pt>
                <c:pt idx="87">
                  <c:v>32690</c:v>
                </c:pt>
                <c:pt idx="88">
                  <c:v>32721</c:v>
                </c:pt>
                <c:pt idx="89">
                  <c:v>32752</c:v>
                </c:pt>
                <c:pt idx="90">
                  <c:v>32782</c:v>
                </c:pt>
                <c:pt idx="91">
                  <c:v>32813</c:v>
                </c:pt>
                <c:pt idx="92">
                  <c:v>32843</c:v>
                </c:pt>
                <c:pt idx="93">
                  <c:v>32874</c:v>
                </c:pt>
                <c:pt idx="94">
                  <c:v>32905</c:v>
                </c:pt>
                <c:pt idx="95">
                  <c:v>32933</c:v>
                </c:pt>
                <c:pt idx="96">
                  <c:v>32964</c:v>
                </c:pt>
                <c:pt idx="97">
                  <c:v>32994</c:v>
                </c:pt>
                <c:pt idx="98">
                  <c:v>33025</c:v>
                </c:pt>
                <c:pt idx="99">
                  <c:v>33055</c:v>
                </c:pt>
                <c:pt idx="100">
                  <c:v>33086</c:v>
                </c:pt>
                <c:pt idx="101">
                  <c:v>33117</c:v>
                </c:pt>
                <c:pt idx="102">
                  <c:v>33147</c:v>
                </c:pt>
                <c:pt idx="103">
                  <c:v>33178</c:v>
                </c:pt>
                <c:pt idx="104">
                  <c:v>33208</c:v>
                </c:pt>
                <c:pt idx="105">
                  <c:v>33239</c:v>
                </c:pt>
                <c:pt idx="106">
                  <c:v>33270</c:v>
                </c:pt>
                <c:pt idx="107">
                  <c:v>33298</c:v>
                </c:pt>
                <c:pt idx="108">
                  <c:v>33329</c:v>
                </c:pt>
                <c:pt idx="109">
                  <c:v>33359</c:v>
                </c:pt>
                <c:pt idx="110">
                  <c:v>33390</c:v>
                </c:pt>
                <c:pt idx="111">
                  <c:v>33420</c:v>
                </c:pt>
                <c:pt idx="112">
                  <c:v>33451</c:v>
                </c:pt>
                <c:pt idx="113">
                  <c:v>33482</c:v>
                </c:pt>
                <c:pt idx="114">
                  <c:v>33512</c:v>
                </c:pt>
                <c:pt idx="115">
                  <c:v>33543</c:v>
                </c:pt>
                <c:pt idx="116">
                  <c:v>33573</c:v>
                </c:pt>
                <c:pt idx="117">
                  <c:v>33604</c:v>
                </c:pt>
                <c:pt idx="118">
                  <c:v>33635</c:v>
                </c:pt>
                <c:pt idx="119">
                  <c:v>33664</c:v>
                </c:pt>
                <c:pt idx="120">
                  <c:v>33695</c:v>
                </c:pt>
                <c:pt idx="121">
                  <c:v>33725</c:v>
                </c:pt>
                <c:pt idx="122">
                  <c:v>33756</c:v>
                </c:pt>
                <c:pt idx="123">
                  <c:v>33786</c:v>
                </c:pt>
                <c:pt idx="124">
                  <c:v>33817</c:v>
                </c:pt>
                <c:pt idx="125">
                  <c:v>33848</c:v>
                </c:pt>
                <c:pt idx="126">
                  <c:v>33878</c:v>
                </c:pt>
                <c:pt idx="127">
                  <c:v>33909</c:v>
                </c:pt>
                <c:pt idx="128">
                  <c:v>33939</c:v>
                </c:pt>
                <c:pt idx="129">
                  <c:v>33970</c:v>
                </c:pt>
                <c:pt idx="130">
                  <c:v>34001</c:v>
                </c:pt>
                <c:pt idx="131">
                  <c:v>34029</c:v>
                </c:pt>
                <c:pt idx="132">
                  <c:v>34060</c:v>
                </c:pt>
                <c:pt idx="133">
                  <c:v>34090</c:v>
                </c:pt>
                <c:pt idx="134">
                  <c:v>34121</c:v>
                </c:pt>
                <c:pt idx="135">
                  <c:v>34151</c:v>
                </c:pt>
                <c:pt idx="136">
                  <c:v>34182</c:v>
                </c:pt>
                <c:pt idx="137">
                  <c:v>34213</c:v>
                </c:pt>
                <c:pt idx="138">
                  <c:v>34243</c:v>
                </c:pt>
                <c:pt idx="139">
                  <c:v>34274</c:v>
                </c:pt>
                <c:pt idx="140">
                  <c:v>34304</c:v>
                </c:pt>
                <c:pt idx="141">
                  <c:v>34335</c:v>
                </c:pt>
                <c:pt idx="142">
                  <c:v>34366</c:v>
                </c:pt>
                <c:pt idx="143">
                  <c:v>34394</c:v>
                </c:pt>
                <c:pt idx="144">
                  <c:v>34425</c:v>
                </c:pt>
                <c:pt idx="145">
                  <c:v>34455</c:v>
                </c:pt>
                <c:pt idx="146">
                  <c:v>34486</c:v>
                </c:pt>
                <c:pt idx="147">
                  <c:v>34516</c:v>
                </c:pt>
                <c:pt idx="148">
                  <c:v>34547</c:v>
                </c:pt>
                <c:pt idx="149">
                  <c:v>34578</c:v>
                </c:pt>
                <c:pt idx="150">
                  <c:v>34608</c:v>
                </c:pt>
                <c:pt idx="151">
                  <c:v>34639</c:v>
                </c:pt>
                <c:pt idx="152">
                  <c:v>34669</c:v>
                </c:pt>
                <c:pt idx="153">
                  <c:v>34700</c:v>
                </c:pt>
                <c:pt idx="154">
                  <c:v>34731</c:v>
                </c:pt>
                <c:pt idx="155">
                  <c:v>34759</c:v>
                </c:pt>
                <c:pt idx="156">
                  <c:v>34790</c:v>
                </c:pt>
                <c:pt idx="157">
                  <c:v>34820</c:v>
                </c:pt>
                <c:pt idx="158">
                  <c:v>34851</c:v>
                </c:pt>
                <c:pt idx="159">
                  <c:v>34881</c:v>
                </c:pt>
                <c:pt idx="160">
                  <c:v>34912</c:v>
                </c:pt>
                <c:pt idx="161">
                  <c:v>34943</c:v>
                </c:pt>
                <c:pt idx="162">
                  <c:v>34973</c:v>
                </c:pt>
                <c:pt idx="163">
                  <c:v>35004</c:v>
                </c:pt>
                <c:pt idx="164">
                  <c:v>35034</c:v>
                </c:pt>
                <c:pt idx="165">
                  <c:v>35065</c:v>
                </c:pt>
                <c:pt idx="166">
                  <c:v>35096</c:v>
                </c:pt>
                <c:pt idx="167">
                  <c:v>35125</c:v>
                </c:pt>
                <c:pt idx="168">
                  <c:v>35156</c:v>
                </c:pt>
                <c:pt idx="169">
                  <c:v>35186</c:v>
                </c:pt>
                <c:pt idx="170">
                  <c:v>35217</c:v>
                </c:pt>
                <c:pt idx="171">
                  <c:v>35247</c:v>
                </c:pt>
                <c:pt idx="172">
                  <c:v>35278</c:v>
                </c:pt>
                <c:pt idx="173">
                  <c:v>35309</c:v>
                </c:pt>
                <c:pt idx="174">
                  <c:v>35339</c:v>
                </c:pt>
                <c:pt idx="175">
                  <c:v>35370</c:v>
                </c:pt>
                <c:pt idx="176">
                  <c:v>35400</c:v>
                </c:pt>
                <c:pt idx="177">
                  <c:v>35431</c:v>
                </c:pt>
                <c:pt idx="178">
                  <c:v>35462</c:v>
                </c:pt>
                <c:pt idx="179">
                  <c:v>35490</c:v>
                </c:pt>
                <c:pt idx="180">
                  <c:v>35521</c:v>
                </c:pt>
                <c:pt idx="181">
                  <c:v>35551</c:v>
                </c:pt>
                <c:pt idx="182">
                  <c:v>35582</c:v>
                </c:pt>
                <c:pt idx="183">
                  <c:v>35612</c:v>
                </c:pt>
                <c:pt idx="184">
                  <c:v>35643</c:v>
                </c:pt>
                <c:pt idx="185">
                  <c:v>35674</c:v>
                </c:pt>
                <c:pt idx="186">
                  <c:v>35704</c:v>
                </c:pt>
                <c:pt idx="187">
                  <c:v>35735</c:v>
                </c:pt>
                <c:pt idx="188">
                  <c:v>35765</c:v>
                </c:pt>
                <c:pt idx="189">
                  <c:v>35796</c:v>
                </c:pt>
                <c:pt idx="190">
                  <c:v>35827</c:v>
                </c:pt>
                <c:pt idx="191">
                  <c:v>35855</c:v>
                </c:pt>
                <c:pt idx="192">
                  <c:v>35886</c:v>
                </c:pt>
                <c:pt idx="193">
                  <c:v>35916</c:v>
                </c:pt>
                <c:pt idx="194">
                  <c:v>35947</c:v>
                </c:pt>
                <c:pt idx="195">
                  <c:v>35977</c:v>
                </c:pt>
                <c:pt idx="196">
                  <c:v>36008</c:v>
                </c:pt>
                <c:pt idx="197">
                  <c:v>36039</c:v>
                </c:pt>
                <c:pt idx="198">
                  <c:v>36069</c:v>
                </c:pt>
                <c:pt idx="199">
                  <c:v>36100</c:v>
                </c:pt>
                <c:pt idx="200">
                  <c:v>36130</c:v>
                </c:pt>
                <c:pt idx="201">
                  <c:v>36161</c:v>
                </c:pt>
                <c:pt idx="202">
                  <c:v>36192</c:v>
                </c:pt>
                <c:pt idx="203">
                  <c:v>36220</c:v>
                </c:pt>
                <c:pt idx="204">
                  <c:v>36251</c:v>
                </c:pt>
                <c:pt idx="205">
                  <c:v>36281</c:v>
                </c:pt>
                <c:pt idx="206">
                  <c:v>36312</c:v>
                </c:pt>
                <c:pt idx="207">
                  <c:v>36342</c:v>
                </c:pt>
                <c:pt idx="208">
                  <c:v>36373</c:v>
                </c:pt>
                <c:pt idx="209">
                  <c:v>36404</c:v>
                </c:pt>
                <c:pt idx="210">
                  <c:v>36434</c:v>
                </c:pt>
                <c:pt idx="211">
                  <c:v>36465</c:v>
                </c:pt>
                <c:pt idx="212">
                  <c:v>36495</c:v>
                </c:pt>
                <c:pt idx="213">
                  <c:v>36526</c:v>
                </c:pt>
                <c:pt idx="214">
                  <c:v>36557</c:v>
                </c:pt>
                <c:pt idx="215">
                  <c:v>36586</c:v>
                </c:pt>
                <c:pt idx="216">
                  <c:v>36617</c:v>
                </c:pt>
                <c:pt idx="217">
                  <c:v>36647</c:v>
                </c:pt>
                <c:pt idx="218">
                  <c:v>36678</c:v>
                </c:pt>
                <c:pt idx="219">
                  <c:v>36708</c:v>
                </c:pt>
                <c:pt idx="220">
                  <c:v>36739</c:v>
                </c:pt>
                <c:pt idx="221">
                  <c:v>36770</c:v>
                </c:pt>
                <c:pt idx="222">
                  <c:v>36800</c:v>
                </c:pt>
                <c:pt idx="223">
                  <c:v>36831</c:v>
                </c:pt>
                <c:pt idx="224">
                  <c:v>36861</c:v>
                </c:pt>
                <c:pt idx="225">
                  <c:v>36892</c:v>
                </c:pt>
                <c:pt idx="226">
                  <c:v>36923</c:v>
                </c:pt>
                <c:pt idx="227">
                  <c:v>36951</c:v>
                </c:pt>
                <c:pt idx="228">
                  <c:v>36982</c:v>
                </c:pt>
                <c:pt idx="229">
                  <c:v>37012</c:v>
                </c:pt>
                <c:pt idx="230">
                  <c:v>37043</c:v>
                </c:pt>
                <c:pt idx="231">
                  <c:v>37073</c:v>
                </c:pt>
                <c:pt idx="232">
                  <c:v>37104</c:v>
                </c:pt>
                <c:pt idx="233">
                  <c:v>37135</c:v>
                </c:pt>
                <c:pt idx="234">
                  <c:v>37165</c:v>
                </c:pt>
                <c:pt idx="235">
                  <c:v>37196</c:v>
                </c:pt>
                <c:pt idx="236">
                  <c:v>37226</c:v>
                </c:pt>
                <c:pt idx="237">
                  <c:v>37257</c:v>
                </c:pt>
                <c:pt idx="238">
                  <c:v>37288</c:v>
                </c:pt>
                <c:pt idx="239">
                  <c:v>37316</c:v>
                </c:pt>
                <c:pt idx="240">
                  <c:v>37347</c:v>
                </c:pt>
                <c:pt idx="241">
                  <c:v>37377</c:v>
                </c:pt>
                <c:pt idx="242">
                  <c:v>37408</c:v>
                </c:pt>
                <c:pt idx="243">
                  <c:v>37438</c:v>
                </c:pt>
                <c:pt idx="244">
                  <c:v>37469</c:v>
                </c:pt>
                <c:pt idx="245">
                  <c:v>37500</c:v>
                </c:pt>
                <c:pt idx="246">
                  <c:v>37530</c:v>
                </c:pt>
                <c:pt idx="247">
                  <c:v>37561</c:v>
                </c:pt>
                <c:pt idx="248">
                  <c:v>37591</c:v>
                </c:pt>
                <c:pt idx="249">
                  <c:v>37622</c:v>
                </c:pt>
                <c:pt idx="250">
                  <c:v>37653</c:v>
                </c:pt>
                <c:pt idx="251">
                  <c:v>37681</c:v>
                </c:pt>
                <c:pt idx="252">
                  <c:v>37712</c:v>
                </c:pt>
                <c:pt idx="253">
                  <c:v>37742</c:v>
                </c:pt>
                <c:pt idx="254">
                  <c:v>37773</c:v>
                </c:pt>
                <c:pt idx="255">
                  <c:v>37803</c:v>
                </c:pt>
                <c:pt idx="256">
                  <c:v>37834</c:v>
                </c:pt>
                <c:pt idx="257">
                  <c:v>37865</c:v>
                </c:pt>
                <c:pt idx="258">
                  <c:v>37895</c:v>
                </c:pt>
                <c:pt idx="259">
                  <c:v>37926</c:v>
                </c:pt>
                <c:pt idx="260">
                  <c:v>37956</c:v>
                </c:pt>
                <c:pt idx="261">
                  <c:v>37987</c:v>
                </c:pt>
                <c:pt idx="262">
                  <c:v>38018</c:v>
                </c:pt>
                <c:pt idx="263">
                  <c:v>38047</c:v>
                </c:pt>
                <c:pt idx="264">
                  <c:v>38078</c:v>
                </c:pt>
                <c:pt idx="265">
                  <c:v>38108</c:v>
                </c:pt>
                <c:pt idx="266">
                  <c:v>38139</c:v>
                </c:pt>
                <c:pt idx="267">
                  <c:v>38169</c:v>
                </c:pt>
                <c:pt idx="268">
                  <c:v>38200</c:v>
                </c:pt>
                <c:pt idx="269">
                  <c:v>38231</c:v>
                </c:pt>
                <c:pt idx="270">
                  <c:v>38261</c:v>
                </c:pt>
                <c:pt idx="271">
                  <c:v>38292</c:v>
                </c:pt>
                <c:pt idx="272">
                  <c:v>38322</c:v>
                </c:pt>
                <c:pt idx="273">
                  <c:v>38353</c:v>
                </c:pt>
                <c:pt idx="274">
                  <c:v>38384</c:v>
                </c:pt>
                <c:pt idx="275">
                  <c:v>38412</c:v>
                </c:pt>
                <c:pt idx="276">
                  <c:v>38443</c:v>
                </c:pt>
                <c:pt idx="277">
                  <c:v>38473</c:v>
                </c:pt>
                <c:pt idx="278">
                  <c:v>38504</c:v>
                </c:pt>
                <c:pt idx="279">
                  <c:v>38534</c:v>
                </c:pt>
                <c:pt idx="280">
                  <c:v>38565</c:v>
                </c:pt>
                <c:pt idx="281">
                  <c:v>38596</c:v>
                </c:pt>
                <c:pt idx="282">
                  <c:v>38626</c:v>
                </c:pt>
                <c:pt idx="283">
                  <c:v>38657</c:v>
                </c:pt>
                <c:pt idx="284">
                  <c:v>38687</c:v>
                </c:pt>
                <c:pt idx="285">
                  <c:v>38718</c:v>
                </c:pt>
                <c:pt idx="286">
                  <c:v>38749</c:v>
                </c:pt>
                <c:pt idx="287">
                  <c:v>38777</c:v>
                </c:pt>
                <c:pt idx="288">
                  <c:v>38808</c:v>
                </c:pt>
                <c:pt idx="289">
                  <c:v>38838</c:v>
                </c:pt>
                <c:pt idx="290">
                  <c:v>38869</c:v>
                </c:pt>
                <c:pt idx="291">
                  <c:v>38899</c:v>
                </c:pt>
                <c:pt idx="292">
                  <c:v>38930</c:v>
                </c:pt>
                <c:pt idx="293">
                  <c:v>38961</c:v>
                </c:pt>
                <c:pt idx="294">
                  <c:v>38991</c:v>
                </c:pt>
                <c:pt idx="295">
                  <c:v>39022</c:v>
                </c:pt>
                <c:pt idx="296">
                  <c:v>39052</c:v>
                </c:pt>
                <c:pt idx="297">
                  <c:v>39083</c:v>
                </c:pt>
                <c:pt idx="298">
                  <c:v>39114</c:v>
                </c:pt>
                <c:pt idx="299">
                  <c:v>39142</c:v>
                </c:pt>
                <c:pt idx="300">
                  <c:v>39173</c:v>
                </c:pt>
                <c:pt idx="301">
                  <c:v>39203</c:v>
                </c:pt>
                <c:pt idx="302">
                  <c:v>39234</c:v>
                </c:pt>
                <c:pt idx="303">
                  <c:v>39264</c:v>
                </c:pt>
                <c:pt idx="304">
                  <c:v>39295</c:v>
                </c:pt>
                <c:pt idx="305">
                  <c:v>39326</c:v>
                </c:pt>
                <c:pt idx="306">
                  <c:v>39356</c:v>
                </c:pt>
                <c:pt idx="307">
                  <c:v>39387</c:v>
                </c:pt>
                <c:pt idx="308">
                  <c:v>39417</c:v>
                </c:pt>
                <c:pt idx="309">
                  <c:v>39448</c:v>
                </c:pt>
                <c:pt idx="310">
                  <c:v>39479</c:v>
                </c:pt>
                <c:pt idx="311">
                  <c:v>39508</c:v>
                </c:pt>
                <c:pt idx="312">
                  <c:v>39539</c:v>
                </c:pt>
                <c:pt idx="313">
                  <c:v>39569</c:v>
                </c:pt>
                <c:pt idx="314">
                  <c:v>39600</c:v>
                </c:pt>
                <c:pt idx="315">
                  <c:v>39630</c:v>
                </c:pt>
                <c:pt idx="316">
                  <c:v>39661</c:v>
                </c:pt>
                <c:pt idx="317">
                  <c:v>39692</c:v>
                </c:pt>
                <c:pt idx="318">
                  <c:v>39722</c:v>
                </c:pt>
                <c:pt idx="319">
                  <c:v>39753</c:v>
                </c:pt>
                <c:pt idx="320">
                  <c:v>39783</c:v>
                </c:pt>
                <c:pt idx="321">
                  <c:v>39814</c:v>
                </c:pt>
                <c:pt idx="322">
                  <c:v>39845</c:v>
                </c:pt>
                <c:pt idx="323">
                  <c:v>39873</c:v>
                </c:pt>
                <c:pt idx="324">
                  <c:v>39904</c:v>
                </c:pt>
                <c:pt idx="325">
                  <c:v>39934</c:v>
                </c:pt>
                <c:pt idx="326">
                  <c:v>39965</c:v>
                </c:pt>
                <c:pt idx="327">
                  <c:v>39995</c:v>
                </c:pt>
                <c:pt idx="328">
                  <c:v>40026</c:v>
                </c:pt>
                <c:pt idx="329">
                  <c:v>40057</c:v>
                </c:pt>
                <c:pt idx="330">
                  <c:v>40087</c:v>
                </c:pt>
                <c:pt idx="331">
                  <c:v>40118</c:v>
                </c:pt>
                <c:pt idx="332">
                  <c:v>40148</c:v>
                </c:pt>
                <c:pt idx="333">
                  <c:v>40179</c:v>
                </c:pt>
                <c:pt idx="334">
                  <c:v>40210</c:v>
                </c:pt>
                <c:pt idx="335">
                  <c:v>40238</c:v>
                </c:pt>
                <c:pt idx="336">
                  <c:v>40269</c:v>
                </c:pt>
                <c:pt idx="337">
                  <c:v>40299</c:v>
                </c:pt>
                <c:pt idx="338">
                  <c:v>40330</c:v>
                </c:pt>
                <c:pt idx="339">
                  <c:v>40360</c:v>
                </c:pt>
                <c:pt idx="340">
                  <c:v>40391</c:v>
                </c:pt>
                <c:pt idx="341">
                  <c:v>40422</c:v>
                </c:pt>
                <c:pt idx="342">
                  <c:v>40452</c:v>
                </c:pt>
                <c:pt idx="343">
                  <c:v>40483</c:v>
                </c:pt>
                <c:pt idx="344">
                  <c:v>40513</c:v>
                </c:pt>
                <c:pt idx="345">
                  <c:v>40544</c:v>
                </c:pt>
                <c:pt idx="346">
                  <c:v>40575</c:v>
                </c:pt>
                <c:pt idx="347">
                  <c:v>40603</c:v>
                </c:pt>
                <c:pt idx="348">
                  <c:v>40634</c:v>
                </c:pt>
                <c:pt idx="349">
                  <c:v>40664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</c:numCache>
            </c:numRef>
          </c:cat>
          <c:val>
            <c:numRef>
              <c:f>Control!$H$9:$NL$9</c:f>
              <c:numCache>
                <c:formatCode>General</c:formatCode>
                <c:ptCount val="3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3842.9</c:v>
                </c:pt>
                <c:pt idx="12">
                  <c:v>3863.2</c:v>
                </c:pt>
                <c:pt idx="13">
                  <c:v>3882</c:v>
                </c:pt>
                <c:pt idx="14">
                  <c:v>3909.4</c:v>
                </c:pt>
                <c:pt idx="15">
                  <c:v>3924.6</c:v>
                </c:pt>
                <c:pt idx="16">
                  <c:v>3963.5</c:v>
                </c:pt>
                <c:pt idx="17">
                  <c:v>3988.7</c:v>
                </c:pt>
                <c:pt idx="18">
                  <c:v>4021.7999999999997</c:v>
                </c:pt>
                <c:pt idx="19">
                  <c:v>4048.8999999999996</c:v>
                </c:pt>
                <c:pt idx="20">
                  <c:v>4090.2</c:v>
                </c:pt>
                <c:pt idx="21">
                  <c:v>4112</c:v>
                </c:pt>
                <c:pt idx="22">
                  <c:v>4128.0999999999995</c:v>
                </c:pt>
                <c:pt idx="23">
                  <c:v>4122</c:v>
                </c:pt>
                <c:pt idx="24">
                  <c:v>4144.5</c:v>
                </c:pt>
                <c:pt idx="25">
                  <c:v>4179.9000000000005</c:v>
                </c:pt>
                <c:pt idx="26">
                  <c:v>4203.4000000000005</c:v>
                </c:pt>
                <c:pt idx="27">
                  <c:v>4228.9000000000005</c:v>
                </c:pt>
                <c:pt idx="28">
                  <c:v>4265.4000000000005</c:v>
                </c:pt>
                <c:pt idx="29">
                  <c:v>4280.5</c:v>
                </c:pt>
                <c:pt idx="30">
                  <c:v>4302.8999999999996</c:v>
                </c:pt>
                <c:pt idx="31">
                  <c:v>4320.0999999999995</c:v>
                </c:pt>
                <c:pt idx="32">
                  <c:v>4321.7999999999993</c:v>
                </c:pt>
                <c:pt idx="33">
                  <c:v>4364.9999999999991</c:v>
                </c:pt>
                <c:pt idx="34">
                  <c:v>4373.6999999999989</c:v>
                </c:pt>
                <c:pt idx="35">
                  <c:v>4400.7</c:v>
                </c:pt>
                <c:pt idx="36">
                  <c:v>4421.4000000000005</c:v>
                </c:pt>
                <c:pt idx="37">
                  <c:v>4460.3999999999996</c:v>
                </c:pt>
                <c:pt idx="38">
                  <c:v>4480.8999999999996</c:v>
                </c:pt>
                <c:pt idx="39">
                  <c:v>4556.1000000000004</c:v>
                </c:pt>
                <c:pt idx="40">
                  <c:v>4583.3999999999996</c:v>
                </c:pt>
                <c:pt idx="41">
                  <c:v>4626.3000000000011</c:v>
                </c:pt>
                <c:pt idx="42">
                  <c:v>4672.8</c:v>
                </c:pt>
                <c:pt idx="43">
                  <c:v>4716.6000000000004</c:v>
                </c:pt>
                <c:pt idx="44">
                  <c:v>4765.3</c:v>
                </c:pt>
                <c:pt idx="45">
                  <c:v>4809.6000000000004</c:v>
                </c:pt>
                <c:pt idx="46">
                  <c:v>4850.5</c:v>
                </c:pt>
                <c:pt idx="47">
                  <c:v>4898.0999999999995</c:v>
                </c:pt>
                <c:pt idx="48">
                  <c:v>4946.4999999999991</c:v>
                </c:pt>
                <c:pt idx="49">
                  <c:v>4995.5</c:v>
                </c:pt>
                <c:pt idx="50">
                  <c:v>5044.9000000000005</c:v>
                </c:pt>
                <c:pt idx="51">
                  <c:v>5073</c:v>
                </c:pt>
                <c:pt idx="52">
                  <c:v>5117.2999999999993</c:v>
                </c:pt>
                <c:pt idx="53">
                  <c:v>5173</c:v>
                </c:pt>
                <c:pt idx="54">
                  <c:v>5211.6000000000013</c:v>
                </c:pt>
                <c:pt idx="55">
                  <c:v>5243.8</c:v>
                </c:pt>
                <c:pt idx="56">
                  <c:v>5290.6</c:v>
                </c:pt>
                <c:pt idx="57">
                  <c:v>5336.3</c:v>
                </c:pt>
                <c:pt idx="58">
                  <c:v>5373.9</c:v>
                </c:pt>
                <c:pt idx="59">
                  <c:v>5402.1999999999989</c:v>
                </c:pt>
                <c:pt idx="60">
                  <c:v>5442.6999999999989</c:v>
                </c:pt>
                <c:pt idx="61">
                  <c:v>5462.5</c:v>
                </c:pt>
                <c:pt idx="62">
                  <c:v>5486.9</c:v>
                </c:pt>
                <c:pt idx="63">
                  <c:v>5495.1</c:v>
                </c:pt>
                <c:pt idx="64">
                  <c:v>5512.5000000000009</c:v>
                </c:pt>
                <c:pt idx="65">
                  <c:v>5528.0000000000009</c:v>
                </c:pt>
                <c:pt idx="66">
                  <c:v>5548.3</c:v>
                </c:pt>
                <c:pt idx="67">
                  <c:v>5572.2999999999993</c:v>
                </c:pt>
                <c:pt idx="68">
                  <c:v>5609.5999999999995</c:v>
                </c:pt>
                <c:pt idx="69">
                  <c:v>5622.3999999999987</c:v>
                </c:pt>
                <c:pt idx="70">
                  <c:v>5659.0999999999995</c:v>
                </c:pt>
                <c:pt idx="71">
                  <c:v>5712.5</c:v>
                </c:pt>
                <c:pt idx="72">
                  <c:v>5741.6</c:v>
                </c:pt>
                <c:pt idx="73">
                  <c:v>5763</c:v>
                </c:pt>
                <c:pt idx="74">
                  <c:v>5802.7</c:v>
                </c:pt>
                <c:pt idx="75">
                  <c:v>5821.7999999999993</c:v>
                </c:pt>
                <c:pt idx="76">
                  <c:v>5852.6999999999989</c:v>
                </c:pt>
                <c:pt idx="77">
                  <c:v>5901.5</c:v>
                </c:pt>
                <c:pt idx="78">
                  <c:v>5931.8</c:v>
                </c:pt>
                <c:pt idx="79">
                  <c:v>5988.9</c:v>
                </c:pt>
                <c:pt idx="80">
                  <c:v>6051.2</c:v>
                </c:pt>
                <c:pt idx="81">
                  <c:v>6079.8</c:v>
                </c:pt>
                <c:pt idx="82">
                  <c:v>6115.7999999999993</c:v>
                </c:pt>
                <c:pt idx="83">
                  <c:v>6192.9999999999991</c:v>
                </c:pt>
                <c:pt idx="84">
                  <c:v>6254.9</c:v>
                </c:pt>
                <c:pt idx="85">
                  <c:v>6314.4</c:v>
                </c:pt>
                <c:pt idx="86">
                  <c:v>6378.4</c:v>
                </c:pt>
                <c:pt idx="87">
                  <c:v>6448.7</c:v>
                </c:pt>
                <c:pt idx="88">
                  <c:v>6524.3</c:v>
                </c:pt>
                <c:pt idx="89">
                  <c:v>6591.5</c:v>
                </c:pt>
                <c:pt idx="90">
                  <c:v>6638.4000000000005</c:v>
                </c:pt>
                <c:pt idx="91">
                  <c:v>6689.4000000000015</c:v>
                </c:pt>
                <c:pt idx="92">
                  <c:v>6763.7000000000007</c:v>
                </c:pt>
                <c:pt idx="93">
                  <c:v>6819.0000000000009</c:v>
                </c:pt>
                <c:pt idx="94">
                  <c:v>6874.0000000000009</c:v>
                </c:pt>
                <c:pt idx="95">
                  <c:v>6904.5</c:v>
                </c:pt>
                <c:pt idx="96">
                  <c:v>6928.2</c:v>
                </c:pt>
                <c:pt idx="97">
                  <c:v>6983.7</c:v>
                </c:pt>
                <c:pt idx="98">
                  <c:v>7042.2</c:v>
                </c:pt>
                <c:pt idx="99">
                  <c:v>7087.5</c:v>
                </c:pt>
                <c:pt idx="100">
                  <c:v>7161.5</c:v>
                </c:pt>
                <c:pt idx="101">
                  <c:v>7190.0999999999995</c:v>
                </c:pt>
                <c:pt idx="102">
                  <c:v>7264.1</c:v>
                </c:pt>
                <c:pt idx="103">
                  <c:v>7343</c:v>
                </c:pt>
                <c:pt idx="104">
                  <c:v>7378.9</c:v>
                </c:pt>
                <c:pt idx="105">
                  <c:v>7493.7</c:v>
                </c:pt>
                <c:pt idx="106">
                  <c:v>7552.7999999999993</c:v>
                </c:pt>
                <c:pt idx="107">
                  <c:v>7616.3</c:v>
                </c:pt>
                <c:pt idx="108">
                  <c:v>7669.2</c:v>
                </c:pt>
                <c:pt idx="109">
                  <c:v>7739.9</c:v>
                </c:pt>
                <c:pt idx="110">
                  <c:v>7755.6000000000013</c:v>
                </c:pt>
                <c:pt idx="111">
                  <c:v>7818.5000000000009</c:v>
                </c:pt>
                <c:pt idx="112">
                  <c:v>7885.4000000000005</c:v>
                </c:pt>
                <c:pt idx="113">
                  <c:v>7920.2000000000007</c:v>
                </c:pt>
                <c:pt idx="114">
                  <c:v>7986.8</c:v>
                </c:pt>
                <c:pt idx="115">
                  <c:v>8022.9999999999991</c:v>
                </c:pt>
                <c:pt idx="116">
                  <c:v>8057.2</c:v>
                </c:pt>
                <c:pt idx="117">
                  <c:v>8087.1999999999989</c:v>
                </c:pt>
                <c:pt idx="118">
                  <c:v>8146.0999999999995</c:v>
                </c:pt>
                <c:pt idx="119">
                  <c:v>8171.0999999999995</c:v>
                </c:pt>
                <c:pt idx="120">
                  <c:v>8268.1999999999989</c:v>
                </c:pt>
                <c:pt idx="121">
                  <c:v>8314.2999999999993</c:v>
                </c:pt>
                <c:pt idx="122">
                  <c:v>8381.6</c:v>
                </c:pt>
                <c:pt idx="123">
                  <c:v>8462.1999999999989</c:v>
                </c:pt>
                <c:pt idx="124">
                  <c:v>8472.6</c:v>
                </c:pt>
                <c:pt idx="125">
                  <c:v>8547.6</c:v>
                </c:pt>
                <c:pt idx="126">
                  <c:v>8608.4</c:v>
                </c:pt>
                <c:pt idx="127">
                  <c:v>8622.6999999999989</c:v>
                </c:pt>
                <c:pt idx="128">
                  <c:v>8683.3999999999978</c:v>
                </c:pt>
                <c:pt idx="129">
                  <c:v>8710.4</c:v>
                </c:pt>
                <c:pt idx="130">
                  <c:v>8744.9999999999982</c:v>
                </c:pt>
                <c:pt idx="131">
                  <c:v>8802.5</c:v>
                </c:pt>
                <c:pt idx="132">
                  <c:v>8838.2000000000007</c:v>
                </c:pt>
                <c:pt idx="133">
                  <c:v>8878.1</c:v>
                </c:pt>
                <c:pt idx="134">
                  <c:v>8920.2999999999993</c:v>
                </c:pt>
                <c:pt idx="135">
                  <c:v>8929.1</c:v>
                </c:pt>
                <c:pt idx="136">
                  <c:v>8932.1999999999989</c:v>
                </c:pt>
                <c:pt idx="137">
                  <c:v>8962.4</c:v>
                </c:pt>
                <c:pt idx="138">
                  <c:v>8972.1</c:v>
                </c:pt>
                <c:pt idx="139">
                  <c:v>9019.5000000000018</c:v>
                </c:pt>
                <c:pt idx="140">
                  <c:v>9076.1</c:v>
                </c:pt>
                <c:pt idx="141">
                  <c:v>9107</c:v>
                </c:pt>
                <c:pt idx="142">
                  <c:v>9132.5999999999985</c:v>
                </c:pt>
                <c:pt idx="143">
                  <c:v>9188.2999999999993</c:v>
                </c:pt>
                <c:pt idx="144">
                  <c:v>9188.4</c:v>
                </c:pt>
                <c:pt idx="145">
                  <c:v>9206.2999999999993</c:v>
                </c:pt>
                <c:pt idx="146">
                  <c:v>9257.6999999999989</c:v>
                </c:pt>
                <c:pt idx="147">
                  <c:v>9311.9</c:v>
                </c:pt>
                <c:pt idx="148">
                  <c:v>9394.1</c:v>
                </c:pt>
                <c:pt idx="149">
                  <c:v>9462.5</c:v>
                </c:pt>
                <c:pt idx="150">
                  <c:v>9514.0000000000018</c:v>
                </c:pt>
                <c:pt idx="151">
                  <c:v>9558.7999999999993</c:v>
                </c:pt>
                <c:pt idx="152">
                  <c:v>9612.7999999999993</c:v>
                </c:pt>
                <c:pt idx="153">
                  <c:v>9639</c:v>
                </c:pt>
                <c:pt idx="154">
                  <c:v>9657.5999999999985</c:v>
                </c:pt>
                <c:pt idx="155">
                  <c:v>9685.0999999999985</c:v>
                </c:pt>
                <c:pt idx="156">
                  <c:v>9748.9999999999982</c:v>
                </c:pt>
                <c:pt idx="157">
                  <c:v>9812.9999999999982</c:v>
                </c:pt>
                <c:pt idx="158">
                  <c:v>9863.7999999999993</c:v>
                </c:pt>
                <c:pt idx="159">
                  <c:v>9901.0999999999985</c:v>
                </c:pt>
                <c:pt idx="160">
                  <c:v>9972.6999999999989</c:v>
                </c:pt>
                <c:pt idx="161">
                  <c:v>10006.299999999999</c:v>
                </c:pt>
                <c:pt idx="162">
                  <c:v>10073.1</c:v>
                </c:pt>
                <c:pt idx="163">
                  <c:v>10170.400000000001</c:v>
                </c:pt>
                <c:pt idx="164">
                  <c:v>10247.799999999999</c:v>
                </c:pt>
                <c:pt idx="165">
                  <c:v>10340</c:v>
                </c:pt>
                <c:pt idx="166">
                  <c:v>10463.200000000001</c:v>
                </c:pt>
                <c:pt idx="167">
                  <c:v>10536.1</c:v>
                </c:pt>
                <c:pt idx="168">
                  <c:v>10598.599999999999</c:v>
                </c:pt>
                <c:pt idx="169">
                  <c:v>10699.9</c:v>
                </c:pt>
                <c:pt idx="170">
                  <c:v>10755.2</c:v>
                </c:pt>
                <c:pt idx="171">
                  <c:v>10830.999999999998</c:v>
                </c:pt>
                <c:pt idx="172">
                  <c:v>10904.8</c:v>
                </c:pt>
                <c:pt idx="173">
                  <c:v>10963.4</c:v>
                </c:pt>
                <c:pt idx="174">
                  <c:v>11036.8</c:v>
                </c:pt>
                <c:pt idx="175">
                  <c:v>11097</c:v>
                </c:pt>
                <c:pt idx="176">
                  <c:v>11117</c:v>
                </c:pt>
                <c:pt idx="177">
                  <c:v>11211.4</c:v>
                </c:pt>
                <c:pt idx="178">
                  <c:v>11232.8</c:v>
                </c:pt>
                <c:pt idx="179">
                  <c:v>11308.199999999999</c:v>
                </c:pt>
                <c:pt idx="180">
                  <c:v>11353.9</c:v>
                </c:pt>
                <c:pt idx="181">
                  <c:v>11403.099999999999</c:v>
                </c:pt>
                <c:pt idx="182">
                  <c:v>11424.8</c:v>
                </c:pt>
                <c:pt idx="183">
                  <c:v>11471</c:v>
                </c:pt>
                <c:pt idx="184">
                  <c:v>11490.900000000001</c:v>
                </c:pt>
                <c:pt idx="185">
                  <c:v>11532.800000000001</c:v>
                </c:pt>
                <c:pt idx="186">
                  <c:v>11596.5</c:v>
                </c:pt>
                <c:pt idx="187">
                  <c:v>11631.700000000003</c:v>
                </c:pt>
                <c:pt idx="188">
                  <c:v>11705.900000000001</c:v>
                </c:pt>
                <c:pt idx="189">
                  <c:v>11766.400000000001</c:v>
                </c:pt>
                <c:pt idx="190">
                  <c:v>11807.400000000001</c:v>
                </c:pt>
                <c:pt idx="191">
                  <c:v>11824.9</c:v>
                </c:pt>
                <c:pt idx="192">
                  <c:v>11892.4</c:v>
                </c:pt>
                <c:pt idx="193">
                  <c:v>11913.7</c:v>
                </c:pt>
                <c:pt idx="194">
                  <c:v>11966.8</c:v>
                </c:pt>
                <c:pt idx="195">
                  <c:v>12013.900000000001</c:v>
                </c:pt>
                <c:pt idx="196">
                  <c:v>12045.2</c:v>
                </c:pt>
                <c:pt idx="197">
                  <c:v>12097.400000000001</c:v>
                </c:pt>
                <c:pt idx="198">
                  <c:v>12184.199999999999</c:v>
                </c:pt>
                <c:pt idx="199">
                  <c:v>12224.9</c:v>
                </c:pt>
                <c:pt idx="200">
                  <c:v>12296.499999999998</c:v>
                </c:pt>
                <c:pt idx="201">
                  <c:v>12362</c:v>
                </c:pt>
                <c:pt idx="202">
                  <c:v>12422.400000000001</c:v>
                </c:pt>
                <c:pt idx="203">
                  <c:v>12527.5</c:v>
                </c:pt>
                <c:pt idx="204">
                  <c:v>12575.3</c:v>
                </c:pt>
                <c:pt idx="205">
                  <c:v>12628.8</c:v>
                </c:pt>
                <c:pt idx="206">
                  <c:v>12695.4</c:v>
                </c:pt>
                <c:pt idx="207">
                  <c:v>12768.5</c:v>
                </c:pt>
                <c:pt idx="208">
                  <c:v>12823.699999999999</c:v>
                </c:pt>
                <c:pt idx="209">
                  <c:v>12898.899999999998</c:v>
                </c:pt>
                <c:pt idx="210">
                  <c:v>12914.999999999998</c:v>
                </c:pt>
                <c:pt idx="211">
                  <c:v>12968.999999999998</c:v>
                </c:pt>
                <c:pt idx="212">
                  <c:v>13051.799999999997</c:v>
                </c:pt>
                <c:pt idx="213">
                  <c:v>13077.3</c:v>
                </c:pt>
                <c:pt idx="214">
                  <c:v>13149</c:v>
                </c:pt>
                <c:pt idx="215">
                  <c:v>13185.5</c:v>
                </c:pt>
                <c:pt idx="216">
                  <c:v>13241.300000000001</c:v>
                </c:pt>
                <c:pt idx="217">
                  <c:v>13281.100000000002</c:v>
                </c:pt>
                <c:pt idx="218">
                  <c:v>13341.900000000001</c:v>
                </c:pt>
                <c:pt idx="219">
                  <c:v>13369.7</c:v>
                </c:pt>
                <c:pt idx="220">
                  <c:v>13465.5</c:v>
                </c:pt>
                <c:pt idx="221">
                  <c:v>13537.8</c:v>
                </c:pt>
                <c:pt idx="222">
                  <c:v>13592</c:v>
                </c:pt>
                <c:pt idx="223">
                  <c:v>13673</c:v>
                </c:pt>
                <c:pt idx="224">
                  <c:v>13750.9</c:v>
                </c:pt>
                <c:pt idx="225">
                  <c:v>13821.599999999999</c:v>
                </c:pt>
                <c:pt idx="226">
                  <c:v>13872.799999999997</c:v>
                </c:pt>
                <c:pt idx="227">
                  <c:v>13968.899999999998</c:v>
                </c:pt>
                <c:pt idx="228">
                  <c:v>14078.299999999997</c:v>
                </c:pt>
                <c:pt idx="229">
                  <c:v>14224.799999999997</c:v>
                </c:pt>
                <c:pt idx="230">
                  <c:v>14345.6</c:v>
                </c:pt>
                <c:pt idx="231">
                  <c:v>14457.1</c:v>
                </c:pt>
                <c:pt idx="232">
                  <c:v>14576.800000000001</c:v>
                </c:pt>
                <c:pt idx="233">
                  <c:v>14679.900000000001</c:v>
                </c:pt>
                <c:pt idx="234">
                  <c:v>14800.300000000001</c:v>
                </c:pt>
                <c:pt idx="235">
                  <c:v>14937.400000000001</c:v>
                </c:pt>
                <c:pt idx="236">
                  <c:v>15023.9</c:v>
                </c:pt>
                <c:pt idx="237">
                  <c:v>15177</c:v>
                </c:pt>
                <c:pt idx="238">
                  <c:v>15268.5</c:v>
                </c:pt>
                <c:pt idx="239">
                  <c:v>15377.799999999997</c:v>
                </c:pt>
                <c:pt idx="240">
                  <c:v>15441.899999999998</c:v>
                </c:pt>
                <c:pt idx="241">
                  <c:v>15532.799999999997</c:v>
                </c:pt>
                <c:pt idx="242">
                  <c:v>15578.9</c:v>
                </c:pt>
                <c:pt idx="243">
                  <c:v>15625.4</c:v>
                </c:pt>
                <c:pt idx="244">
                  <c:v>15676.3</c:v>
                </c:pt>
                <c:pt idx="245">
                  <c:v>15688.6</c:v>
                </c:pt>
                <c:pt idx="246">
                  <c:v>15764.4</c:v>
                </c:pt>
                <c:pt idx="247">
                  <c:v>15820</c:v>
                </c:pt>
                <c:pt idx="248">
                  <c:v>15870.199999999999</c:v>
                </c:pt>
                <c:pt idx="249">
                  <c:v>15937.199999999999</c:v>
                </c:pt>
                <c:pt idx="250">
                  <c:v>16008.599999999999</c:v>
                </c:pt>
                <c:pt idx="251">
                  <c:v>16058.099999999997</c:v>
                </c:pt>
                <c:pt idx="252">
                  <c:v>16141.099999999999</c:v>
                </c:pt>
                <c:pt idx="253">
                  <c:v>16203.4</c:v>
                </c:pt>
                <c:pt idx="254">
                  <c:v>16232.199999999999</c:v>
                </c:pt>
                <c:pt idx="255">
                  <c:v>16341.800000000001</c:v>
                </c:pt>
                <c:pt idx="256">
                  <c:v>16399.900000000001</c:v>
                </c:pt>
                <c:pt idx="257">
                  <c:v>16497.5</c:v>
                </c:pt>
                <c:pt idx="258">
                  <c:v>16583.100000000002</c:v>
                </c:pt>
                <c:pt idx="259">
                  <c:v>16648.7</c:v>
                </c:pt>
                <c:pt idx="260">
                  <c:v>16760</c:v>
                </c:pt>
                <c:pt idx="261">
                  <c:v>16872.899999999998</c:v>
                </c:pt>
                <c:pt idx="262">
                  <c:v>16999.399999999998</c:v>
                </c:pt>
                <c:pt idx="263">
                  <c:v>17071.199999999997</c:v>
                </c:pt>
                <c:pt idx="264">
                  <c:v>17184.599999999999</c:v>
                </c:pt>
                <c:pt idx="265">
                  <c:v>17260.3</c:v>
                </c:pt>
                <c:pt idx="266">
                  <c:v>17386.799999999996</c:v>
                </c:pt>
                <c:pt idx="267">
                  <c:v>17519.099999999999</c:v>
                </c:pt>
                <c:pt idx="268">
                  <c:v>17612.400000000001</c:v>
                </c:pt>
                <c:pt idx="269">
                  <c:v>17743.7</c:v>
                </c:pt>
                <c:pt idx="270">
                  <c:v>17824.5</c:v>
                </c:pt>
                <c:pt idx="271">
                  <c:v>17902.8</c:v>
                </c:pt>
                <c:pt idx="272">
                  <c:v>18025.399999999998</c:v>
                </c:pt>
                <c:pt idx="273">
                  <c:v>18026.8</c:v>
                </c:pt>
                <c:pt idx="274">
                  <c:v>18030.399999999998</c:v>
                </c:pt>
                <c:pt idx="275">
                  <c:v>18113.599999999999</c:v>
                </c:pt>
                <c:pt idx="276">
                  <c:v>18126.3</c:v>
                </c:pt>
                <c:pt idx="277">
                  <c:v>18124</c:v>
                </c:pt>
                <c:pt idx="278">
                  <c:v>18163.5</c:v>
                </c:pt>
                <c:pt idx="279">
                  <c:v>18201.2</c:v>
                </c:pt>
                <c:pt idx="280">
                  <c:v>18278.3</c:v>
                </c:pt>
                <c:pt idx="281">
                  <c:v>18333.2</c:v>
                </c:pt>
                <c:pt idx="282">
                  <c:v>18384.7</c:v>
                </c:pt>
                <c:pt idx="283">
                  <c:v>18429.599999999999</c:v>
                </c:pt>
                <c:pt idx="284">
                  <c:v>18487.8</c:v>
                </c:pt>
                <c:pt idx="285">
                  <c:v>18537.8</c:v>
                </c:pt>
                <c:pt idx="286">
                  <c:v>18600.999999999996</c:v>
                </c:pt>
                <c:pt idx="287">
                  <c:v>18680.799999999996</c:v>
                </c:pt>
                <c:pt idx="288">
                  <c:v>18781.7</c:v>
                </c:pt>
                <c:pt idx="289">
                  <c:v>18881</c:v>
                </c:pt>
                <c:pt idx="290">
                  <c:v>18986.400000000005</c:v>
                </c:pt>
                <c:pt idx="291">
                  <c:v>19031.900000000001</c:v>
                </c:pt>
                <c:pt idx="292">
                  <c:v>19114.5</c:v>
                </c:pt>
                <c:pt idx="293">
                  <c:v>19183.400000000001</c:v>
                </c:pt>
                <c:pt idx="294">
                  <c:v>19266.599999999999</c:v>
                </c:pt>
                <c:pt idx="295">
                  <c:v>19392.100000000002</c:v>
                </c:pt>
                <c:pt idx="296">
                  <c:v>19489</c:v>
                </c:pt>
                <c:pt idx="297">
                  <c:v>19588.200000000004</c:v>
                </c:pt>
                <c:pt idx="298">
                  <c:v>19665.500000000004</c:v>
                </c:pt>
                <c:pt idx="299">
                  <c:v>19771.2</c:v>
                </c:pt>
                <c:pt idx="300">
                  <c:v>19838.399999999998</c:v>
                </c:pt>
                <c:pt idx="301">
                  <c:v>19944.100000000002</c:v>
                </c:pt>
                <c:pt idx="302">
                  <c:v>20028.699999999997</c:v>
                </c:pt>
                <c:pt idx="303">
                  <c:v>20132.7</c:v>
                </c:pt>
                <c:pt idx="304">
                  <c:v>20259.600000000002</c:v>
                </c:pt>
                <c:pt idx="305">
                  <c:v>20385.7</c:v>
                </c:pt>
                <c:pt idx="306">
                  <c:v>20562.5</c:v>
                </c:pt>
                <c:pt idx="307">
                  <c:v>20775.8</c:v>
                </c:pt>
                <c:pt idx="308">
                  <c:v>20957.5</c:v>
                </c:pt>
                <c:pt idx="309">
                  <c:v>21123</c:v>
                </c:pt>
                <c:pt idx="310">
                  <c:v>21312.699999999997</c:v>
                </c:pt>
                <c:pt idx="311">
                  <c:v>21452.999999999996</c:v>
                </c:pt>
                <c:pt idx="312">
                  <c:v>21540.6</c:v>
                </c:pt>
                <c:pt idx="313">
                  <c:v>21690</c:v>
                </c:pt>
                <c:pt idx="314">
                  <c:v>21777.5</c:v>
                </c:pt>
                <c:pt idx="315">
                  <c:v>21871.700000000004</c:v>
                </c:pt>
                <c:pt idx="316">
                  <c:v>21931.000000000004</c:v>
                </c:pt>
                <c:pt idx="317">
                  <c:v>21920</c:v>
                </c:pt>
                <c:pt idx="318">
                  <c:v>21942</c:v>
                </c:pt>
                <c:pt idx="319">
                  <c:v>21944.3</c:v>
                </c:pt>
                <c:pt idx="320">
                  <c:v>22010.800000000003</c:v>
                </c:pt>
                <c:pt idx="321">
                  <c:v>22149.600000000002</c:v>
                </c:pt>
                <c:pt idx="322">
                  <c:v>22161</c:v>
                </c:pt>
                <c:pt idx="323">
                  <c:v>22208.699999999997</c:v>
                </c:pt>
                <c:pt idx="324">
                  <c:v>22349.599999999999</c:v>
                </c:pt>
                <c:pt idx="325">
                  <c:v>22418.9</c:v>
                </c:pt>
                <c:pt idx="326">
                  <c:v>22495.9</c:v>
                </c:pt>
                <c:pt idx="327">
                  <c:v>22582.000000000004</c:v>
                </c:pt>
                <c:pt idx="328">
                  <c:v>22665.3</c:v>
                </c:pt>
                <c:pt idx="329">
                  <c:v>22807.3</c:v>
                </c:pt>
                <c:pt idx="330">
                  <c:v>22944.400000000001</c:v>
                </c:pt>
                <c:pt idx="331">
                  <c:v>23155.900000000005</c:v>
                </c:pt>
                <c:pt idx="332">
                  <c:v>23298.700000000004</c:v>
                </c:pt>
                <c:pt idx="333">
                  <c:v>23361.800000000003</c:v>
                </c:pt>
                <c:pt idx="334">
                  <c:v>23418.799999999999</c:v>
                </c:pt>
                <c:pt idx="335">
                  <c:v>23505.099999999995</c:v>
                </c:pt>
                <c:pt idx="336">
                  <c:v>23575.1</c:v>
                </c:pt>
                <c:pt idx="337">
                  <c:v>23664</c:v>
                </c:pt>
                <c:pt idx="338">
                  <c:v>23742.3</c:v>
                </c:pt>
                <c:pt idx="339">
                  <c:v>23898</c:v>
                </c:pt>
                <c:pt idx="340">
                  <c:v>24001.1</c:v>
                </c:pt>
                <c:pt idx="341">
                  <c:v>24109.3</c:v>
                </c:pt>
                <c:pt idx="342">
                  <c:v>24167.599999999999</c:v>
                </c:pt>
                <c:pt idx="343">
                  <c:v>24210.799999999999</c:v>
                </c:pt>
                <c:pt idx="344">
                  <c:v>24299</c:v>
                </c:pt>
                <c:pt idx="345">
                  <c:v>24397.9</c:v>
                </c:pt>
                <c:pt idx="346">
                  <c:v>24530.100000000002</c:v>
                </c:pt>
                <c:pt idx="347">
                  <c:v>24616.3</c:v>
                </c:pt>
                <c:pt idx="348">
                  <c:v>24722.899999999998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Control!$G$8</c:f>
              <c:strCache>
                <c:ptCount val="1"/>
                <c:pt idx="0">
                  <c:v>Western Australia - Supermarket &amp; grocery stores (12 month roll)</c:v>
                </c:pt>
              </c:strCache>
            </c:strRef>
          </c:tx>
          <c:marker>
            <c:symbol val="none"/>
          </c:marker>
          <c:cat>
            <c:numRef>
              <c:f>Control!$H$8:$NL$8</c:f>
              <c:numCache>
                <c:formatCode>mmm\-yyyy</c:formatCode>
                <c:ptCount val="3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30407</c:v>
                </c:pt>
                <c:pt idx="13">
                  <c:v>30437</c:v>
                </c:pt>
                <c:pt idx="14">
                  <c:v>30468</c:v>
                </c:pt>
                <c:pt idx="15">
                  <c:v>30498</c:v>
                </c:pt>
                <c:pt idx="16">
                  <c:v>30529</c:v>
                </c:pt>
                <c:pt idx="17">
                  <c:v>30560</c:v>
                </c:pt>
                <c:pt idx="18">
                  <c:v>30590</c:v>
                </c:pt>
                <c:pt idx="19">
                  <c:v>30621</c:v>
                </c:pt>
                <c:pt idx="20">
                  <c:v>30651</c:v>
                </c:pt>
                <c:pt idx="21">
                  <c:v>30682</c:v>
                </c:pt>
                <c:pt idx="22">
                  <c:v>30713</c:v>
                </c:pt>
                <c:pt idx="23">
                  <c:v>30742</c:v>
                </c:pt>
                <c:pt idx="24">
                  <c:v>30773</c:v>
                </c:pt>
                <c:pt idx="25">
                  <c:v>30803</c:v>
                </c:pt>
                <c:pt idx="26">
                  <c:v>30834</c:v>
                </c:pt>
                <c:pt idx="27">
                  <c:v>30864</c:v>
                </c:pt>
                <c:pt idx="28">
                  <c:v>30895</c:v>
                </c:pt>
                <c:pt idx="29">
                  <c:v>30926</c:v>
                </c:pt>
                <c:pt idx="30">
                  <c:v>30956</c:v>
                </c:pt>
                <c:pt idx="31">
                  <c:v>30987</c:v>
                </c:pt>
                <c:pt idx="32">
                  <c:v>31017</c:v>
                </c:pt>
                <c:pt idx="33">
                  <c:v>31048</c:v>
                </c:pt>
                <c:pt idx="34">
                  <c:v>31079</c:v>
                </c:pt>
                <c:pt idx="35">
                  <c:v>31107</c:v>
                </c:pt>
                <c:pt idx="36">
                  <c:v>31138</c:v>
                </c:pt>
                <c:pt idx="37">
                  <c:v>31168</c:v>
                </c:pt>
                <c:pt idx="38">
                  <c:v>31199</c:v>
                </c:pt>
                <c:pt idx="39">
                  <c:v>31229</c:v>
                </c:pt>
                <c:pt idx="40">
                  <c:v>31260</c:v>
                </c:pt>
                <c:pt idx="41">
                  <c:v>31291</c:v>
                </c:pt>
                <c:pt idx="42">
                  <c:v>31321</c:v>
                </c:pt>
                <c:pt idx="43">
                  <c:v>31352</c:v>
                </c:pt>
                <c:pt idx="44">
                  <c:v>31382</c:v>
                </c:pt>
                <c:pt idx="45">
                  <c:v>31413</c:v>
                </c:pt>
                <c:pt idx="46">
                  <c:v>31444</c:v>
                </c:pt>
                <c:pt idx="47">
                  <c:v>31472</c:v>
                </c:pt>
                <c:pt idx="48">
                  <c:v>31503</c:v>
                </c:pt>
                <c:pt idx="49">
                  <c:v>31533</c:v>
                </c:pt>
                <c:pt idx="50">
                  <c:v>31564</c:v>
                </c:pt>
                <c:pt idx="51">
                  <c:v>31594</c:v>
                </c:pt>
                <c:pt idx="52">
                  <c:v>31625</c:v>
                </c:pt>
                <c:pt idx="53">
                  <c:v>31656</c:v>
                </c:pt>
                <c:pt idx="54">
                  <c:v>31686</c:v>
                </c:pt>
                <c:pt idx="55">
                  <c:v>31717</c:v>
                </c:pt>
                <c:pt idx="56">
                  <c:v>31747</c:v>
                </c:pt>
                <c:pt idx="57">
                  <c:v>31778</c:v>
                </c:pt>
                <c:pt idx="58">
                  <c:v>31809</c:v>
                </c:pt>
                <c:pt idx="59">
                  <c:v>31837</c:v>
                </c:pt>
                <c:pt idx="60">
                  <c:v>31868</c:v>
                </c:pt>
                <c:pt idx="61">
                  <c:v>31898</c:v>
                </c:pt>
                <c:pt idx="62">
                  <c:v>31929</c:v>
                </c:pt>
                <c:pt idx="63">
                  <c:v>31959</c:v>
                </c:pt>
                <c:pt idx="64">
                  <c:v>31990</c:v>
                </c:pt>
                <c:pt idx="65">
                  <c:v>32021</c:v>
                </c:pt>
                <c:pt idx="66">
                  <c:v>32051</c:v>
                </c:pt>
                <c:pt idx="67">
                  <c:v>32082</c:v>
                </c:pt>
                <c:pt idx="68">
                  <c:v>32112</c:v>
                </c:pt>
                <c:pt idx="69">
                  <c:v>32143</c:v>
                </c:pt>
                <c:pt idx="70">
                  <c:v>32174</c:v>
                </c:pt>
                <c:pt idx="71">
                  <c:v>32203</c:v>
                </c:pt>
                <c:pt idx="72">
                  <c:v>32234</c:v>
                </c:pt>
                <c:pt idx="73">
                  <c:v>32264</c:v>
                </c:pt>
                <c:pt idx="74">
                  <c:v>32295</c:v>
                </c:pt>
                <c:pt idx="75">
                  <c:v>32325</c:v>
                </c:pt>
                <c:pt idx="76">
                  <c:v>32356</c:v>
                </c:pt>
                <c:pt idx="77">
                  <c:v>32387</c:v>
                </c:pt>
                <c:pt idx="78">
                  <c:v>32417</c:v>
                </c:pt>
                <c:pt idx="79">
                  <c:v>32448</c:v>
                </c:pt>
                <c:pt idx="80">
                  <c:v>32478</c:v>
                </c:pt>
                <c:pt idx="81">
                  <c:v>32509</c:v>
                </c:pt>
                <c:pt idx="82">
                  <c:v>32540</c:v>
                </c:pt>
                <c:pt idx="83">
                  <c:v>32568</c:v>
                </c:pt>
                <c:pt idx="84">
                  <c:v>32599</c:v>
                </c:pt>
                <c:pt idx="85">
                  <c:v>32629</c:v>
                </c:pt>
                <c:pt idx="86">
                  <c:v>32660</c:v>
                </c:pt>
                <c:pt idx="87">
                  <c:v>32690</c:v>
                </c:pt>
                <c:pt idx="88">
                  <c:v>32721</c:v>
                </c:pt>
                <c:pt idx="89">
                  <c:v>32752</c:v>
                </c:pt>
                <c:pt idx="90">
                  <c:v>32782</c:v>
                </c:pt>
                <c:pt idx="91">
                  <c:v>32813</c:v>
                </c:pt>
                <c:pt idx="92">
                  <c:v>32843</c:v>
                </c:pt>
                <c:pt idx="93">
                  <c:v>32874</c:v>
                </c:pt>
                <c:pt idx="94">
                  <c:v>32905</c:v>
                </c:pt>
                <c:pt idx="95">
                  <c:v>32933</c:v>
                </c:pt>
                <c:pt idx="96">
                  <c:v>32964</c:v>
                </c:pt>
                <c:pt idx="97">
                  <c:v>32994</c:v>
                </c:pt>
                <c:pt idx="98">
                  <c:v>33025</c:v>
                </c:pt>
                <c:pt idx="99">
                  <c:v>33055</c:v>
                </c:pt>
                <c:pt idx="100">
                  <c:v>33086</c:v>
                </c:pt>
                <c:pt idx="101">
                  <c:v>33117</c:v>
                </c:pt>
                <c:pt idx="102">
                  <c:v>33147</c:v>
                </c:pt>
                <c:pt idx="103">
                  <c:v>33178</c:v>
                </c:pt>
                <c:pt idx="104">
                  <c:v>33208</c:v>
                </c:pt>
                <c:pt idx="105">
                  <c:v>33239</c:v>
                </c:pt>
                <c:pt idx="106">
                  <c:v>33270</c:v>
                </c:pt>
                <c:pt idx="107">
                  <c:v>33298</c:v>
                </c:pt>
                <c:pt idx="108">
                  <c:v>33329</c:v>
                </c:pt>
                <c:pt idx="109">
                  <c:v>33359</c:v>
                </c:pt>
                <c:pt idx="110">
                  <c:v>33390</c:v>
                </c:pt>
                <c:pt idx="111">
                  <c:v>33420</c:v>
                </c:pt>
                <c:pt idx="112">
                  <c:v>33451</c:v>
                </c:pt>
                <c:pt idx="113">
                  <c:v>33482</c:v>
                </c:pt>
                <c:pt idx="114">
                  <c:v>33512</c:v>
                </c:pt>
                <c:pt idx="115">
                  <c:v>33543</c:v>
                </c:pt>
                <c:pt idx="116">
                  <c:v>33573</c:v>
                </c:pt>
                <c:pt idx="117">
                  <c:v>33604</c:v>
                </c:pt>
                <c:pt idx="118">
                  <c:v>33635</c:v>
                </c:pt>
                <c:pt idx="119">
                  <c:v>33664</c:v>
                </c:pt>
                <c:pt idx="120">
                  <c:v>33695</c:v>
                </c:pt>
                <c:pt idx="121">
                  <c:v>33725</c:v>
                </c:pt>
                <c:pt idx="122">
                  <c:v>33756</c:v>
                </c:pt>
                <c:pt idx="123">
                  <c:v>33786</c:v>
                </c:pt>
                <c:pt idx="124">
                  <c:v>33817</c:v>
                </c:pt>
                <c:pt idx="125">
                  <c:v>33848</c:v>
                </c:pt>
                <c:pt idx="126">
                  <c:v>33878</c:v>
                </c:pt>
                <c:pt idx="127">
                  <c:v>33909</c:v>
                </c:pt>
                <c:pt idx="128">
                  <c:v>33939</c:v>
                </c:pt>
                <c:pt idx="129">
                  <c:v>33970</c:v>
                </c:pt>
                <c:pt idx="130">
                  <c:v>34001</c:v>
                </c:pt>
                <c:pt idx="131">
                  <c:v>34029</c:v>
                </c:pt>
                <c:pt idx="132">
                  <c:v>34060</c:v>
                </c:pt>
                <c:pt idx="133">
                  <c:v>34090</c:v>
                </c:pt>
                <c:pt idx="134">
                  <c:v>34121</c:v>
                </c:pt>
                <c:pt idx="135">
                  <c:v>34151</c:v>
                </c:pt>
                <c:pt idx="136">
                  <c:v>34182</c:v>
                </c:pt>
                <c:pt idx="137">
                  <c:v>34213</c:v>
                </c:pt>
                <c:pt idx="138">
                  <c:v>34243</c:v>
                </c:pt>
                <c:pt idx="139">
                  <c:v>34274</c:v>
                </c:pt>
                <c:pt idx="140">
                  <c:v>34304</c:v>
                </c:pt>
                <c:pt idx="141">
                  <c:v>34335</c:v>
                </c:pt>
                <c:pt idx="142">
                  <c:v>34366</c:v>
                </c:pt>
                <c:pt idx="143">
                  <c:v>34394</c:v>
                </c:pt>
                <c:pt idx="144">
                  <c:v>34425</c:v>
                </c:pt>
                <c:pt idx="145">
                  <c:v>34455</c:v>
                </c:pt>
                <c:pt idx="146">
                  <c:v>34486</c:v>
                </c:pt>
                <c:pt idx="147">
                  <c:v>34516</c:v>
                </c:pt>
                <c:pt idx="148">
                  <c:v>34547</c:v>
                </c:pt>
                <c:pt idx="149">
                  <c:v>34578</c:v>
                </c:pt>
                <c:pt idx="150">
                  <c:v>34608</c:v>
                </c:pt>
                <c:pt idx="151">
                  <c:v>34639</c:v>
                </c:pt>
                <c:pt idx="152">
                  <c:v>34669</c:v>
                </c:pt>
                <c:pt idx="153">
                  <c:v>34700</c:v>
                </c:pt>
                <c:pt idx="154">
                  <c:v>34731</c:v>
                </c:pt>
                <c:pt idx="155">
                  <c:v>34759</c:v>
                </c:pt>
                <c:pt idx="156">
                  <c:v>34790</c:v>
                </c:pt>
                <c:pt idx="157">
                  <c:v>34820</c:v>
                </c:pt>
                <c:pt idx="158">
                  <c:v>34851</c:v>
                </c:pt>
                <c:pt idx="159">
                  <c:v>34881</c:v>
                </c:pt>
                <c:pt idx="160">
                  <c:v>34912</c:v>
                </c:pt>
                <c:pt idx="161">
                  <c:v>34943</c:v>
                </c:pt>
                <c:pt idx="162">
                  <c:v>34973</c:v>
                </c:pt>
                <c:pt idx="163">
                  <c:v>35004</c:v>
                </c:pt>
                <c:pt idx="164">
                  <c:v>35034</c:v>
                </c:pt>
                <c:pt idx="165">
                  <c:v>35065</c:v>
                </c:pt>
                <c:pt idx="166">
                  <c:v>35096</c:v>
                </c:pt>
                <c:pt idx="167">
                  <c:v>35125</c:v>
                </c:pt>
                <c:pt idx="168">
                  <c:v>35156</c:v>
                </c:pt>
                <c:pt idx="169">
                  <c:v>35186</c:v>
                </c:pt>
                <c:pt idx="170">
                  <c:v>35217</c:v>
                </c:pt>
                <c:pt idx="171">
                  <c:v>35247</c:v>
                </c:pt>
                <c:pt idx="172">
                  <c:v>35278</c:v>
                </c:pt>
                <c:pt idx="173">
                  <c:v>35309</c:v>
                </c:pt>
                <c:pt idx="174">
                  <c:v>35339</c:v>
                </c:pt>
                <c:pt idx="175">
                  <c:v>35370</c:v>
                </c:pt>
                <c:pt idx="176">
                  <c:v>35400</c:v>
                </c:pt>
                <c:pt idx="177">
                  <c:v>35431</c:v>
                </c:pt>
                <c:pt idx="178">
                  <c:v>35462</c:v>
                </c:pt>
                <c:pt idx="179">
                  <c:v>35490</c:v>
                </c:pt>
                <c:pt idx="180">
                  <c:v>35521</c:v>
                </c:pt>
                <c:pt idx="181">
                  <c:v>35551</c:v>
                </c:pt>
                <c:pt idx="182">
                  <c:v>35582</c:v>
                </c:pt>
                <c:pt idx="183">
                  <c:v>35612</c:v>
                </c:pt>
                <c:pt idx="184">
                  <c:v>35643</c:v>
                </c:pt>
                <c:pt idx="185">
                  <c:v>35674</c:v>
                </c:pt>
                <c:pt idx="186">
                  <c:v>35704</c:v>
                </c:pt>
                <c:pt idx="187">
                  <c:v>35735</c:v>
                </c:pt>
                <c:pt idx="188">
                  <c:v>35765</c:v>
                </c:pt>
                <c:pt idx="189">
                  <c:v>35796</c:v>
                </c:pt>
                <c:pt idx="190">
                  <c:v>35827</c:v>
                </c:pt>
                <c:pt idx="191">
                  <c:v>35855</c:v>
                </c:pt>
                <c:pt idx="192">
                  <c:v>35886</c:v>
                </c:pt>
                <c:pt idx="193">
                  <c:v>35916</c:v>
                </c:pt>
                <c:pt idx="194">
                  <c:v>35947</c:v>
                </c:pt>
                <c:pt idx="195">
                  <c:v>35977</c:v>
                </c:pt>
                <c:pt idx="196">
                  <c:v>36008</c:v>
                </c:pt>
                <c:pt idx="197">
                  <c:v>36039</c:v>
                </c:pt>
                <c:pt idx="198">
                  <c:v>36069</c:v>
                </c:pt>
                <c:pt idx="199">
                  <c:v>36100</c:v>
                </c:pt>
                <c:pt idx="200">
                  <c:v>36130</c:v>
                </c:pt>
                <c:pt idx="201">
                  <c:v>36161</c:v>
                </c:pt>
                <c:pt idx="202">
                  <c:v>36192</c:v>
                </c:pt>
                <c:pt idx="203">
                  <c:v>36220</c:v>
                </c:pt>
                <c:pt idx="204">
                  <c:v>36251</c:v>
                </c:pt>
                <c:pt idx="205">
                  <c:v>36281</c:v>
                </c:pt>
                <c:pt idx="206">
                  <c:v>36312</c:v>
                </c:pt>
                <c:pt idx="207">
                  <c:v>36342</c:v>
                </c:pt>
                <c:pt idx="208">
                  <c:v>36373</c:v>
                </c:pt>
                <c:pt idx="209">
                  <c:v>36404</c:v>
                </c:pt>
                <c:pt idx="210">
                  <c:v>36434</c:v>
                </c:pt>
                <c:pt idx="211">
                  <c:v>36465</c:v>
                </c:pt>
                <c:pt idx="212">
                  <c:v>36495</c:v>
                </c:pt>
                <c:pt idx="213">
                  <c:v>36526</c:v>
                </c:pt>
                <c:pt idx="214">
                  <c:v>36557</c:v>
                </c:pt>
                <c:pt idx="215">
                  <c:v>36586</c:v>
                </c:pt>
                <c:pt idx="216">
                  <c:v>36617</c:v>
                </c:pt>
                <c:pt idx="217">
                  <c:v>36647</c:v>
                </c:pt>
                <c:pt idx="218">
                  <c:v>36678</c:v>
                </c:pt>
                <c:pt idx="219">
                  <c:v>36708</c:v>
                </c:pt>
                <c:pt idx="220">
                  <c:v>36739</c:v>
                </c:pt>
                <c:pt idx="221">
                  <c:v>36770</c:v>
                </c:pt>
                <c:pt idx="222">
                  <c:v>36800</c:v>
                </c:pt>
                <c:pt idx="223">
                  <c:v>36831</c:v>
                </c:pt>
                <c:pt idx="224">
                  <c:v>36861</c:v>
                </c:pt>
                <c:pt idx="225">
                  <c:v>36892</c:v>
                </c:pt>
                <c:pt idx="226">
                  <c:v>36923</c:v>
                </c:pt>
                <c:pt idx="227">
                  <c:v>36951</c:v>
                </c:pt>
                <c:pt idx="228">
                  <c:v>36982</c:v>
                </c:pt>
                <c:pt idx="229">
                  <c:v>37012</c:v>
                </c:pt>
                <c:pt idx="230">
                  <c:v>37043</c:v>
                </c:pt>
                <c:pt idx="231">
                  <c:v>37073</c:v>
                </c:pt>
                <c:pt idx="232">
                  <c:v>37104</c:v>
                </c:pt>
                <c:pt idx="233">
                  <c:v>37135</c:v>
                </c:pt>
                <c:pt idx="234">
                  <c:v>37165</c:v>
                </c:pt>
                <c:pt idx="235">
                  <c:v>37196</c:v>
                </c:pt>
                <c:pt idx="236">
                  <c:v>37226</c:v>
                </c:pt>
                <c:pt idx="237">
                  <c:v>37257</c:v>
                </c:pt>
                <c:pt idx="238">
                  <c:v>37288</c:v>
                </c:pt>
                <c:pt idx="239">
                  <c:v>37316</c:v>
                </c:pt>
                <c:pt idx="240">
                  <c:v>37347</c:v>
                </c:pt>
                <c:pt idx="241">
                  <c:v>37377</c:v>
                </c:pt>
                <c:pt idx="242">
                  <c:v>37408</c:v>
                </c:pt>
                <c:pt idx="243">
                  <c:v>37438</c:v>
                </c:pt>
                <c:pt idx="244">
                  <c:v>37469</c:v>
                </c:pt>
                <c:pt idx="245">
                  <c:v>37500</c:v>
                </c:pt>
                <c:pt idx="246">
                  <c:v>37530</c:v>
                </c:pt>
                <c:pt idx="247">
                  <c:v>37561</c:v>
                </c:pt>
                <c:pt idx="248">
                  <c:v>37591</c:v>
                </c:pt>
                <c:pt idx="249">
                  <c:v>37622</c:v>
                </c:pt>
                <c:pt idx="250">
                  <c:v>37653</c:v>
                </c:pt>
                <c:pt idx="251">
                  <c:v>37681</c:v>
                </c:pt>
                <c:pt idx="252">
                  <c:v>37712</c:v>
                </c:pt>
                <c:pt idx="253">
                  <c:v>37742</c:v>
                </c:pt>
                <c:pt idx="254">
                  <c:v>37773</c:v>
                </c:pt>
                <c:pt idx="255">
                  <c:v>37803</c:v>
                </c:pt>
                <c:pt idx="256">
                  <c:v>37834</c:v>
                </c:pt>
                <c:pt idx="257">
                  <c:v>37865</c:v>
                </c:pt>
                <c:pt idx="258">
                  <c:v>37895</c:v>
                </c:pt>
                <c:pt idx="259">
                  <c:v>37926</c:v>
                </c:pt>
                <c:pt idx="260">
                  <c:v>37956</c:v>
                </c:pt>
                <c:pt idx="261">
                  <c:v>37987</c:v>
                </c:pt>
                <c:pt idx="262">
                  <c:v>38018</c:v>
                </c:pt>
                <c:pt idx="263">
                  <c:v>38047</c:v>
                </c:pt>
                <c:pt idx="264">
                  <c:v>38078</c:v>
                </c:pt>
                <c:pt idx="265">
                  <c:v>38108</c:v>
                </c:pt>
                <c:pt idx="266">
                  <c:v>38139</c:v>
                </c:pt>
                <c:pt idx="267">
                  <c:v>38169</c:v>
                </c:pt>
                <c:pt idx="268">
                  <c:v>38200</c:v>
                </c:pt>
                <c:pt idx="269">
                  <c:v>38231</c:v>
                </c:pt>
                <c:pt idx="270">
                  <c:v>38261</c:v>
                </c:pt>
                <c:pt idx="271">
                  <c:v>38292</c:v>
                </c:pt>
                <c:pt idx="272">
                  <c:v>38322</c:v>
                </c:pt>
                <c:pt idx="273">
                  <c:v>38353</c:v>
                </c:pt>
                <c:pt idx="274">
                  <c:v>38384</c:v>
                </c:pt>
                <c:pt idx="275">
                  <c:v>38412</c:v>
                </c:pt>
                <c:pt idx="276">
                  <c:v>38443</c:v>
                </c:pt>
                <c:pt idx="277">
                  <c:v>38473</c:v>
                </c:pt>
                <c:pt idx="278">
                  <c:v>38504</c:v>
                </c:pt>
                <c:pt idx="279">
                  <c:v>38534</c:v>
                </c:pt>
                <c:pt idx="280">
                  <c:v>38565</c:v>
                </c:pt>
                <c:pt idx="281">
                  <c:v>38596</c:v>
                </c:pt>
                <c:pt idx="282">
                  <c:v>38626</c:v>
                </c:pt>
                <c:pt idx="283">
                  <c:v>38657</c:v>
                </c:pt>
                <c:pt idx="284">
                  <c:v>38687</c:v>
                </c:pt>
                <c:pt idx="285">
                  <c:v>38718</c:v>
                </c:pt>
                <c:pt idx="286">
                  <c:v>38749</c:v>
                </c:pt>
                <c:pt idx="287">
                  <c:v>38777</c:v>
                </c:pt>
                <c:pt idx="288">
                  <c:v>38808</c:v>
                </c:pt>
                <c:pt idx="289">
                  <c:v>38838</c:v>
                </c:pt>
                <c:pt idx="290">
                  <c:v>38869</c:v>
                </c:pt>
                <c:pt idx="291">
                  <c:v>38899</c:v>
                </c:pt>
                <c:pt idx="292">
                  <c:v>38930</c:v>
                </c:pt>
                <c:pt idx="293">
                  <c:v>38961</c:v>
                </c:pt>
                <c:pt idx="294">
                  <c:v>38991</c:v>
                </c:pt>
                <c:pt idx="295">
                  <c:v>39022</c:v>
                </c:pt>
                <c:pt idx="296">
                  <c:v>39052</c:v>
                </c:pt>
                <c:pt idx="297">
                  <c:v>39083</c:v>
                </c:pt>
                <c:pt idx="298">
                  <c:v>39114</c:v>
                </c:pt>
                <c:pt idx="299">
                  <c:v>39142</c:v>
                </c:pt>
                <c:pt idx="300">
                  <c:v>39173</c:v>
                </c:pt>
                <c:pt idx="301">
                  <c:v>39203</c:v>
                </c:pt>
                <c:pt idx="302">
                  <c:v>39234</c:v>
                </c:pt>
                <c:pt idx="303">
                  <c:v>39264</c:v>
                </c:pt>
                <c:pt idx="304">
                  <c:v>39295</c:v>
                </c:pt>
                <c:pt idx="305">
                  <c:v>39326</c:v>
                </c:pt>
                <c:pt idx="306">
                  <c:v>39356</c:v>
                </c:pt>
                <c:pt idx="307">
                  <c:v>39387</c:v>
                </c:pt>
                <c:pt idx="308">
                  <c:v>39417</c:v>
                </c:pt>
                <c:pt idx="309">
                  <c:v>39448</c:v>
                </c:pt>
                <c:pt idx="310">
                  <c:v>39479</c:v>
                </c:pt>
                <c:pt idx="311">
                  <c:v>39508</c:v>
                </c:pt>
                <c:pt idx="312">
                  <c:v>39539</c:v>
                </c:pt>
                <c:pt idx="313">
                  <c:v>39569</c:v>
                </c:pt>
                <c:pt idx="314">
                  <c:v>39600</c:v>
                </c:pt>
                <c:pt idx="315">
                  <c:v>39630</c:v>
                </c:pt>
                <c:pt idx="316">
                  <c:v>39661</c:v>
                </c:pt>
                <c:pt idx="317">
                  <c:v>39692</c:v>
                </c:pt>
                <c:pt idx="318">
                  <c:v>39722</c:v>
                </c:pt>
                <c:pt idx="319">
                  <c:v>39753</c:v>
                </c:pt>
                <c:pt idx="320">
                  <c:v>39783</c:v>
                </c:pt>
                <c:pt idx="321">
                  <c:v>39814</c:v>
                </c:pt>
                <c:pt idx="322">
                  <c:v>39845</c:v>
                </c:pt>
                <c:pt idx="323">
                  <c:v>39873</c:v>
                </c:pt>
                <c:pt idx="324">
                  <c:v>39904</c:v>
                </c:pt>
                <c:pt idx="325">
                  <c:v>39934</c:v>
                </c:pt>
                <c:pt idx="326">
                  <c:v>39965</c:v>
                </c:pt>
                <c:pt idx="327">
                  <c:v>39995</c:v>
                </c:pt>
                <c:pt idx="328">
                  <c:v>40026</c:v>
                </c:pt>
                <c:pt idx="329">
                  <c:v>40057</c:v>
                </c:pt>
                <c:pt idx="330">
                  <c:v>40087</c:v>
                </c:pt>
                <c:pt idx="331">
                  <c:v>40118</c:v>
                </c:pt>
                <c:pt idx="332">
                  <c:v>40148</c:v>
                </c:pt>
                <c:pt idx="333">
                  <c:v>40179</c:v>
                </c:pt>
                <c:pt idx="334">
                  <c:v>40210</c:v>
                </c:pt>
                <c:pt idx="335">
                  <c:v>40238</c:v>
                </c:pt>
                <c:pt idx="336">
                  <c:v>40269</c:v>
                </c:pt>
                <c:pt idx="337">
                  <c:v>40299</c:v>
                </c:pt>
                <c:pt idx="338">
                  <c:v>40330</c:v>
                </c:pt>
                <c:pt idx="339">
                  <c:v>40360</c:v>
                </c:pt>
                <c:pt idx="340">
                  <c:v>40391</c:v>
                </c:pt>
                <c:pt idx="341">
                  <c:v>40422</c:v>
                </c:pt>
                <c:pt idx="342">
                  <c:v>40452</c:v>
                </c:pt>
                <c:pt idx="343">
                  <c:v>40483</c:v>
                </c:pt>
                <c:pt idx="344">
                  <c:v>40513</c:v>
                </c:pt>
                <c:pt idx="345">
                  <c:v>40544</c:v>
                </c:pt>
                <c:pt idx="346">
                  <c:v>40575</c:v>
                </c:pt>
                <c:pt idx="347">
                  <c:v>40603</c:v>
                </c:pt>
                <c:pt idx="348">
                  <c:v>40634</c:v>
                </c:pt>
                <c:pt idx="349">
                  <c:v>40664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</c:numCache>
            </c:numRef>
          </c:cat>
          <c:val>
            <c:numRef>
              <c:f>Control!$H$10:$NL$10</c:f>
              <c:numCache>
                <c:formatCode>General</c:formatCode>
                <c:ptCount val="3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1236.8999999999999</c:v>
                </c:pt>
                <c:pt idx="12">
                  <c:v>1245.5</c:v>
                </c:pt>
                <c:pt idx="13">
                  <c:v>1256.0000000000002</c:v>
                </c:pt>
                <c:pt idx="14">
                  <c:v>1267.3000000000002</c:v>
                </c:pt>
                <c:pt idx="15">
                  <c:v>1270.2000000000003</c:v>
                </c:pt>
                <c:pt idx="16">
                  <c:v>1285.5000000000002</c:v>
                </c:pt>
                <c:pt idx="17">
                  <c:v>1295.4000000000001</c:v>
                </c:pt>
                <c:pt idx="18">
                  <c:v>1300.7</c:v>
                </c:pt>
                <c:pt idx="19">
                  <c:v>1307</c:v>
                </c:pt>
                <c:pt idx="20">
                  <c:v>1313.5</c:v>
                </c:pt>
                <c:pt idx="21">
                  <c:v>1326.3</c:v>
                </c:pt>
                <c:pt idx="22">
                  <c:v>1340.4</c:v>
                </c:pt>
                <c:pt idx="23">
                  <c:v>1350.3</c:v>
                </c:pt>
                <c:pt idx="24">
                  <c:v>1357.8999999999999</c:v>
                </c:pt>
                <c:pt idx="25">
                  <c:v>1371.3</c:v>
                </c:pt>
                <c:pt idx="26">
                  <c:v>1378</c:v>
                </c:pt>
                <c:pt idx="27">
                  <c:v>1389.3999999999999</c:v>
                </c:pt>
                <c:pt idx="28">
                  <c:v>1398.7999999999997</c:v>
                </c:pt>
                <c:pt idx="29">
                  <c:v>1400.0999999999997</c:v>
                </c:pt>
                <c:pt idx="30">
                  <c:v>1411.2999999999997</c:v>
                </c:pt>
                <c:pt idx="31">
                  <c:v>1419.2</c:v>
                </c:pt>
                <c:pt idx="32">
                  <c:v>1421.3</c:v>
                </c:pt>
                <c:pt idx="33">
                  <c:v>1430.7</c:v>
                </c:pt>
                <c:pt idx="34">
                  <c:v>1430.7</c:v>
                </c:pt>
                <c:pt idx="35">
                  <c:v>1437.9999999999998</c:v>
                </c:pt>
                <c:pt idx="36">
                  <c:v>1447.7</c:v>
                </c:pt>
                <c:pt idx="37">
                  <c:v>1452.8999999999999</c:v>
                </c:pt>
                <c:pt idx="38">
                  <c:v>1456.3999999999999</c:v>
                </c:pt>
                <c:pt idx="39">
                  <c:v>1464.0999999999997</c:v>
                </c:pt>
                <c:pt idx="40">
                  <c:v>1472.5</c:v>
                </c:pt>
                <c:pt idx="41">
                  <c:v>1481.3</c:v>
                </c:pt>
                <c:pt idx="42">
                  <c:v>1490.9</c:v>
                </c:pt>
                <c:pt idx="43">
                  <c:v>1502.7</c:v>
                </c:pt>
                <c:pt idx="44">
                  <c:v>1515.1999999999998</c:v>
                </c:pt>
                <c:pt idx="45">
                  <c:v>1540.3</c:v>
                </c:pt>
                <c:pt idx="46">
                  <c:v>1558.5</c:v>
                </c:pt>
                <c:pt idx="47">
                  <c:v>1573.8</c:v>
                </c:pt>
                <c:pt idx="48">
                  <c:v>1587.7</c:v>
                </c:pt>
                <c:pt idx="49">
                  <c:v>1603.8</c:v>
                </c:pt>
                <c:pt idx="50">
                  <c:v>1619.7</c:v>
                </c:pt>
                <c:pt idx="51">
                  <c:v>1632.8999999999999</c:v>
                </c:pt>
                <c:pt idx="52">
                  <c:v>1641.6</c:v>
                </c:pt>
                <c:pt idx="53">
                  <c:v>1658.2</c:v>
                </c:pt>
                <c:pt idx="54">
                  <c:v>1672.1</c:v>
                </c:pt>
                <c:pt idx="55">
                  <c:v>1680.7</c:v>
                </c:pt>
                <c:pt idx="56">
                  <c:v>1705.1</c:v>
                </c:pt>
                <c:pt idx="57">
                  <c:v>1715.1000000000001</c:v>
                </c:pt>
                <c:pt idx="58">
                  <c:v>1729.7</c:v>
                </c:pt>
                <c:pt idx="59">
                  <c:v>1740.3000000000002</c:v>
                </c:pt>
                <c:pt idx="60">
                  <c:v>1767.2</c:v>
                </c:pt>
                <c:pt idx="61">
                  <c:v>1789.7</c:v>
                </c:pt>
                <c:pt idx="62">
                  <c:v>1816.5</c:v>
                </c:pt>
                <c:pt idx="63">
                  <c:v>1838.7999999999997</c:v>
                </c:pt>
                <c:pt idx="64">
                  <c:v>1858.7999999999997</c:v>
                </c:pt>
                <c:pt idx="65">
                  <c:v>1887.3999999999999</c:v>
                </c:pt>
                <c:pt idx="66">
                  <c:v>1913.8999999999999</c:v>
                </c:pt>
                <c:pt idx="67">
                  <c:v>1936.1999999999998</c:v>
                </c:pt>
                <c:pt idx="68">
                  <c:v>1972.3999999999999</c:v>
                </c:pt>
                <c:pt idx="69">
                  <c:v>1985.8</c:v>
                </c:pt>
                <c:pt idx="70">
                  <c:v>2004.1</c:v>
                </c:pt>
                <c:pt idx="71">
                  <c:v>2039.3999999999999</c:v>
                </c:pt>
                <c:pt idx="72">
                  <c:v>2055.7999999999997</c:v>
                </c:pt>
                <c:pt idx="73">
                  <c:v>2062.6</c:v>
                </c:pt>
                <c:pt idx="74">
                  <c:v>2073.4</c:v>
                </c:pt>
                <c:pt idx="75">
                  <c:v>2076.5</c:v>
                </c:pt>
                <c:pt idx="76">
                  <c:v>2089.2000000000003</c:v>
                </c:pt>
                <c:pt idx="77">
                  <c:v>2097.6999999999998</c:v>
                </c:pt>
                <c:pt idx="78">
                  <c:v>2102.3999999999996</c:v>
                </c:pt>
                <c:pt idx="79">
                  <c:v>2118.9</c:v>
                </c:pt>
                <c:pt idx="80">
                  <c:v>2131.6999999999998</c:v>
                </c:pt>
                <c:pt idx="81">
                  <c:v>2149.2999999999997</c:v>
                </c:pt>
                <c:pt idx="82">
                  <c:v>2159.5</c:v>
                </c:pt>
                <c:pt idx="83">
                  <c:v>2169.5</c:v>
                </c:pt>
                <c:pt idx="84">
                  <c:v>2167.3000000000002</c:v>
                </c:pt>
                <c:pt idx="85">
                  <c:v>2179.9</c:v>
                </c:pt>
                <c:pt idx="86">
                  <c:v>2196.9</c:v>
                </c:pt>
                <c:pt idx="87">
                  <c:v>2215</c:v>
                </c:pt>
                <c:pt idx="88">
                  <c:v>2235.5</c:v>
                </c:pt>
                <c:pt idx="89">
                  <c:v>2255.3999999999996</c:v>
                </c:pt>
                <c:pt idx="90">
                  <c:v>2263.8999999999996</c:v>
                </c:pt>
                <c:pt idx="91">
                  <c:v>2279.8999999999996</c:v>
                </c:pt>
                <c:pt idx="92">
                  <c:v>2282.6</c:v>
                </c:pt>
                <c:pt idx="93">
                  <c:v>2292.8999999999996</c:v>
                </c:pt>
                <c:pt idx="94">
                  <c:v>2299.5</c:v>
                </c:pt>
                <c:pt idx="95">
                  <c:v>2315.6</c:v>
                </c:pt>
                <c:pt idx="96">
                  <c:v>2336.5</c:v>
                </c:pt>
                <c:pt idx="97">
                  <c:v>2360.3000000000002</c:v>
                </c:pt>
                <c:pt idx="98">
                  <c:v>2375</c:v>
                </c:pt>
                <c:pt idx="99">
                  <c:v>2392.5</c:v>
                </c:pt>
                <c:pt idx="100">
                  <c:v>2414.7999999999997</c:v>
                </c:pt>
                <c:pt idx="101">
                  <c:v>2417.9</c:v>
                </c:pt>
                <c:pt idx="102">
                  <c:v>2437.5000000000005</c:v>
                </c:pt>
                <c:pt idx="103">
                  <c:v>2456</c:v>
                </c:pt>
                <c:pt idx="104">
                  <c:v>2476.6999999999998</c:v>
                </c:pt>
                <c:pt idx="105">
                  <c:v>2500.6999999999998</c:v>
                </c:pt>
                <c:pt idx="106">
                  <c:v>2519.9999999999995</c:v>
                </c:pt>
                <c:pt idx="107">
                  <c:v>2538.7000000000003</c:v>
                </c:pt>
                <c:pt idx="108">
                  <c:v>2553.8000000000002</c:v>
                </c:pt>
                <c:pt idx="109">
                  <c:v>2577.2000000000003</c:v>
                </c:pt>
                <c:pt idx="110">
                  <c:v>2592.3999999999996</c:v>
                </c:pt>
                <c:pt idx="111">
                  <c:v>2622.8</c:v>
                </c:pt>
                <c:pt idx="112">
                  <c:v>2647.7000000000003</c:v>
                </c:pt>
                <c:pt idx="113">
                  <c:v>2671.1000000000004</c:v>
                </c:pt>
                <c:pt idx="114">
                  <c:v>2702.8</c:v>
                </c:pt>
                <c:pt idx="115">
                  <c:v>2724.1</c:v>
                </c:pt>
                <c:pt idx="116">
                  <c:v>2744.1000000000004</c:v>
                </c:pt>
                <c:pt idx="117">
                  <c:v>2775.1</c:v>
                </c:pt>
                <c:pt idx="118">
                  <c:v>2813</c:v>
                </c:pt>
                <c:pt idx="119">
                  <c:v>2818.2000000000003</c:v>
                </c:pt>
                <c:pt idx="120">
                  <c:v>2853.1000000000004</c:v>
                </c:pt>
                <c:pt idx="121">
                  <c:v>2872</c:v>
                </c:pt>
                <c:pt idx="122">
                  <c:v>2889.4</c:v>
                </c:pt>
                <c:pt idx="123">
                  <c:v>2912.8</c:v>
                </c:pt>
                <c:pt idx="124">
                  <c:v>2917.0000000000005</c:v>
                </c:pt>
                <c:pt idx="125">
                  <c:v>2940.2</c:v>
                </c:pt>
                <c:pt idx="126">
                  <c:v>2963.1</c:v>
                </c:pt>
                <c:pt idx="127">
                  <c:v>2973</c:v>
                </c:pt>
                <c:pt idx="128">
                  <c:v>2996.2000000000003</c:v>
                </c:pt>
                <c:pt idx="129">
                  <c:v>2998.2</c:v>
                </c:pt>
                <c:pt idx="130">
                  <c:v>2993.5</c:v>
                </c:pt>
                <c:pt idx="131">
                  <c:v>3009.2</c:v>
                </c:pt>
                <c:pt idx="132">
                  <c:v>3017.7</c:v>
                </c:pt>
                <c:pt idx="133">
                  <c:v>3027.1000000000004</c:v>
                </c:pt>
                <c:pt idx="134">
                  <c:v>3050.6000000000004</c:v>
                </c:pt>
                <c:pt idx="135">
                  <c:v>3073.2000000000003</c:v>
                </c:pt>
                <c:pt idx="136">
                  <c:v>3081.2000000000003</c:v>
                </c:pt>
                <c:pt idx="137">
                  <c:v>3097.1</c:v>
                </c:pt>
                <c:pt idx="138">
                  <c:v>3097.6000000000004</c:v>
                </c:pt>
                <c:pt idx="139">
                  <c:v>3105.8</c:v>
                </c:pt>
                <c:pt idx="140">
                  <c:v>3128.9</c:v>
                </c:pt>
                <c:pt idx="141">
                  <c:v>3130</c:v>
                </c:pt>
                <c:pt idx="142">
                  <c:v>3138.8</c:v>
                </c:pt>
                <c:pt idx="143">
                  <c:v>3160.6</c:v>
                </c:pt>
                <c:pt idx="144">
                  <c:v>3152.8</c:v>
                </c:pt>
                <c:pt idx="145">
                  <c:v>3147.8</c:v>
                </c:pt>
                <c:pt idx="146">
                  <c:v>3145.3</c:v>
                </c:pt>
                <c:pt idx="147">
                  <c:v>3135.8</c:v>
                </c:pt>
                <c:pt idx="148">
                  <c:v>3152.1000000000004</c:v>
                </c:pt>
                <c:pt idx="149">
                  <c:v>3164.9</c:v>
                </c:pt>
                <c:pt idx="150">
                  <c:v>3171.0000000000005</c:v>
                </c:pt>
                <c:pt idx="151">
                  <c:v>3191.0000000000005</c:v>
                </c:pt>
                <c:pt idx="152">
                  <c:v>3204.0000000000005</c:v>
                </c:pt>
                <c:pt idx="153">
                  <c:v>3220.7</c:v>
                </c:pt>
                <c:pt idx="154">
                  <c:v>3239.8999999999996</c:v>
                </c:pt>
                <c:pt idx="155">
                  <c:v>3255.4999999999995</c:v>
                </c:pt>
                <c:pt idx="156">
                  <c:v>3284.7</c:v>
                </c:pt>
                <c:pt idx="157">
                  <c:v>3315.1</c:v>
                </c:pt>
                <c:pt idx="158">
                  <c:v>3338.7000000000003</c:v>
                </c:pt>
                <c:pt idx="159">
                  <c:v>3353.1000000000004</c:v>
                </c:pt>
                <c:pt idx="160">
                  <c:v>3378</c:v>
                </c:pt>
                <c:pt idx="161">
                  <c:v>3397.7999999999997</c:v>
                </c:pt>
                <c:pt idx="162">
                  <c:v>3415.9999999999995</c:v>
                </c:pt>
                <c:pt idx="163">
                  <c:v>3437.4999999999995</c:v>
                </c:pt>
                <c:pt idx="164">
                  <c:v>3447.3999999999996</c:v>
                </c:pt>
                <c:pt idx="165">
                  <c:v>3476.5999999999995</c:v>
                </c:pt>
                <c:pt idx="166">
                  <c:v>3508.2</c:v>
                </c:pt>
                <c:pt idx="167">
                  <c:v>3525.5</c:v>
                </c:pt>
                <c:pt idx="168">
                  <c:v>3538.7999999999997</c:v>
                </c:pt>
                <c:pt idx="169">
                  <c:v>3564.5999999999995</c:v>
                </c:pt>
                <c:pt idx="170">
                  <c:v>3572.0999999999995</c:v>
                </c:pt>
                <c:pt idx="171">
                  <c:v>3579.7999999999997</c:v>
                </c:pt>
                <c:pt idx="172">
                  <c:v>3589.7</c:v>
                </c:pt>
                <c:pt idx="173">
                  <c:v>3579.6999999999994</c:v>
                </c:pt>
                <c:pt idx="174">
                  <c:v>3606.6999999999994</c:v>
                </c:pt>
                <c:pt idx="175">
                  <c:v>3620.5999999999995</c:v>
                </c:pt>
                <c:pt idx="176">
                  <c:v>3622.7</c:v>
                </c:pt>
                <c:pt idx="177">
                  <c:v>3650.8999999999996</c:v>
                </c:pt>
                <c:pt idx="178">
                  <c:v>3648.2</c:v>
                </c:pt>
                <c:pt idx="179">
                  <c:v>3666</c:v>
                </c:pt>
                <c:pt idx="180">
                  <c:v>3675.6</c:v>
                </c:pt>
                <c:pt idx="181">
                  <c:v>3693.2999999999997</c:v>
                </c:pt>
                <c:pt idx="182">
                  <c:v>3700.2</c:v>
                </c:pt>
                <c:pt idx="183">
                  <c:v>3730.1</c:v>
                </c:pt>
                <c:pt idx="184">
                  <c:v>3748</c:v>
                </c:pt>
                <c:pt idx="185">
                  <c:v>3777.2000000000003</c:v>
                </c:pt>
                <c:pt idx="186">
                  <c:v>3806.1000000000004</c:v>
                </c:pt>
                <c:pt idx="187">
                  <c:v>3824.8</c:v>
                </c:pt>
                <c:pt idx="188">
                  <c:v>3861.6</c:v>
                </c:pt>
                <c:pt idx="189">
                  <c:v>3903.9</c:v>
                </c:pt>
                <c:pt idx="190">
                  <c:v>3939.4999999999995</c:v>
                </c:pt>
                <c:pt idx="191">
                  <c:v>3960.1999999999994</c:v>
                </c:pt>
                <c:pt idx="192">
                  <c:v>4014.3999999999996</c:v>
                </c:pt>
                <c:pt idx="193">
                  <c:v>4048.9999999999995</c:v>
                </c:pt>
                <c:pt idx="194">
                  <c:v>4092.7</c:v>
                </c:pt>
                <c:pt idx="195">
                  <c:v>4149</c:v>
                </c:pt>
                <c:pt idx="196">
                  <c:v>4195</c:v>
                </c:pt>
                <c:pt idx="197">
                  <c:v>4248.7</c:v>
                </c:pt>
                <c:pt idx="198">
                  <c:v>4292.3</c:v>
                </c:pt>
                <c:pt idx="199">
                  <c:v>4328.5999999999995</c:v>
                </c:pt>
                <c:pt idx="200">
                  <c:v>4375.5999999999995</c:v>
                </c:pt>
                <c:pt idx="201">
                  <c:v>4391.7</c:v>
                </c:pt>
                <c:pt idx="202">
                  <c:v>4419.4000000000005</c:v>
                </c:pt>
                <c:pt idx="203">
                  <c:v>4467.6000000000004</c:v>
                </c:pt>
                <c:pt idx="204">
                  <c:v>4492.6000000000004</c:v>
                </c:pt>
                <c:pt idx="205">
                  <c:v>4504.1000000000004</c:v>
                </c:pt>
                <c:pt idx="206">
                  <c:v>4527.8999999999996</c:v>
                </c:pt>
                <c:pt idx="207">
                  <c:v>4536.8999999999996</c:v>
                </c:pt>
                <c:pt idx="208">
                  <c:v>4543.7999999999993</c:v>
                </c:pt>
                <c:pt idx="209">
                  <c:v>4559.8999999999996</c:v>
                </c:pt>
                <c:pt idx="210">
                  <c:v>4570.2</c:v>
                </c:pt>
                <c:pt idx="211">
                  <c:v>4595.4999999999991</c:v>
                </c:pt>
                <c:pt idx="212">
                  <c:v>4637.2</c:v>
                </c:pt>
                <c:pt idx="213">
                  <c:v>4635</c:v>
                </c:pt>
                <c:pt idx="214">
                  <c:v>4654.8999999999996</c:v>
                </c:pt>
                <c:pt idx="215">
                  <c:v>4663.5999999999995</c:v>
                </c:pt>
                <c:pt idx="216">
                  <c:v>4671.3999999999987</c:v>
                </c:pt>
                <c:pt idx="217">
                  <c:v>4679.2</c:v>
                </c:pt>
                <c:pt idx="218">
                  <c:v>4700.1999999999989</c:v>
                </c:pt>
                <c:pt idx="219">
                  <c:v>4698.8</c:v>
                </c:pt>
                <c:pt idx="220">
                  <c:v>4723.1000000000004</c:v>
                </c:pt>
                <c:pt idx="221">
                  <c:v>4730.4000000000005</c:v>
                </c:pt>
                <c:pt idx="222">
                  <c:v>4724.8999999999996</c:v>
                </c:pt>
                <c:pt idx="223">
                  <c:v>4732.6000000000004</c:v>
                </c:pt>
                <c:pt idx="224">
                  <c:v>4721.8999999999996</c:v>
                </c:pt>
                <c:pt idx="225">
                  <c:v>4741</c:v>
                </c:pt>
                <c:pt idx="226">
                  <c:v>4744.6000000000004</c:v>
                </c:pt>
                <c:pt idx="227">
                  <c:v>4764.8</c:v>
                </c:pt>
                <c:pt idx="228">
                  <c:v>4774.4000000000005</c:v>
                </c:pt>
                <c:pt idx="229">
                  <c:v>4801.1000000000004</c:v>
                </c:pt>
                <c:pt idx="230">
                  <c:v>4808.0000000000009</c:v>
                </c:pt>
                <c:pt idx="231">
                  <c:v>4815.5999999999995</c:v>
                </c:pt>
                <c:pt idx="232">
                  <c:v>4834.0000000000009</c:v>
                </c:pt>
                <c:pt idx="233">
                  <c:v>4844.5000000000009</c:v>
                </c:pt>
                <c:pt idx="234">
                  <c:v>4879.8</c:v>
                </c:pt>
                <c:pt idx="235">
                  <c:v>4917.2000000000007</c:v>
                </c:pt>
                <c:pt idx="236">
                  <c:v>4947.3999999999996</c:v>
                </c:pt>
                <c:pt idx="237">
                  <c:v>4994.3999999999996</c:v>
                </c:pt>
                <c:pt idx="238">
                  <c:v>5025.9000000000005</c:v>
                </c:pt>
                <c:pt idx="239">
                  <c:v>5056.1000000000004</c:v>
                </c:pt>
                <c:pt idx="240">
                  <c:v>5071.3999999999996</c:v>
                </c:pt>
                <c:pt idx="241">
                  <c:v>5105.3</c:v>
                </c:pt>
                <c:pt idx="242">
                  <c:v>5130.0999999999995</c:v>
                </c:pt>
                <c:pt idx="243">
                  <c:v>5181.2</c:v>
                </c:pt>
                <c:pt idx="244">
                  <c:v>5232</c:v>
                </c:pt>
                <c:pt idx="245">
                  <c:v>5264.7</c:v>
                </c:pt>
                <c:pt idx="246">
                  <c:v>5325</c:v>
                </c:pt>
                <c:pt idx="247">
                  <c:v>5376.5000000000009</c:v>
                </c:pt>
                <c:pt idx="248">
                  <c:v>5427</c:v>
                </c:pt>
                <c:pt idx="249">
                  <c:v>5471.0999999999995</c:v>
                </c:pt>
                <c:pt idx="250">
                  <c:v>5502.4000000000005</c:v>
                </c:pt>
                <c:pt idx="251">
                  <c:v>5534.3000000000011</c:v>
                </c:pt>
                <c:pt idx="252">
                  <c:v>5590.9000000000005</c:v>
                </c:pt>
                <c:pt idx="253">
                  <c:v>5636.8000000000011</c:v>
                </c:pt>
                <c:pt idx="254">
                  <c:v>5663.8</c:v>
                </c:pt>
                <c:pt idx="255">
                  <c:v>5706.9000000000005</c:v>
                </c:pt>
                <c:pt idx="256">
                  <c:v>5716.5</c:v>
                </c:pt>
                <c:pt idx="257">
                  <c:v>5742.7</c:v>
                </c:pt>
                <c:pt idx="258">
                  <c:v>5746.0999999999995</c:v>
                </c:pt>
                <c:pt idx="259">
                  <c:v>5738.9999999999991</c:v>
                </c:pt>
                <c:pt idx="260">
                  <c:v>5756.2999999999993</c:v>
                </c:pt>
                <c:pt idx="261">
                  <c:v>5760.3</c:v>
                </c:pt>
                <c:pt idx="262">
                  <c:v>5777.3</c:v>
                </c:pt>
                <c:pt idx="263">
                  <c:v>5777.5999999999995</c:v>
                </c:pt>
                <c:pt idx="264">
                  <c:v>5813.7</c:v>
                </c:pt>
                <c:pt idx="265">
                  <c:v>5818.9</c:v>
                </c:pt>
                <c:pt idx="266">
                  <c:v>5859.8</c:v>
                </c:pt>
                <c:pt idx="267">
                  <c:v>5887.5000000000009</c:v>
                </c:pt>
                <c:pt idx="268">
                  <c:v>5911.0000000000009</c:v>
                </c:pt>
                <c:pt idx="269">
                  <c:v>5963.5</c:v>
                </c:pt>
                <c:pt idx="270">
                  <c:v>5985</c:v>
                </c:pt>
                <c:pt idx="271">
                  <c:v>6015</c:v>
                </c:pt>
                <c:pt idx="272">
                  <c:v>6057.7</c:v>
                </c:pt>
                <c:pt idx="273">
                  <c:v>6058.2999999999993</c:v>
                </c:pt>
                <c:pt idx="274">
                  <c:v>6068.8</c:v>
                </c:pt>
                <c:pt idx="275">
                  <c:v>6114.2999999999993</c:v>
                </c:pt>
                <c:pt idx="276">
                  <c:v>6111.5999999999995</c:v>
                </c:pt>
                <c:pt idx="277">
                  <c:v>6132.0999999999995</c:v>
                </c:pt>
                <c:pt idx="278">
                  <c:v>6153.4</c:v>
                </c:pt>
                <c:pt idx="279">
                  <c:v>6172.3</c:v>
                </c:pt>
                <c:pt idx="280">
                  <c:v>6212.5</c:v>
                </c:pt>
                <c:pt idx="281">
                  <c:v>6245.5999999999995</c:v>
                </c:pt>
                <c:pt idx="282">
                  <c:v>6281.4999999999991</c:v>
                </c:pt>
                <c:pt idx="283">
                  <c:v>6313.4999999999991</c:v>
                </c:pt>
                <c:pt idx="284">
                  <c:v>6342.4</c:v>
                </c:pt>
                <c:pt idx="285">
                  <c:v>6377.3</c:v>
                </c:pt>
                <c:pt idx="286">
                  <c:v>6409.5999999999995</c:v>
                </c:pt>
                <c:pt idx="287">
                  <c:v>6441.3000000000011</c:v>
                </c:pt>
                <c:pt idx="288">
                  <c:v>6484.8000000000011</c:v>
                </c:pt>
                <c:pt idx="289">
                  <c:v>6515.2</c:v>
                </c:pt>
                <c:pt idx="290">
                  <c:v>6548.7</c:v>
                </c:pt>
                <c:pt idx="291">
                  <c:v>6560.1</c:v>
                </c:pt>
                <c:pt idx="292">
                  <c:v>6574.3</c:v>
                </c:pt>
                <c:pt idx="293">
                  <c:v>6583.5</c:v>
                </c:pt>
                <c:pt idx="294">
                  <c:v>6607.4999999999991</c:v>
                </c:pt>
                <c:pt idx="295">
                  <c:v>6647.9</c:v>
                </c:pt>
                <c:pt idx="296">
                  <c:v>6682.9</c:v>
                </c:pt>
                <c:pt idx="297">
                  <c:v>6742.1</c:v>
                </c:pt>
                <c:pt idx="298">
                  <c:v>6800.4</c:v>
                </c:pt>
                <c:pt idx="299">
                  <c:v>6860.9000000000005</c:v>
                </c:pt>
                <c:pt idx="300">
                  <c:v>6918.9000000000005</c:v>
                </c:pt>
                <c:pt idx="301">
                  <c:v>6992.2000000000007</c:v>
                </c:pt>
                <c:pt idx="302">
                  <c:v>7058.2000000000007</c:v>
                </c:pt>
                <c:pt idx="303">
                  <c:v>7142.1</c:v>
                </c:pt>
                <c:pt idx="304">
                  <c:v>7247.3000000000011</c:v>
                </c:pt>
                <c:pt idx="305">
                  <c:v>7325.8</c:v>
                </c:pt>
                <c:pt idx="306">
                  <c:v>7401.4000000000005</c:v>
                </c:pt>
                <c:pt idx="307">
                  <c:v>7478.1</c:v>
                </c:pt>
                <c:pt idx="308">
                  <c:v>7538.0000000000009</c:v>
                </c:pt>
                <c:pt idx="309">
                  <c:v>7579.4000000000005</c:v>
                </c:pt>
                <c:pt idx="310">
                  <c:v>7632.3</c:v>
                </c:pt>
                <c:pt idx="311">
                  <c:v>7672.8000000000011</c:v>
                </c:pt>
                <c:pt idx="312">
                  <c:v>7715.2000000000007</c:v>
                </c:pt>
                <c:pt idx="313">
                  <c:v>7781.0000000000009</c:v>
                </c:pt>
                <c:pt idx="314">
                  <c:v>7818.8000000000011</c:v>
                </c:pt>
                <c:pt idx="315">
                  <c:v>7893.4000000000015</c:v>
                </c:pt>
                <c:pt idx="316">
                  <c:v>7937.9000000000015</c:v>
                </c:pt>
                <c:pt idx="317">
                  <c:v>7982.8000000000011</c:v>
                </c:pt>
                <c:pt idx="318">
                  <c:v>8035.0000000000009</c:v>
                </c:pt>
                <c:pt idx="319">
                  <c:v>8052.1</c:v>
                </c:pt>
                <c:pt idx="320">
                  <c:v>8096.1</c:v>
                </c:pt>
                <c:pt idx="321">
                  <c:v>8170.8</c:v>
                </c:pt>
                <c:pt idx="322">
                  <c:v>8199</c:v>
                </c:pt>
                <c:pt idx="323">
                  <c:v>8236</c:v>
                </c:pt>
                <c:pt idx="324">
                  <c:v>8277.7000000000007</c:v>
                </c:pt>
                <c:pt idx="325">
                  <c:v>8298</c:v>
                </c:pt>
                <c:pt idx="326">
                  <c:v>8323.4000000000015</c:v>
                </c:pt>
                <c:pt idx="327">
                  <c:v>8317.8000000000011</c:v>
                </c:pt>
                <c:pt idx="328">
                  <c:v>8315.8000000000011</c:v>
                </c:pt>
                <c:pt idx="329">
                  <c:v>8322.1</c:v>
                </c:pt>
                <c:pt idx="330">
                  <c:v>8344.8000000000011</c:v>
                </c:pt>
                <c:pt idx="331">
                  <c:v>8364.9</c:v>
                </c:pt>
                <c:pt idx="332">
                  <c:v>8388.4</c:v>
                </c:pt>
                <c:pt idx="333">
                  <c:v>8390.7999999999993</c:v>
                </c:pt>
                <c:pt idx="334">
                  <c:v>8405.7000000000007</c:v>
                </c:pt>
                <c:pt idx="335">
                  <c:v>8435.7999999999993</c:v>
                </c:pt>
                <c:pt idx="336">
                  <c:v>8467.6999999999989</c:v>
                </c:pt>
                <c:pt idx="337">
                  <c:v>8487.2999999999993</c:v>
                </c:pt>
                <c:pt idx="338">
                  <c:v>8509.2999999999993</c:v>
                </c:pt>
                <c:pt idx="339">
                  <c:v>8552.2999999999993</c:v>
                </c:pt>
                <c:pt idx="340">
                  <c:v>8569.9</c:v>
                </c:pt>
                <c:pt idx="341">
                  <c:v>8606.9</c:v>
                </c:pt>
                <c:pt idx="342">
                  <c:v>8626.4</c:v>
                </c:pt>
                <c:pt idx="343">
                  <c:v>8662.0999999999985</c:v>
                </c:pt>
                <c:pt idx="344">
                  <c:v>8695.4999999999982</c:v>
                </c:pt>
                <c:pt idx="345">
                  <c:v>8735.6999999999989</c:v>
                </c:pt>
                <c:pt idx="346">
                  <c:v>8792.5999999999985</c:v>
                </c:pt>
                <c:pt idx="347">
                  <c:v>8838.0999999999985</c:v>
                </c:pt>
                <c:pt idx="348">
                  <c:v>8897.1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89536"/>
        <c:axId val="140291072"/>
      </c:lineChart>
      <c:dateAx>
        <c:axId val="140289536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0291072"/>
        <c:crosses val="autoZero"/>
        <c:auto val="1"/>
        <c:lblOffset val="100"/>
        <c:baseTimeUnit val="months"/>
      </c:dateAx>
      <c:valAx>
        <c:axId val="140291072"/>
        <c:scaling>
          <c:orientation val="minMax"/>
        </c:scaling>
        <c:delete val="0"/>
        <c:axPos val="l"/>
        <c:majorGridlines>
          <c:spPr>
            <a:ln w="0">
              <a:solidFill>
                <a:schemeClr val="bg1">
                  <a:lumMod val="85000"/>
                </a:schemeClr>
              </a:solidFill>
            </a:ln>
          </c:spPr>
        </c:majorGridlines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0289536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1.09901856327365E-2"/>
          <c:y val="6.2152255594416115E-3"/>
          <c:w val="0.98900981436726354"/>
          <c:h val="9.871331574737037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516900561612478E-2"/>
          <c:y val="9.586056644880174E-2"/>
          <c:w val="0.93892494895211565"/>
          <c:h val="0.80827886710239649"/>
        </c:manualLayout>
      </c:layout>
      <c:lineChart>
        <c:grouping val="standard"/>
        <c:varyColors val="0"/>
        <c:ser>
          <c:idx val="3"/>
          <c:order val="0"/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Control!$H$8:$NL$8</c:f>
              <c:numCache>
                <c:formatCode>mmm\-yyyy</c:formatCode>
                <c:ptCount val="3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30407</c:v>
                </c:pt>
                <c:pt idx="13">
                  <c:v>30437</c:v>
                </c:pt>
                <c:pt idx="14">
                  <c:v>30468</c:v>
                </c:pt>
                <c:pt idx="15">
                  <c:v>30498</c:v>
                </c:pt>
                <c:pt idx="16">
                  <c:v>30529</c:v>
                </c:pt>
                <c:pt idx="17">
                  <c:v>30560</c:v>
                </c:pt>
                <c:pt idx="18">
                  <c:v>30590</c:v>
                </c:pt>
                <c:pt idx="19">
                  <c:v>30621</c:v>
                </c:pt>
                <c:pt idx="20">
                  <c:v>30651</c:v>
                </c:pt>
                <c:pt idx="21">
                  <c:v>30682</c:v>
                </c:pt>
                <c:pt idx="22">
                  <c:v>30713</c:v>
                </c:pt>
                <c:pt idx="23">
                  <c:v>30742</c:v>
                </c:pt>
                <c:pt idx="24">
                  <c:v>30773</c:v>
                </c:pt>
                <c:pt idx="25">
                  <c:v>30803</c:v>
                </c:pt>
                <c:pt idx="26">
                  <c:v>30834</c:v>
                </c:pt>
                <c:pt idx="27">
                  <c:v>30864</c:v>
                </c:pt>
                <c:pt idx="28">
                  <c:v>30895</c:v>
                </c:pt>
                <c:pt idx="29">
                  <c:v>30926</c:v>
                </c:pt>
                <c:pt idx="30">
                  <c:v>30956</c:v>
                </c:pt>
                <c:pt idx="31">
                  <c:v>30987</c:v>
                </c:pt>
                <c:pt idx="32">
                  <c:v>31017</c:v>
                </c:pt>
                <c:pt idx="33">
                  <c:v>31048</c:v>
                </c:pt>
                <c:pt idx="34">
                  <c:v>31079</c:v>
                </c:pt>
                <c:pt idx="35">
                  <c:v>31107</c:v>
                </c:pt>
                <c:pt idx="36">
                  <c:v>31138</c:v>
                </c:pt>
                <c:pt idx="37">
                  <c:v>31168</c:v>
                </c:pt>
                <c:pt idx="38">
                  <c:v>31199</c:v>
                </c:pt>
                <c:pt idx="39">
                  <c:v>31229</c:v>
                </c:pt>
                <c:pt idx="40">
                  <c:v>31260</c:v>
                </c:pt>
                <c:pt idx="41">
                  <c:v>31291</c:v>
                </c:pt>
                <c:pt idx="42">
                  <c:v>31321</c:v>
                </c:pt>
                <c:pt idx="43">
                  <c:v>31352</c:v>
                </c:pt>
                <c:pt idx="44">
                  <c:v>31382</c:v>
                </c:pt>
                <c:pt idx="45">
                  <c:v>31413</c:v>
                </c:pt>
                <c:pt idx="46">
                  <c:v>31444</c:v>
                </c:pt>
                <c:pt idx="47">
                  <c:v>31472</c:v>
                </c:pt>
                <c:pt idx="48">
                  <c:v>31503</c:v>
                </c:pt>
                <c:pt idx="49">
                  <c:v>31533</c:v>
                </c:pt>
                <c:pt idx="50">
                  <c:v>31564</c:v>
                </c:pt>
                <c:pt idx="51">
                  <c:v>31594</c:v>
                </c:pt>
                <c:pt idx="52">
                  <c:v>31625</c:v>
                </c:pt>
                <c:pt idx="53">
                  <c:v>31656</c:v>
                </c:pt>
                <c:pt idx="54">
                  <c:v>31686</c:v>
                </c:pt>
                <c:pt idx="55">
                  <c:v>31717</c:v>
                </c:pt>
                <c:pt idx="56">
                  <c:v>31747</c:v>
                </c:pt>
                <c:pt idx="57">
                  <c:v>31778</c:v>
                </c:pt>
                <c:pt idx="58">
                  <c:v>31809</c:v>
                </c:pt>
                <c:pt idx="59">
                  <c:v>31837</c:v>
                </c:pt>
                <c:pt idx="60">
                  <c:v>31868</c:v>
                </c:pt>
                <c:pt idx="61">
                  <c:v>31898</c:v>
                </c:pt>
                <c:pt idx="62">
                  <c:v>31929</c:v>
                </c:pt>
                <c:pt idx="63">
                  <c:v>31959</c:v>
                </c:pt>
                <c:pt idx="64">
                  <c:v>31990</c:v>
                </c:pt>
                <c:pt idx="65">
                  <c:v>32021</c:v>
                </c:pt>
                <c:pt idx="66">
                  <c:v>32051</c:v>
                </c:pt>
                <c:pt idx="67">
                  <c:v>32082</c:v>
                </c:pt>
                <c:pt idx="68">
                  <c:v>32112</c:v>
                </c:pt>
                <c:pt idx="69">
                  <c:v>32143</c:v>
                </c:pt>
                <c:pt idx="70">
                  <c:v>32174</c:v>
                </c:pt>
                <c:pt idx="71">
                  <c:v>32203</c:v>
                </c:pt>
                <c:pt idx="72">
                  <c:v>32234</c:v>
                </c:pt>
                <c:pt idx="73">
                  <c:v>32264</c:v>
                </c:pt>
                <c:pt idx="74">
                  <c:v>32295</c:v>
                </c:pt>
                <c:pt idx="75">
                  <c:v>32325</c:v>
                </c:pt>
                <c:pt idx="76">
                  <c:v>32356</c:v>
                </c:pt>
                <c:pt idx="77">
                  <c:v>32387</c:v>
                </c:pt>
                <c:pt idx="78">
                  <c:v>32417</c:v>
                </c:pt>
                <c:pt idx="79">
                  <c:v>32448</c:v>
                </c:pt>
                <c:pt idx="80">
                  <c:v>32478</c:v>
                </c:pt>
                <c:pt idx="81">
                  <c:v>32509</c:v>
                </c:pt>
                <c:pt idx="82">
                  <c:v>32540</c:v>
                </c:pt>
                <c:pt idx="83">
                  <c:v>32568</c:v>
                </c:pt>
                <c:pt idx="84">
                  <c:v>32599</c:v>
                </c:pt>
                <c:pt idx="85">
                  <c:v>32629</c:v>
                </c:pt>
                <c:pt idx="86">
                  <c:v>32660</c:v>
                </c:pt>
                <c:pt idx="87">
                  <c:v>32690</c:v>
                </c:pt>
                <c:pt idx="88">
                  <c:v>32721</c:v>
                </c:pt>
                <c:pt idx="89">
                  <c:v>32752</c:v>
                </c:pt>
                <c:pt idx="90">
                  <c:v>32782</c:v>
                </c:pt>
                <c:pt idx="91">
                  <c:v>32813</c:v>
                </c:pt>
                <c:pt idx="92">
                  <c:v>32843</c:v>
                </c:pt>
                <c:pt idx="93">
                  <c:v>32874</c:v>
                </c:pt>
                <c:pt idx="94">
                  <c:v>32905</c:v>
                </c:pt>
                <c:pt idx="95">
                  <c:v>32933</c:v>
                </c:pt>
                <c:pt idx="96">
                  <c:v>32964</c:v>
                </c:pt>
                <c:pt idx="97">
                  <c:v>32994</c:v>
                </c:pt>
                <c:pt idx="98">
                  <c:v>33025</c:v>
                </c:pt>
                <c:pt idx="99">
                  <c:v>33055</c:v>
                </c:pt>
                <c:pt idx="100">
                  <c:v>33086</c:v>
                </c:pt>
                <c:pt idx="101">
                  <c:v>33117</c:v>
                </c:pt>
                <c:pt idx="102">
                  <c:v>33147</c:v>
                </c:pt>
                <c:pt idx="103">
                  <c:v>33178</c:v>
                </c:pt>
                <c:pt idx="104">
                  <c:v>33208</c:v>
                </c:pt>
                <c:pt idx="105">
                  <c:v>33239</c:v>
                </c:pt>
                <c:pt idx="106">
                  <c:v>33270</c:v>
                </c:pt>
                <c:pt idx="107">
                  <c:v>33298</c:v>
                </c:pt>
                <c:pt idx="108">
                  <c:v>33329</c:v>
                </c:pt>
                <c:pt idx="109">
                  <c:v>33359</c:v>
                </c:pt>
                <c:pt idx="110">
                  <c:v>33390</c:v>
                </c:pt>
                <c:pt idx="111">
                  <c:v>33420</c:v>
                </c:pt>
                <c:pt idx="112">
                  <c:v>33451</c:v>
                </c:pt>
                <c:pt idx="113">
                  <c:v>33482</c:v>
                </c:pt>
                <c:pt idx="114">
                  <c:v>33512</c:v>
                </c:pt>
                <c:pt idx="115">
                  <c:v>33543</c:v>
                </c:pt>
                <c:pt idx="116">
                  <c:v>33573</c:v>
                </c:pt>
                <c:pt idx="117">
                  <c:v>33604</c:v>
                </c:pt>
                <c:pt idx="118">
                  <c:v>33635</c:v>
                </c:pt>
                <c:pt idx="119">
                  <c:v>33664</c:v>
                </c:pt>
                <c:pt idx="120">
                  <c:v>33695</c:v>
                </c:pt>
                <c:pt idx="121">
                  <c:v>33725</c:v>
                </c:pt>
                <c:pt idx="122">
                  <c:v>33756</c:v>
                </c:pt>
                <c:pt idx="123">
                  <c:v>33786</c:v>
                </c:pt>
                <c:pt idx="124">
                  <c:v>33817</c:v>
                </c:pt>
                <c:pt idx="125">
                  <c:v>33848</c:v>
                </c:pt>
                <c:pt idx="126">
                  <c:v>33878</c:v>
                </c:pt>
                <c:pt idx="127">
                  <c:v>33909</c:v>
                </c:pt>
                <c:pt idx="128">
                  <c:v>33939</c:v>
                </c:pt>
                <c:pt idx="129">
                  <c:v>33970</c:v>
                </c:pt>
                <c:pt idx="130">
                  <c:v>34001</c:v>
                </c:pt>
                <c:pt idx="131">
                  <c:v>34029</c:v>
                </c:pt>
                <c:pt idx="132">
                  <c:v>34060</c:v>
                </c:pt>
                <c:pt idx="133">
                  <c:v>34090</c:v>
                </c:pt>
                <c:pt idx="134">
                  <c:v>34121</c:v>
                </c:pt>
                <c:pt idx="135">
                  <c:v>34151</c:v>
                </c:pt>
                <c:pt idx="136">
                  <c:v>34182</c:v>
                </c:pt>
                <c:pt idx="137">
                  <c:v>34213</c:v>
                </c:pt>
                <c:pt idx="138">
                  <c:v>34243</c:v>
                </c:pt>
                <c:pt idx="139">
                  <c:v>34274</c:v>
                </c:pt>
                <c:pt idx="140">
                  <c:v>34304</c:v>
                </c:pt>
                <c:pt idx="141">
                  <c:v>34335</c:v>
                </c:pt>
                <c:pt idx="142">
                  <c:v>34366</c:v>
                </c:pt>
                <c:pt idx="143">
                  <c:v>34394</c:v>
                </c:pt>
                <c:pt idx="144">
                  <c:v>34425</c:v>
                </c:pt>
                <c:pt idx="145">
                  <c:v>34455</c:v>
                </c:pt>
                <c:pt idx="146">
                  <c:v>34486</c:v>
                </c:pt>
                <c:pt idx="147">
                  <c:v>34516</c:v>
                </c:pt>
                <c:pt idx="148">
                  <c:v>34547</c:v>
                </c:pt>
                <c:pt idx="149">
                  <c:v>34578</c:v>
                </c:pt>
                <c:pt idx="150">
                  <c:v>34608</c:v>
                </c:pt>
                <c:pt idx="151">
                  <c:v>34639</c:v>
                </c:pt>
                <c:pt idx="152">
                  <c:v>34669</c:v>
                </c:pt>
                <c:pt idx="153">
                  <c:v>34700</c:v>
                </c:pt>
                <c:pt idx="154">
                  <c:v>34731</c:v>
                </c:pt>
                <c:pt idx="155">
                  <c:v>34759</c:v>
                </c:pt>
                <c:pt idx="156">
                  <c:v>34790</c:v>
                </c:pt>
                <c:pt idx="157">
                  <c:v>34820</c:v>
                </c:pt>
                <c:pt idx="158">
                  <c:v>34851</c:v>
                </c:pt>
                <c:pt idx="159">
                  <c:v>34881</c:v>
                </c:pt>
                <c:pt idx="160">
                  <c:v>34912</c:v>
                </c:pt>
                <c:pt idx="161">
                  <c:v>34943</c:v>
                </c:pt>
                <c:pt idx="162">
                  <c:v>34973</c:v>
                </c:pt>
                <c:pt idx="163">
                  <c:v>35004</c:v>
                </c:pt>
                <c:pt idx="164">
                  <c:v>35034</c:v>
                </c:pt>
                <c:pt idx="165">
                  <c:v>35065</c:v>
                </c:pt>
                <c:pt idx="166">
                  <c:v>35096</c:v>
                </c:pt>
                <c:pt idx="167">
                  <c:v>35125</c:v>
                </c:pt>
                <c:pt idx="168">
                  <c:v>35156</c:v>
                </c:pt>
                <c:pt idx="169">
                  <c:v>35186</c:v>
                </c:pt>
                <c:pt idx="170">
                  <c:v>35217</c:v>
                </c:pt>
                <c:pt idx="171">
                  <c:v>35247</c:v>
                </c:pt>
                <c:pt idx="172">
                  <c:v>35278</c:v>
                </c:pt>
                <c:pt idx="173">
                  <c:v>35309</c:v>
                </c:pt>
                <c:pt idx="174">
                  <c:v>35339</c:v>
                </c:pt>
                <c:pt idx="175">
                  <c:v>35370</c:v>
                </c:pt>
                <c:pt idx="176">
                  <c:v>35400</c:v>
                </c:pt>
                <c:pt idx="177">
                  <c:v>35431</c:v>
                </c:pt>
                <c:pt idx="178">
                  <c:v>35462</c:v>
                </c:pt>
                <c:pt idx="179">
                  <c:v>35490</c:v>
                </c:pt>
                <c:pt idx="180">
                  <c:v>35521</c:v>
                </c:pt>
                <c:pt idx="181">
                  <c:v>35551</c:v>
                </c:pt>
                <c:pt idx="182">
                  <c:v>35582</c:v>
                </c:pt>
                <c:pt idx="183">
                  <c:v>35612</c:v>
                </c:pt>
                <c:pt idx="184">
                  <c:v>35643</c:v>
                </c:pt>
                <c:pt idx="185">
                  <c:v>35674</c:v>
                </c:pt>
                <c:pt idx="186">
                  <c:v>35704</c:v>
                </c:pt>
                <c:pt idx="187">
                  <c:v>35735</c:v>
                </c:pt>
                <c:pt idx="188">
                  <c:v>35765</c:v>
                </c:pt>
                <c:pt idx="189">
                  <c:v>35796</c:v>
                </c:pt>
                <c:pt idx="190">
                  <c:v>35827</c:v>
                </c:pt>
                <c:pt idx="191">
                  <c:v>35855</c:v>
                </c:pt>
                <c:pt idx="192">
                  <c:v>35886</c:v>
                </c:pt>
                <c:pt idx="193">
                  <c:v>35916</c:v>
                </c:pt>
                <c:pt idx="194">
                  <c:v>35947</c:v>
                </c:pt>
                <c:pt idx="195">
                  <c:v>35977</c:v>
                </c:pt>
                <c:pt idx="196">
                  <c:v>36008</c:v>
                </c:pt>
                <c:pt idx="197">
                  <c:v>36039</c:v>
                </c:pt>
                <c:pt idx="198">
                  <c:v>36069</c:v>
                </c:pt>
                <c:pt idx="199">
                  <c:v>36100</c:v>
                </c:pt>
                <c:pt idx="200">
                  <c:v>36130</c:v>
                </c:pt>
                <c:pt idx="201">
                  <c:v>36161</c:v>
                </c:pt>
                <c:pt idx="202">
                  <c:v>36192</c:v>
                </c:pt>
                <c:pt idx="203">
                  <c:v>36220</c:v>
                </c:pt>
                <c:pt idx="204">
                  <c:v>36251</c:v>
                </c:pt>
                <c:pt idx="205">
                  <c:v>36281</c:v>
                </c:pt>
                <c:pt idx="206">
                  <c:v>36312</c:v>
                </c:pt>
                <c:pt idx="207">
                  <c:v>36342</c:v>
                </c:pt>
                <c:pt idx="208">
                  <c:v>36373</c:v>
                </c:pt>
                <c:pt idx="209">
                  <c:v>36404</c:v>
                </c:pt>
                <c:pt idx="210">
                  <c:v>36434</c:v>
                </c:pt>
                <c:pt idx="211">
                  <c:v>36465</c:v>
                </c:pt>
                <c:pt idx="212">
                  <c:v>36495</c:v>
                </c:pt>
                <c:pt idx="213">
                  <c:v>36526</c:v>
                </c:pt>
                <c:pt idx="214">
                  <c:v>36557</c:v>
                </c:pt>
                <c:pt idx="215">
                  <c:v>36586</c:v>
                </c:pt>
                <c:pt idx="216">
                  <c:v>36617</c:v>
                </c:pt>
                <c:pt idx="217">
                  <c:v>36647</c:v>
                </c:pt>
                <c:pt idx="218">
                  <c:v>36678</c:v>
                </c:pt>
                <c:pt idx="219">
                  <c:v>36708</c:v>
                </c:pt>
                <c:pt idx="220">
                  <c:v>36739</c:v>
                </c:pt>
                <c:pt idx="221">
                  <c:v>36770</c:v>
                </c:pt>
                <c:pt idx="222">
                  <c:v>36800</c:v>
                </c:pt>
                <c:pt idx="223">
                  <c:v>36831</c:v>
                </c:pt>
                <c:pt idx="224">
                  <c:v>36861</c:v>
                </c:pt>
                <c:pt idx="225">
                  <c:v>36892</c:v>
                </c:pt>
                <c:pt idx="226">
                  <c:v>36923</c:v>
                </c:pt>
                <c:pt idx="227">
                  <c:v>36951</c:v>
                </c:pt>
                <c:pt idx="228">
                  <c:v>36982</c:v>
                </c:pt>
                <c:pt idx="229">
                  <c:v>37012</c:v>
                </c:pt>
                <c:pt idx="230">
                  <c:v>37043</c:v>
                </c:pt>
                <c:pt idx="231">
                  <c:v>37073</c:v>
                </c:pt>
                <c:pt idx="232">
                  <c:v>37104</c:v>
                </c:pt>
                <c:pt idx="233">
                  <c:v>37135</c:v>
                </c:pt>
                <c:pt idx="234">
                  <c:v>37165</c:v>
                </c:pt>
                <c:pt idx="235">
                  <c:v>37196</c:v>
                </c:pt>
                <c:pt idx="236">
                  <c:v>37226</c:v>
                </c:pt>
                <c:pt idx="237">
                  <c:v>37257</c:v>
                </c:pt>
                <c:pt idx="238">
                  <c:v>37288</c:v>
                </c:pt>
                <c:pt idx="239">
                  <c:v>37316</c:v>
                </c:pt>
                <c:pt idx="240">
                  <c:v>37347</c:v>
                </c:pt>
                <c:pt idx="241">
                  <c:v>37377</c:v>
                </c:pt>
                <c:pt idx="242">
                  <c:v>37408</c:v>
                </c:pt>
                <c:pt idx="243">
                  <c:v>37438</c:v>
                </c:pt>
                <c:pt idx="244">
                  <c:v>37469</c:v>
                </c:pt>
                <c:pt idx="245">
                  <c:v>37500</c:v>
                </c:pt>
                <c:pt idx="246">
                  <c:v>37530</c:v>
                </c:pt>
                <c:pt idx="247">
                  <c:v>37561</c:v>
                </c:pt>
                <c:pt idx="248">
                  <c:v>37591</c:v>
                </c:pt>
                <c:pt idx="249">
                  <c:v>37622</c:v>
                </c:pt>
                <c:pt idx="250">
                  <c:v>37653</c:v>
                </c:pt>
                <c:pt idx="251">
                  <c:v>37681</c:v>
                </c:pt>
                <c:pt idx="252">
                  <c:v>37712</c:v>
                </c:pt>
                <c:pt idx="253">
                  <c:v>37742</c:v>
                </c:pt>
                <c:pt idx="254">
                  <c:v>37773</c:v>
                </c:pt>
                <c:pt idx="255">
                  <c:v>37803</c:v>
                </c:pt>
                <c:pt idx="256">
                  <c:v>37834</c:v>
                </c:pt>
                <c:pt idx="257">
                  <c:v>37865</c:v>
                </c:pt>
                <c:pt idx="258">
                  <c:v>37895</c:v>
                </c:pt>
                <c:pt idx="259">
                  <c:v>37926</c:v>
                </c:pt>
                <c:pt idx="260">
                  <c:v>37956</c:v>
                </c:pt>
                <c:pt idx="261">
                  <c:v>37987</c:v>
                </c:pt>
                <c:pt idx="262">
                  <c:v>38018</c:v>
                </c:pt>
                <c:pt idx="263">
                  <c:v>38047</c:v>
                </c:pt>
                <c:pt idx="264">
                  <c:v>38078</c:v>
                </c:pt>
                <c:pt idx="265">
                  <c:v>38108</c:v>
                </c:pt>
                <c:pt idx="266">
                  <c:v>38139</c:v>
                </c:pt>
                <c:pt idx="267">
                  <c:v>38169</c:v>
                </c:pt>
                <c:pt idx="268">
                  <c:v>38200</c:v>
                </c:pt>
                <c:pt idx="269">
                  <c:v>38231</c:v>
                </c:pt>
                <c:pt idx="270">
                  <c:v>38261</c:v>
                </c:pt>
                <c:pt idx="271">
                  <c:v>38292</c:v>
                </c:pt>
                <c:pt idx="272">
                  <c:v>38322</c:v>
                </c:pt>
                <c:pt idx="273">
                  <c:v>38353</c:v>
                </c:pt>
                <c:pt idx="274">
                  <c:v>38384</c:v>
                </c:pt>
                <c:pt idx="275">
                  <c:v>38412</c:v>
                </c:pt>
                <c:pt idx="276">
                  <c:v>38443</c:v>
                </c:pt>
                <c:pt idx="277">
                  <c:v>38473</c:v>
                </c:pt>
                <c:pt idx="278">
                  <c:v>38504</c:v>
                </c:pt>
                <c:pt idx="279">
                  <c:v>38534</c:v>
                </c:pt>
                <c:pt idx="280">
                  <c:v>38565</c:v>
                </c:pt>
                <c:pt idx="281">
                  <c:v>38596</c:v>
                </c:pt>
                <c:pt idx="282">
                  <c:v>38626</c:v>
                </c:pt>
                <c:pt idx="283">
                  <c:v>38657</c:v>
                </c:pt>
                <c:pt idx="284">
                  <c:v>38687</c:v>
                </c:pt>
                <c:pt idx="285">
                  <c:v>38718</c:v>
                </c:pt>
                <c:pt idx="286">
                  <c:v>38749</c:v>
                </c:pt>
                <c:pt idx="287">
                  <c:v>38777</c:v>
                </c:pt>
                <c:pt idx="288">
                  <c:v>38808</c:v>
                </c:pt>
                <c:pt idx="289">
                  <c:v>38838</c:v>
                </c:pt>
                <c:pt idx="290">
                  <c:v>38869</c:v>
                </c:pt>
                <c:pt idx="291">
                  <c:v>38899</c:v>
                </c:pt>
                <c:pt idx="292">
                  <c:v>38930</c:v>
                </c:pt>
                <c:pt idx="293">
                  <c:v>38961</c:v>
                </c:pt>
                <c:pt idx="294">
                  <c:v>38991</c:v>
                </c:pt>
                <c:pt idx="295">
                  <c:v>39022</c:v>
                </c:pt>
                <c:pt idx="296">
                  <c:v>39052</c:v>
                </c:pt>
                <c:pt idx="297">
                  <c:v>39083</c:v>
                </c:pt>
                <c:pt idx="298">
                  <c:v>39114</c:v>
                </c:pt>
                <c:pt idx="299">
                  <c:v>39142</c:v>
                </c:pt>
                <c:pt idx="300">
                  <c:v>39173</c:v>
                </c:pt>
                <c:pt idx="301">
                  <c:v>39203</c:v>
                </c:pt>
                <c:pt idx="302">
                  <c:v>39234</c:v>
                </c:pt>
                <c:pt idx="303">
                  <c:v>39264</c:v>
                </c:pt>
                <c:pt idx="304">
                  <c:v>39295</c:v>
                </c:pt>
                <c:pt idx="305">
                  <c:v>39326</c:v>
                </c:pt>
                <c:pt idx="306">
                  <c:v>39356</c:v>
                </c:pt>
                <c:pt idx="307">
                  <c:v>39387</c:v>
                </c:pt>
                <c:pt idx="308">
                  <c:v>39417</c:v>
                </c:pt>
                <c:pt idx="309">
                  <c:v>39448</c:v>
                </c:pt>
                <c:pt idx="310">
                  <c:v>39479</c:v>
                </c:pt>
                <c:pt idx="311">
                  <c:v>39508</c:v>
                </c:pt>
                <c:pt idx="312">
                  <c:v>39539</c:v>
                </c:pt>
                <c:pt idx="313">
                  <c:v>39569</c:v>
                </c:pt>
                <c:pt idx="314">
                  <c:v>39600</c:v>
                </c:pt>
                <c:pt idx="315">
                  <c:v>39630</c:v>
                </c:pt>
                <c:pt idx="316">
                  <c:v>39661</c:v>
                </c:pt>
                <c:pt idx="317">
                  <c:v>39692</c:v>
                </c:pt>
                <c:pt idx="318">
                  <c:v>39722</c:v>
                </c:pt>
                <c:pt idx="319">
                  <c:v>39753</c:v>
                </c:pt>
                <c:pt idx="320">
                  <c:v>39783</c:v>
                </c:pt>
                <c:pt idx="321">
                  <c:v>39814</c:v>
                </c:pt>
                <c:pt idx="322">
                  <c:v>39845</c:v>
                </c:pt>
                <c:pt idx="323">
                  <c:v>39873</c:v>
                </c:pt>
                <c:pt idx="324">
                  <c:v>39904</c:v>
                </c:pt>
                <c:pt idx="325">
                  <c:v>39934</c:v>
                </c:pt>
                <c:pt idx="326">
                  <c:v>39965</c:v>
                </c:pt>
                <c:pt idx="327">
                  <c:v>39995</c:v>
                </c:pt>
                <c:pt idx="328">
                  <c:v>40026</c:v>
                </c:pt>
                <c:pt idx="329">
                  <c:v>40057</c:v>
                </c:pt>
                <c:pt idx="330">
                  <c:v>40087</c:v>
                </c:pt>
                <c:pt idx="331">
                  <c:v>40118</c:v>
                </c:pt>
                <c:pt idx="332">
                  <c:v>40148</c:v>
                </c:pt>
                <c:pt idx="333">
                  <c:v>40179</c:v>
                </c:pt>
                <c:pt idx="334">
                  <c:v>40210</c:v>
                </c:pt>
                <c:pt idx="335">
                  <c:v>40238</c:v>
                </c:pt>
                <c:pt idx="336">
                  <c:v>40269</c:v>
                </c:pt>
                <c:pt idx="337">
                  <c:v>40299</c:v>
                </c:pt>
                <c:pt idx="338">
                  <c:v>40330</c:v>
                </c:pt>
                <c:pt idx="339">
                  <c:v>40360</c:v>
                </c:pt>
                <c:pt idx="340">
                  <c:v>40391</c:v>
                </c:pt>
                <c:pt idx="341">
                  <c:v>40422</c:v>
                </c:pt>
                <c:pt idx="342">
                  <c:v>40452</c:v>
                </c:pt>
                <c:pt idx="343">
                  <c:v>40483</c:v>
                </c:pt>
                <c:pt idx="344">
                  <c:v>40513</c:v>
                </c:pt>
                <c:pt idx="345">
                  <c:v>40544</c:v>
                </c:pt>
                <c:pt idx="346">
                  <c:v>40575</c:v>
                </c:pt>
                <c:pt idx="347">
                  <c:v>40603</c:v>
                </c:pt>
                <c:pt idx="348">
                  <c:v>40634</c:v>
                </c:pt>
                <c:pt idx="349">
                  <c:v>40664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</c:numCache>
            </c:numRef>
          </c:cat>
          <c:val>
            <c:numRef>
              <c:f>Control!$H$11:$NL$11</c:f>
              <c:numCache>
                <c:formatCode>General</c:formatCode>
                <c:ptCount val="3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7.2627442816622839E-2</c:v>
                </c:pt>
                <c:pt idx="24">
                  <c:v>7.2815282667218942E-2</c:v>
                </c:pt>
                <c:pt idx="25">
                  <c:v>7.6738794435857946E-2</c:v>
                </c:pt>
                <c:pt idx="26">
                  <c:v>7.5203356013710657E-2</c:v>
                </c:pt>
                <c:pt idx="27">
                  <c:v>7.7536564235845859E-2</c:v>
                </c:pt>
                <c:pt idx="28">
                  <c:v>7.6170051721963047E-2</c:v>
                </c:pt>
                <c:pt idx="29">
                  <c:v>7.3156667585930299E-2</c:v>
                </c:pt>
                <c:pt idx="30">
                  <c:v>6.989407727883036E-2</c:v>
                </c:pt>
                <c:pt idx="31">
                  <c:v>6.6981155375534063E-2</c:v>
                </c:pt>
                <c:pt idx="32">
                  <c:v>5.6623148012322003E-2</c:v>
                </c:pt>
                <c:pt idx="33">
                  <c:v>6.1527237354085385E-2</c:v>
                </c:pt>
                <c:pt idx="34">
                  <c:v>5.9494682783847168E-2</c:v>
                </c:pt>
                <c:pt idx="35">
                  <c:v>6.7612809315866038E-2</c:v>
                </c:pt>
                <c:pt idx="36">
                  <c:v>6.6811436844010266E-2</c:v>
                </c:pt>
                <c:pt idx="37">
                  <c:v>6.7106868585372625E-2</c:v>
                </c:pt>
                <c:pt idx="38">
                  <c:v>6.6017985440357585E-2</c:v>
                </c:pt>
                <c:pt idx="39">
                  <c:v>7.737236633639949E-2</c:v>
                </c:pt>
                <c:pt idx="40">
                  <c:v>7.4553383035588464E-2</c:v>
                </c:pt>
                <c:pt idx="41">
                  <c:v>8.0784955028618405E-2</c:v>
                </c:pt>
                <c:pt idx="42">
                  <c:v>8.5965279230286684E-2</c:v>
                </c:pt>
                <c:pt idx="43">
                  <c:v>9.1780282863822824E-2</c:v>
                </c:pt>
                <c:pt idx="44">
                  <c:v>0.10261927900411888</c:v>
                </c:pt>
                <c:pt idx="45">
                  <c:v>0.1018556701030931</c:v>
                </c:pt>
                <c:pt idx="46">
                  <c:v>0.10901525024578759</c:v>
                </c:pt>
                <c:pt idx="47">
                  <c:v>0.11302747290203824</c:v>
                </c:pt>
                <c:pt idx="48">
                  <c:v>0.11876328764644649</c:v>
                </c:pt>
                <c:pt idx="49">
                  <c:v>0.11996681911936158</c:v>
                </c:pt>
                <c:pt idx="50">
                  <c:v>0.12586757124684794</c:v>
                </c:pt>
                <c:pt idx="51">
                  <c:v>0.1134522947257522</c:v>
                </c:pt>
                <c:pt idx="52">
                  <c:v>0.11648557839158696</c:v>
                </c:pt>
                <c:pt idx="53">
                  <c:v>0.11817218943864401</c:v>
                </c:pt>
                <c:pt idx="54">
                  <c:v>0.11530559835644605</c:v>
                </c:pt>
                <c:pt idx="55">
                  <c:v>0.1117754314548615</c:v>
                </c:pt>
                <c:pt idx="56">
                  <c:v>0.11023440287075319</c:v>
                </c:pt>
                <c:pt idx="57">
                  <c:v>0.10951014637391879</c:v>
                </c:pt>
                <c:pt idx="58">
                  <c:v>0.10790640140191725</c:v>
                </c:pt>
                <c:pt idx="59">
                  <c:v>0.10291745778975511</c:v>
                </c:pt>
                <c:pt idx="60">
                  <c:v>0.10031335287577073</c:v>
                </c:pt>
                <c:pt idx="61">
                  <c:v>9.3484135722149933E-2</c:v>
                </c:pt>
                <c:pt idx="62">
                  <c:v>8.761323316616762E-2</c:v>
                </c:pt>
                <c:pt idx="63">
                  <c:v>8.3205204021289253E-2</c:v>
                </c:pt>
                <c:pt idx="64">
                  <c:v>7.7228225822211269E-2</c:v>
                </c:pt>
                <c:pt idx="65">
                  <c:v>6.8625555770346208E-2</c:v>
                </c:pt>
                <c:pt idx="66">
                  <c:v>6.4605879192570201E-2</c:v>
                </c:pt>
                <c:pt idx="67">
                  <c:v>6.2645409817307887E-2</c:v>
                </c:pt>
                <c:pt idx="68">
                  <c:v>6.0295618644387983E-2</c:v>
                </c:pt>
                <c:pt idx="69">
                  <c:v>5.3613927252965266E-2</c:v>
                </c:pt>
                <c:pt idx="70">
                  <c:v>5.3071326224901808E-2</c:v>
                </c:pt>
                <c:pt idx="71">
                  <c:v>5.7439561660064635E-2</c:v>
                </c:pt>
                <c:pt idx="72">
                  <c:v>5.4917596046080347E-2</c:v>
                </c:pt>
                <c:pt idx="73">
                  <c:v>5.5011441647597255E-2</c:v>
                </c:pt>
                <c:pt idx="74">
                  <c:v>5.7555268001968363E-2</c:v>
                </c:pt>
                <c:pt idx="75">
                  <c:v>5.9452967188949955E-2</c:v>
                </c:pt>
                <c:pt idx="76">
                  <c:v>6.171428571428534E-2</c:v>
                </c:pt>
                <c:pt idx="77">
                  <c:v>6.7565123010130068E-2</c:v>
                </c:pt>
                <c:pt idx="78">
                  <c:v>6.9120271074022674E-2</c:v>
                </c:pt>
                <c:pt idx="79">
                  <c:v>7.4762665326705391E-2</c:v>
                </c:pt>
                <c:pt idx="80">
                  <c:v>7.8722190530519182E-2</c:v>
                </c:pt>
                <c:pt idx="81">
                  <c:v>8.135315879339812E-2</c:v>
                </c:pt>
                <c:pt idx="82">
                  <c:v>8.0701878390556772E-2</c:v>
                </c:pt>
                <c:pt idx="83">
                  <c:v>8.4113785557986709E-2</c:v>
                </c:pt>
                <c:pt idx="84">
                  <c:v>8.9400167200780131E-2</c:v>
                </c:pt>
                <c:pt idx="85">
                  <c:v>9.5679333680374748E-2</c:v>
                </c:pt>
                <c:pt idx="86">
                  <c:v>9.9212435590328607E-2</c:v>
                </c:pt>
                <c:pt idx="87">
                  <c:v>0.10768147308392605</c:v>
                </c:pt>
                <c:pt idx="88">
                  <c:v>0.11475045705400951</c:v>
                </c:pt>
                <c:pt idx="89">
                  <c:v>0.11691942726425485</c:v>
                </c:pt>
                <c:pt idx="90">
                  <c:v>0.11912067163424261</c:v>
                </c:pt>
                <c:pt idx="91">
                  <c:v>0.11696638781746262</c:v>
                </c:pt>
                <c:pt idx="92">
                  <c:v>0.11774524061343219</c:v>
                </c:pt>
                <c:pt idx="93">
                  <c:v>0.12158294680746089</c:v>
                </c:pt>
                <c:pt idx="94">
                  <c:v>0.12397396906373684</c:v>
                </c:pt>
                <c:pt idx="95">
                  <c:v>0.1148877765218797</c:v>
                </c:pt>
                <c:pt idx="96">
                  <c:v>0.10764360741178919</c:v>
                </c:pt>
                <c:pt idx="97">
                  <c:v>0.10599581908019767</c:v>
                </c:pt>
                <c:pt idx="98">
                  <c:v>0.10406998620343663</c:v>
                </c:pt>
                <c:pt idx="99">
                  <c:v>9.9058725014344012E-2</c:v>
                </c:pt>
                <c:pt idx="100">
                  <c:v>9.7665649954784398E-2</c:v>
                </c:pt>
                <c:pt idx="101">
                  <c:v>9.0813927027231955E-2</c:v>
                </c:pt>
                <c:pt idx="102">
                  <c:v>9.4254639672210136E-2</c:v>
                </c:pt>
                <c:pt idx="103">
                  <c:v>9.7706819744670437E-2</c:v>
                </c:pt>
                <c:pt idx="104">
                  <c:v>9.0956133477238618E-2</c:v>
                </c:pt>
                <c:pt idx="105">
                  <c:v>9.8944126704795257E-2</c:v>
                </c:pt>
                <c:pt idx="106">
                  <c:v>9.8748908932208071E-2</c:v>
                </c:pt>
                <c:pt idx="107">
                  <c:v>0.10309218625534075</c:v>
                </c:pt>
                <c:pt idx="108">
                  <c:v>0.1069541872347796</c:v>
                </c:pt>
                <c:pt idx="109">
                  <c:v>0.10828071079800104</c:v>
                </c:pt>
                <c:pt idx="110">
                  <c:v>0.1013035699071315</c:v>
                </c:pt>
                <c:pt idx="111">
                  <c:v>0.1031393298059966</c:v>
                </c:pt>
                <c:pt idx="112">
                  <c:v>0.10108217552188795</c:v>
                </c:pt>
                <c:pt idx="113">
                  <c:v>0.10154239857581972</c:v>
                </c:pt>
                <c:pt idx="114">
                  <c:v>9.9489269145523848E-2</c:v>
                </c:pt>
                <c:pt idx="115">
                  <c:v>9.2605202233419462E-2</c:v>
                </c:pt>
                <c:pt idx="116">
                  <c:v>9.1924270555231835E-2</c:v>
                </c:pt>
                <c:pt idx="117">
                  <c:v>7.9199861216755291E-2</c:v>
                </c:pt>
                <c:pt idx="118">
                  <c:v>7.8553648977862545E-2</c:v>
                </c:pt>
                <c:pt idx="119">
                  <c:v>7.2843769284298046E-2</c:v>
                </c:pt>
                <c:pt idx="120">
                  <c:v>7.810462629739727E-2</c:v>
                </c:pt>
                <c:pt idx="121">
                  <c:v>7.4212845127197988E-2</c:v>
                </c:pt>
                <c:pt idx="122">
                  <c:v>8.0715869823095435E-2</c:v>
                </c:pt>
                <c:pt idx="123">
                  <c:v>8.2330370275628048E-2</c:v>
                </c:pt>
                <c:pt idx="124">
                  <c:v>7.4466735993101149E-2</c:v>
                </c:pt>
                <c:pt idx="125">
                  <c:v>7.9215171334057172E-2</c:v>
                </c:pt>
                <c:pt idx="126">
                  <c:v>7.7828416887864904E-2</c:v>
                </c:pt>
                <c:pt idx="127">
                  <c:v>7.4747600648136597E-2</c:v>
                </c:pt>
                <c:pt idx="128">
                  <c:v>7.7719306955269574E-2</c:v>
                </c:pt>
                <c:pt idx="129">
                  <c:v>7.7060045504006427E-2</c:v>
                </c:pt>
                <c:pt idx="130">
                  <c:v>7.3519843851658925E-2</c:v>
                </c:pt>
                <c:pt idx="131">
                  <c:v>7.7272337873725769E-2</c:v>
                </c:pt>
                <c:pt idx="132">
                  <c:v>6.8938825862945002E-2</c:v>
                </c:pt>
                <c:pt idx="133">
                  <c:v>6.7810880050034411E-2</c:v>
                </c:pt>
                <c:pt idx="134">
                  <c:v>6.4271738092965408E-2</c:v>
                </c:pt>
                <c:pt idx="135">
                  <c:v>5.5174777244688319E-2</c:v>
                </c:pt>
                <c:pt idx="136">
                  <c:v>5.4245450038948907E-2</c:v>
                </c:pt>
                <c:pt idx="137">
                  <c:v>4.8528241845664191E-2</c:v>
                </c:pt>
                <c:pt idx="138">
                  <c:v>4.2249430788532216E-2</c:v>
                </c:pt>
                <c:pt idx="139">
                  <c:v>4.6018068586405995E-2</c:v>
                </c:pt>
                <c:pt idx="140">
                  <c:v>4.5224220927286854E-2</c:v>
                </c:pt>
                <c:pt idx="141">
                  <c:v>4.5531778104335091E-2</c:v>
                </c:pt>
                <c:pt idx="142">
                  <c:v>4.432246998284739E-2</c:v>
                </c:pt>
                <c:pt idx="143">
                  <c:v>4.3828457824481595E-2</c:v>
                </c:pt>
                <c:pt idx="144">
                  <c:v>3.9623452739245418E-2</c:v>
                </c:pt>
                <c:pt idx="145">
                  <c:v>3.6967369144298767E-2</c:v>
                </c:pt>
                <c:pt idx="146">
                  <c:v>3.782384000538095E-2</c:v>
                </c:pt>
                <c:pt idx="147">
                  <c:v>4.2871062033127558E-2</c:v>
                </c:pt>
                <c:pt idx="148">
                  <c:v>5.171178433084811E-2</c:v>
                </c:pt>
                <c:pt idx="149">
                  <c:v>5.5799785771668345E-2</c:v>
                </c:pt>
                <c:pt idx="150">
                  <c:v>6.0398345983660617E-2</c:v>
                </c:pt>
                <c:pt idx="151">
                  <c:v>5.979267143411468E-2</c:v>
                </c:pt>
                <c:pt idx="152">
                  <c:v>5.9133328191624035E-2</c:v>
                </c:pt>
                <c:pt idx="153">
                  <c:v>5.8416602613374329E-2</c:v>
                </c:pt>
                <c:pt idx="154">
                  <c:v>5.7486367518559893E-2</c:v>
                </c:pt>
                <c:pt idx="155">
                  <c:v>5.4068761359555011E-2</c:v>
                </c:pt>
                <c:pt idx="156">
                  <c:v>6.101171041748276E-2</c:v>
                </c:pt>
                <c:pt idx="157">
                  <c:v>6.5900524640735036E-2</c:v>
                </c:pt>
                <c:pt idx="158">
                  <c:v>6.5469825118550012E-2</c:v>
                </c:pt>
                <c:pt idx="159">
                  <c:v>6.3273875363781706E-2</c:v>
                </c:pt>
                <c:pt idx="160">
                  <c:v>6.1591850203851196E-2</c:v>
                </c:pt>
                <c:pt idx="161">
                  <c:v>5.7468956406869144E-2</c:v>
                </c:pt>
                <c:pt idx="162">
                  <c:v>5.8766029009880011E-2</c:v>
                </c:pt>
                <c:pt idx="163">
                  <c:v>6.3982926727204487E-2</c:v>
                </c:pt>
                <c:pt idx="164">
                  <c:v>6.6057756324900144E-2</c:v>
                </c:pt>
                <c:pt idx="165">
                  <c:v>7.2725386450876645E-2</c:v>
                </c:pt>
                <c:pt idx="166">
                  <c:v>8.3416169648774255E-2</c:v>
                </c:pt>
                <c:pt idx="167">
                  <c:v>8.7866929613530265E-2</c:v>
                </c:pt>
                <c:pt idx="168">
                  <c:v>8.7147399733306027E-2</c:v>
                </c:pt>
                <c:pt idx="169">
                  <c:v>9.0380108019973676E-2</c:v>
                </c:pt>
                <c:pt idx="170">
                  <c:v>9.0370850990490637E-2</c:v>
                </c:pt>
                <c:pt idx="171">
                  <c:v>9.3918857500681713E-2</c:v>
                </c:pt>
                <c:pt idx="172">
                  <c:v>9.3465159886490165E-2</c:v>
                </c:pt>
                <c:pt idx="173">
                  <c:v>9.564974066338211E-2</c:v>
                </c:pt>
                <c:pt idx="174">
                  <c:v>9.5670647566290304E-2</c:v>
                </c:pt>
                <c:pt idx="175">
                  <c:v>9.1107527727522855E-2</c:v>
                </c:pt>
                <c:pt idx="176">
                  <c:v>8.4818204882999348E-2</c:v>
                </c:pt>
                <c:pt idx="177">
                  <c:v>8.4274661508704024E-2</c:v>
                </c:pt>
                <c:pt idx="178">
                  <c:v>7.3553023931493086E-2</c:v>
                </c:pt>
                <c:pt idx="179">
                  <c:v>7.3281384952686338E-2</c:v>
                </c:pt>
                <c:pt idx="180">
                  <c:v>7.1264129224614683E-2</c:v>
                </c:pt>
                <c:pt idx="181">
                  <c:v>6.5720240376078182E-2</c:v>
                </c:pt>
                <c:pt idx="182">
                  <c:v>6.2258256471288166E-2</c:v>
                </c:pt>
                <c:pt idx="183">
                  <c:v>5.908965007847862E-2</c:v>
                </c:pt>
                <c:pt idx="184">
                  <c:v>5.3746973809698687E-2</c:v>
                </c:pt>
                <c:pt idx="185">
                  <c:v>5.1936443074228934E-2</c:v>
                </c:pt>
                <c:pt idx="186">
                  <c:v>5.0712162945781458E-2</c:v>
                </c:pt>
                <c:pt idx="187">
                  <c:v>4.818419392628661E-2</c:v>
                </c:pt>
                <c:pt idx="188">
                  <c:v>5.2972924350094583E-2</c:v>
                </c:pt>
                <c:pt idx="189">
                  <c:v>4.9503184258879521E-2</c:v>
                </c:pt>
                <c:pt idx="190">
                  <c:v>5.1153763976924921E-2</c:v>
                </c:pt>
                <c:pt idx="191">
                  <c:v>4.5692506322845439E-2</c:v>
                </c:pt>
                <c:pt idx="192">
                  <c:v>4.7428636856058269E-2</c:v>
                </c:pt>
                <c:pt idx="193">
                  <c:v>4.4777297401583975E-2</c:v>
                </c:pt>
                <c:pt idx="194">
                  <c:v>4.7440655416287378E-2</c:v>
                </c:pt>
                <c:pt idx="195">
                  <c:v>4.7328044634295303E-2</c:v>
                </c:pt>
                <c:pt idx="196">
                  <c:v>4.8238171074502366E-2</c:v>
                </c:pt>
                <c:pt idx="197">
                  <c:v>4.8956021087680379E-2</c:v>
                </c:pt>
                <c:pt idx="198">
                  <c:v>5.0679084206441502E-2</c:v>
                </c:pt>
                <c:pt idx="199">
                  <c:v>5.0998564268335406E-2</c:v>
                </c:pt>
                <c:pt idx="200">
                  <c:v>5.0453190271572169E-2</c:v>
                </c:pt>
                <c:pt idx="201">
                  <c:v>5.0618710905629458E-2</c:v>
                </c:pt>
                <c:pt idx="202">
                  <c:v>5.2085979978657444E-2</c:v>
                </c:pt>
                <c:pt idx="203">
                  <c:v>5.9416992955542994E-2</c:v>
                </c:pt>
                <c:pt idx="204">
                  <c:v>5.742322828024618E-2</c:v>
                </c:pt>
                <c:pt idx="205">
                  <c:v>6.0023334480471938E-2</c:v>
                </c:pt>
                <c:pt idx="206">
                  <c:v>6.0885115486178462E-2</c:v>
                </c:pt>
                <c:pt idx="207">
                  <c:v>6.281057774744242E-2</c:v>
                </c:pt>
                <c:pt idx="208">
                  <c:v>6.4631554478132208E-2</c:v>
                </c:pt>
                <c:pt idx="209">
                  <c:v>6.6253905797939744E-2</c:v>
                </c:pt>
                <c:pt idx="210">
                  <c:v>5.9979317476732109E-2</c:v>
                </c:pt>
                <c:pt idx="211">
                  <c:v>6.0867573558883802E-2</c:v>
                </c:pt>
                <c:pt idx="212">
                  <c:v>6.1423982434025894E-2</c:v>
                </c:pt>
                <c:pt idx="213">
                  <c:v>5.7862805371299085E-2</c:v>
                </c:pt>
                <c:pt idx="214">
                  <c:v>5.8491112828438822E-2</c:v>
                </c:pt>
                <c:pt idx="215">
                  <c:v>5.2524446218319698E-2</c:v>
                </c:pt>
                <c:pt idx="216">
                  <c:v>5.296096315793674E-2</c:v>
                </c:pt>
                <c:pt idx="217">
                  <c:v>5.1651780058279723E-2</c:v>
                </c:pt>
                <c:pt idx="218">
                  <c:v>5.092395670872929E-2</c:v>
                </c:pt>
                <c:pt idx="219">
                  <c:v>4.7084622312722771E-2</c:v>
                </c:pt>
                <c:pt idx="220">
                  <c:v>5.0047958077621996E-2</c:v>
                </c:pt>
                <c:pt idx="221">
                  <c:v>4.9531355386893579E-2</c:v>
                </c:pt>
                <c:pt idx="222">
                  <c:v>5.241966705381354E-2</c:v>
                </c:pt>
                <c:pt idx="223">
                  <c:v>5.4283290924512444E-2</c:v>
                </c:pt>
                <c:pt idx="224">
                  <c:v>5.3563493158032022E-2</c:v>
                </c:pt>
                <c:pt idx="225">
                  <c:v>5.6915418320295424E-2</c:v>
                </c:pt>
                <c:pt idx="226">
                  <c:v>5.5046011103505779E-2</c:v>
                </c:pt>
                <c:pt idx="227">
                  <c:v>5.9413749952599279E-2</c:v>
                </c:pt>
                <c:pt idx="228">
                  <c:v>6.3211316109445165E-2</c:v>
                </c:pt>
                <c:pt idx="229">
                  <c:v>7.1055861336786499E-2</c:v>
                </c:pt>
                <c:pt idx="230">
                  <c:v>7.5229165261319508E-2</c:v>
                </c:pt>
                <c:pt idx="231">
                  <c:v>8.1333163795747065E-2</c:v>
                </c:pt>
                <c:pt idx="232">
                  <c:v>8.2529427054324089E-2</c:v>
                </c:pt>
                <c:pt idx="233">
                  <c:v>8.4363781412046437E-2</c:v>
                </c:pt>
                <c:pt idx="234">
                  <c:v>8.8897881106533336E-2</c:v>
                </c:pt>
                <c:pt idx="235">
                  <c:v>9.2474219264243512E-2</c:v>
                </c:pt>
                <c:pt idx="236">
                  <c:v>9.2575758677613834E-2</c:v>
                </c:pt>
                <c:pt idx="237">
                  <c:v>9.8063899982635996E-2</c:v>
                </c:pt>
                <c:pt idx="238">
                  <c:v>0.1006069430828674</c:v>
                </c:pt>
                <c:pt idx="239">
                  <c:v>0.10085976705395557</c:v>
                </c:pt>
                <c:pt idx="240">
                  <c:v>9.6858285446396269E-2</c:v>
                </c:pt>
                <c:pt idx="241">
                  <c:v>9.1952083684832139E-2</c:v>
                </c:pt>
                <c:pt idx="242">
                  <c:v>8.5970611197858524E-2</c:v>
                </c:pt>
                <c:pt idx="243">
                  <c:v>8.0811504381929938E-2</c:v>
                </c:pt>
                <c:pt idx="244">
                  <c:v>7.5428077493002454E-2</c:v>
                </c:pt>
                <c:pt idx="245">
                  <c:v>6.8713002132167036E-2</c:v>
                </c:pt>
                <c:pt idx="246">
                  <c:v>6.5140571474902431E-2</c:v>
                </c:pt>
                <c:pt idx="247">
                  <c:v>5.9086588027367444E-2</c:v>
                </c:pt>
                <c:pt idx="248">
                  <c:v>5.6330247139557588E-2</c:v>
                </c:pt>
                <c:pt idx="249">
                  <c:v>5.0088950385451601E-2</c:v>
                </c:pt>
                <c:pt idx="250">
                  <c:v>4.8472345024069066E-2</c:v>
                </c:pt>
                <c:pt idx="251">
                  <c:v>4.4239097920378688E-2</c:v>
                </c:pt>
                <c:pt idx="252">
                  <c:v>4.5279402146109017E-2</c:v>
                </c:pt>
                <c:pt idx="253">
                  <c:v>4.3173156159868296E-2</c:v>
                </c:pt>
                <c:pt idx="254">
                  <c:v>4.1934924802136175E-2</c:v>
                </c:pt>
                <c:pt idx="255">
                  <c:v>4.5848426280287319E-2</c:v>
                </c:pt>
                <c:pt idx="256">
                  <c:v>4.6158851259544803E-2</c:v>
                </c:pt>
                <c:pt idx="257">
                  <c:v>5.1559731269839225E-2</c:v>
                </c:pt>
                <c:pt idx="258">
                  <c:v>5.1933470350917423E-2</c:v>
                </c:pt>
                <c:pt idx="259">
                  <c:v>5.2383059418457695E-2</c:v>
                </c:pt>
                <c:pt idx="260">
                  <c:v>5.6067346347242072E-2</c:v>
                </c:pt>
                <c:pt idx="261">
                  <c:v>5.871169339658152E-2</c:v>
                </c:pt>
                <c:pt idx="262">
                  <c:v>6.1891733193408502E-2</c:v>
                </c:pt>
                <c:pt idx="263">
                  <c:v>6.3089655687783769E-2</c:v>
                </c:pt>
                <c:pt idx="264">
                  <c:v>6.4648629895112483E-2</c:v>
                </c:pt>
                <c:pt idx="265">
                  <c:v>6.5227051112729403E-2</c:v>
                </c:pt>
                <c:pt idx="266">
                  <c:v>7.1130222643880484E-2</c:v>
                </c:pt>
                <c:pt idx="267">
                  <c:v>7.2042247488036656E-2</c:v>
                </c:pt>
                <c:pt idx="268">
                  <c:v>7.3933377642546594E-2</c:v>
                </c:pt>
                <c:pt idx="269">
                  <c:v>7.5538717987573917E-2</c:v>
                </c:pt>
                <c:pt idx="270">
                  <c:v>7.4859344754599419E-2</c:v>
                </c:pt>
                <c:pt idx="271">
                  <c:v>7.5327202724536954E-2</c:v>
                </c:pt>
                <c:pt idx="272">
                  <c:v>7.5501193317422305E-2</c:v>
                </c:pt>
                <c:pt idx="273">
                  <c:v>6.8387769737271106E-2</c:v>
                </c:pt>
                <c:pt idx="274">
                  <c:v>6.0649199383507664E-2</c:v>
                </c:pt>
                <c:pt idx="275">
                  <c:v>6.1061905431369891E-2</c:v>
                </c:pt>
                <c:pt idx="276">
                  <c:v>5.479906427848194E-2</c:v>
                </c:pt>
                <c:pt idx="277">
                  <c:v>5.0039686448091911E-2</c:v>
                </c:pt>
                <c:pt idx="278">
                  <c:v>4.4671820001380619E-2</c:v>
                </c:pt>
                <c:pt idx="279">
                  <c:v>3.8934648469384971E-2</c:v>
                </c:pt>
                <c:pt idx="280">
                  <c:v>3.7808589402920541E-2</c:v>
                </c:pt>
                <c:pt idx="281">
                  <c:v>3.3223059452087221E-2</c:v>
                </c:pt>
                <c:pt idx="282">
                  <c:v>3.1428651575079285E-2</c:v>
                </c:pt>
                <c:pt idx="283">
                  <c:v>2.9425564716133751E-2</c:v>
                </c:pt>
                <c:pt idx="284">
                  <c:v>2.5652690092869034E-2</c:v>
                </c:pt>
                <c:pt idx="285">
                  <c:v>2.8346683826303062E-2</c:v>
                </c:pt>
                <c:pt idx="286">
                  <c:v>3.1646552489129391E-2</c:v>
                </c:pt>
                <c:pt idx="287">
                  <c:v>3.1313488207755341E-2</c:v>
                </c:pt>
                <c:pt idx="288">
                  <c:v>3.6157406641178919E-2</c:v>
                </c:pt>
                <c:pt idx="289">
                  <c:v>4.1767821672919883E-2</c:v>
                </c:pt>
                <c:pt idx="290">
                  <c:v>4.5305144933520801E-2</c:v>
                </c:pt>
                <c:pt idx="291">
                  <c:v>4.5639847922115062E-2</c:v>
                </c:pt>
                <c:pt idx="292">
                  <c:v>4.5748236980463215E-2</c:v>
                </c:pt>
                <c:pt idx="293">
                  <c:v>4.6374882726419868E-2</c:v>
                </c:pt>
                <c:pt idx="294">
                  <c:v>4.7969235288038301E-2</c:v>
                </c:pt>
                <c:pt idx="295">
                  <c:v>5.2225767243998987E-2</c:v>
                </c:pt>
                <c:pt idx="296">
                  <c:v>5.4154631703069091E-2</c:v>
                </c:pt>
                <c:pt idx="297">
                  <c:v>5.6662602897863019E-2</c:v>
                </c:pt>
                <c:pt idx="298">
                  <c:v>5.7228106015806003E-2</c:v>
                </c:pt>
                <c:pt idx="299">
                  <c:v>5.8370091216650537E-2</c:v>
                </c:pt>
                <c:pt idx="300">
                  <c:v>5.6262212685752461E-2</c:v>
                </c:pt>
                <c:pt idx="301">
                  <c:v>5.6305280440654741E-2</c:v>
                </c:pt>
                <c:pt idx="302">
                  <c:v>5.4897189567268766E-2</c:v>
                </c:pt>
                <c:pt idx="303">
                  <c:v>5.7839732239030217E-2</c:v>
                </c:pt>
                <c:pt idx="304">
                  <c:v>5.9907400141254133E-2</c:v>
                </c:pt>
                <c:pt idx="305">
                  <c:v>6.2673978543949418E-2</c:v>
                </c:pt>
                <c:pt idx="306">
                  <c:v>6.72614784134202E-2</c:v>
                </c:pt>
                <c:pt idx="307">
                  <c:v>7.1353798711846425E-2</c:v>
                </c:pt>
                <c:pt idx="308">
                  <c:v>7.5350197547334394E-2</c:v>
                </c:pt>
                <c:pt idx="309">
                  <c:v>7.8353294330259809E-2</c:v>
                </c:pt>
                <c:pt idx="310">
                  <c:v>8.3760901070402127E-2</c:v>
                </c:pt>
                <c:pt idx="311">
                  <c:v>8.5063122117018469E-2</c:v>
                </c:pt>
                <c:pt idx="312">
                  <c:v>8.5803290587950692E-2</c:v>
                </c:pt>
                <c:pt idx="313">
                  <c:v>8.7539673387116879E-2</c:v>
                </c:pt>
                <c:pt idx="314">
                  <c:v>8.7314703400620267E-2</c:v>
                </c:pt>
                <c:pt idx="315">
                  <c:v>8.6376889339234361E-2</c:v>
                </c:pt>
                <c:pt idx="316">
                  <c:v>8.2499160891626747E-2</c:v>
                </c:pt>
                <c:pt idx="317">
                  <c:v>7.5263542581319218E-2</c:v>
                </c:pt>
                <c:pt idx="318">
                  <c:v>6.7088145896656529E-2</c:v>
                </c:pt>
                <c:pt idx="319">
                  <c:v>5.624332155681129E-2</c:v>
                </c:pt>
                <c:pt idx="320">
                  <c:v>5.0258857211022447E-2</c:v>
                </c:pt>
                <c:pt idx="321">
                  <c:v>4.8601050987075803E-2</c:v>
                </c:pt>
                <c:pt idx="322">
                  <c:v>3.9802559037569289E-2</c:v>
                </c:pt>
                <c:pt idx="323">
                  <c:v>3.5225842539505003E-2</c:v>
                </c:pt>
                <c:pt idx="324">
                  <c:v>3.7556985413591079E-2</c:v>
                </c:pt>
                <c:pt idx="325">
                  <c:v>3.3605348086675951E-2</c:v>
                </c:pt>
                <c:pt idx="326">
                  <c:v>3.2988175869590242E-2</c:v>
                </c:pt>
                <c:pt idx="327">
                  <c:v>3.247575634267108E-2</c:v>
                </c:pt>
                <c:pt idx="328">
                  <c:v>3.3482285349505064E-2</c:v>
                </c:pt>
                <c:pt idx="329">
                  <c:v>4.0479014598540114E-2</c:v>
                </c:pt>
                <c:pt idx="330">
                  <c:v>4.5684076200893334E-2</c:v>
                </c:pt>
                <c:pt idx="331">
                  <c:v>5.5212515322885937E-2</c:v>
                </c:pt>
                <c:pt idx="332">
                  <c:v>5.8512184927399333E-2</c:v>
                </c:pt>
                <c:pt idx="333">
                  <c:v>5.47278506158125E-2</c:v>
                </c:pt>
                <c:pt idx="334">
                  <c:v>5.6757366544830976E-2</c:v>
                </c:pt>
                <c:pt idx="335">
                  <c:v>5.8373520287094603E-2</c:v>
                </c:pt>
                <c:pt idx="336">
                  <c:v>5.4833196119841075E-2</c:v>
                </c:pt>
                <c:pt idx="337">
                  <c:v>5.5537961273746633E-2</c:v>
                </c:pt>
                <c:pt idx="338">
                  <c:v>5.540565169653127E-2</c:v>
                </c:pt>
                <c:pt idx="339">
                  <c:v>5.827650340979524E-2</c:v>
                </c:pt>
                <c:pt idx="340">
                  <c:v>5.8935906429652345E-2</c:v>
                </c:pt>
                <c:pt idx="341">
                  <c:v>5.7086985307335809E-2</c:v>
                </c:pt>
                <c:pt idx="342">
                  <c:v>5.3311483412074277E-2</c:v>
                </c:pt>
                <c:pt idx="343">
                  <c:v>4.5556424064708952E-2</c:v>
                </c:pt>
                <c:pt idx="344">
                  <c:v>4.2933725916038036E-2</c:v>
                </c:pt>
                <c:pt idx="345">
                  <c:v>4.4350178496519892E-2</c:v>
                </c:pt>
                <c:pt idx="346">
                  <c:v>4.7453328095376487E-2</c:v>
                </c:pt>
                <c:pt idx="347">
                  <c:v>4.7274846735389536E-2</c:v>
                </c:pt>
                <c:pt idx="348">
                  <c:v>4.8686962091359073E-2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</c:numCache>
            </c:numRef>
          </c:val>
          <c:smooth val="0"/>
        </c:ser>
        <c:ser>
          <c:idx val="4"/>
          <c:order val="1"/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Control!$H$8:$NL$8</c:f>
              <c:numCache>
                <c:formatCode>mmm\-yyyy</c:formatCode>
                <c:ptCount val="3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30407</c:v>
                </c:pt>
                <c:pt idx="13">
                  <c:v>30437</c:v>
                </c:pt>
                <c:pt idx="14">
                  <c:v>30468</c:v>
                </c:pt>
                <c:pt idx="15">
                  <c:v>30498</c:v>
                </c:pt>
                <c:pt idx="16">
                  <c:v>30529</c:v>
                </c:pt>
                <c:pt idx="17">
                  <c:v>30560</c:v>
                </c:pt>
                <c:pt idx="18">
                  <c:v>30590</c:v>
                </c:pt>
                <c:pt idx="19">
                  <c:v>30621</c:v>
                </c:pt>
                <c:pt idx="20">
                  <c:v>30651</c:v>
                </c:pt>
                <c:pt idx="21">
                  <c:v>30682</c:v>
                </c:pt>
                <c:pt idx="22">
                  <c:v>30713</c:v>
                </c:pt>
                <c:pt idx="23">
                  <c:v>30742</c:v>
                </c:pt>
                <c:pt idx="24">
                  <c:v>30773</c:v>
                </c:pt>
                <c:pt idx="25">
                  <c:v>30803</c:v>
                </c:pt>
                <c:pt idx="26">
                  <c:v>30834</c:v>
                </c:pt>
                <c:pt idx="27">
                  <c:v>30864</c:v>
                </c:pt>
                <c:pt idx="28">
                  <c:v>30895</c:v>
                </c:pt>
                <c:pt idx="29">
                  <c:v>30926</c:v>
                </c:pt>
                <c:pt idx="30">
                  <c:v>30956</c:v>
                </c:pt>
                <c:pt idx="31">
                  <c:v>30987</c:v>
                </c:pt>
                <c:pt idx="32">
                  <c:v>31017</c:v>
                </c:pt>
                <c:pt idx="33">
                  <c:v>31048</c:v>
                </c:pt>
                <c:pt idx="34">
                  <c:v>31079</c:v>
                </c:pt>
                <c:pt idx="35">
                  <c:v>31107</c:v>
                </c:pt>
                <c:pt idx="36">
                  <c:v>31138</c:v>
                </c:pt>
                <c:pt idx="37">
                  <c:v>31168</c:v>
                </c:pt>
                <c:pt idx="38">
                  <c:v>31199</c:v>
                </c:pt>
                <c:pt idx="39">
                  <c:v>31229</c:v>
                </c:pt>
                <c:pt idx="40">
                  <c:v>31260</c:v>
                </c:pt>
                <c:pt idx="41">
                  <c:v>31291</c:v>
                </c:pt>
                <c:pt idx="42">
                  <c:v>31321</c:v>
                </c:pt>
                <c:pt idx="43">
                  <c:v>31352</c:v>
                </c:pt>
                <c:pt idx="44">
                  <c:v>31382</c:v>
                </c:pt>
                <c:pt idx="45">
                  <c:v>31413</c:v>
                </c:pt>
                <c:pt idx="46">
                  <c:v>31444</c:v>
                </c:pt>
                <c:pt idx="47">
                  <c:v>31472</c:v>
                </c:pt>
                <c:pt idx="48">
                  <c:v>31503</c:v>
                </c:pt>
                <c:pt idx="49">
                  <c:v>31533</c:v>
                </c:pt>
                <c:pt idx="50">
                  <c:v>31564</c:v>
                </c:pt>
                <c:pt idx="51">
                  <c:v>31594</c:v>
                </c:pt>
                <c:pt idx="52">
                  <c:v>31625</c:v>
                </c:pt>
                <c:pt idx="53">
                  <c:v>31656</c:v>
                </c:pt>
                <c:pt idx="54">
                  <c:v>31686</c:v>
                </c:pt>
                <c:pt idx="55">
                  <c:v>31717</c:v>
                </c:pt>
                <c:pt idx="56">
                  <c:v>31747</c:v>
                </c:pt>
                <c:pt idx="57">
                  <c:v>31778</c:v>
                </c:pt>
                <c:pt idx="58">
                  <c:v>31809</c:v>
                </c:pt>
                <c:pt idx="59">
                  <c:v>31837</c:v>
                </c:pt>
                <c:pt idx="60">
                  <c:v>31868</c:v>
                </c:pt>
                <c:pt idx="61">
                  <c:v>31898</c:v>
                </c:pt>
                <c:pt idx="62">
                  <c:v>31929</c:v>
                </c:pt>
                <c:pt idx="63">
                  <c:v>31959</c:v>
                </c:pt>
                <c:pt idx="64">
                  <c:v>31990</c:v>
                </c:pt>
                <c:pt idx="65">
                  <c:v>32021</c:v>
                </c:pt>
                <c:pt idx="66">
                  <c:v>32051</c:v>
                </c:pt>
                <c:pt idx="67">
                  <c:v>32082</c:v>
                </c:pt>
                <c:pt idx="68">
                  <c:v>32112</c:v>
                </c:pt>
                <c:pt idx="69">
                  <c:v>32143</c:v>
                </c:pt>
                <c:pt idx="70">
                  <c:v>32174</c:v>
                </c:pt>
                <c:pt idx="71">
                  <c:v>32203</c:v>
                </c:pt>
                <c:pt idx="72">
                  <c:v>32234</c:v>
                </c:pt>
                <c:pt idx="73">
                  <c:v>32264</c:v>
                </c:pt>
                <c:pt idx="74">
                  <c:v>32295</c:v>
                </c:pt>
                <c:pt idx="75">
                  <c:v>32325</c:v>
                </c:pt>
                <c:pt idx="76">
                  <c:v>32356</c:v>
                </c:pt>
                <c:pt idx="77">
                  <c:v>32387</c:v>
                </c:pt>
                <c:pt idx="78">
                  <c:v>32417</c:v>
                </c:pt>
                <c:pt idx="79">
                  <c:v>32448</c:v>
                </c:pt>
                <c:pt idx="80">
                  <c:v>32478</c:v>
                </c:pt>
                <c:pt idx="81">
                  <c:v>32509</c:v>
                </c:pt>
                <c:pt idx="82">
                  <c:v>32540</c:v>
                </c:pt>
                <c:pt idx="83">
                  <c:v>32568</c:v>
                </c:pt>
                <c:pt idx="84">
                  <c:v>32599</c:v>
                </c:pt>
                <c:pt idx="85">
                  <c:v>32629</c:v>
                </c:pt>
                <c:pt idx="86">
                  <c:v>32660</c:v>
                </c:pt>
                <c:pt idx="87">
                  <c:v>32690</c:v>
                </c:pt>
                <c:pt idx="88">
                  <c:v>32721</c:v>
                </c:pt>
                <c:pt idx="89">
                  <c:v>32752</c:v>
                </c:pt>
                <c:pt idx="90">
                  <c:v>32782</c:v>
                </c:pt>
                <c:pt idx="91">
                  <c:v>32813</c:v>
                </c:pt>
                <c:pt idx="92">
                  <c:v>32843</c:v>
                </c:pt>
                <c:pt idx="93">
                  <c:v>32874</c:v>
                </c:pt>
                <c:pt idx="94">
                  <c:v>32905</c:v>
                </c:pt>
                <c:pt idx="95">
                  <c:v>32933</c:v>
                </c:pt>
                <c:pt idx="96">
                  <c:v>32964</c:v>
                </c:pt>
                <c:pt idx="97">
                  <c:v>32994</c:v>
                </c:pt>
                <c:pt idx="98">
                  <c:v>33025</c:v>
                </c:pt>
                <c:pt idx="99">
                  <c:v>33055</c:v>
                </c:pt>
                <c:pt idx="100">
                  <c:v>33086</c:v>
                </c:pt>
                <c:pt idx="101">
                  <c:v>33117</c:v>
                </c:pt>
                <c:pt idx="102">
                  <c:v>33147</c:v>
                </c:pt>
                <c:pt idx="103">
                  <c:v>33178</c:v>
                </c:pt>
                <c:pt idx="104">
                  <c:v>33208</c:v>
                </c:pt>
                <c:pt idx="105">
                  <c:v>33239</c:v>
                </c:pt>
                <c:pt idx="106">
                  <c:v>33270</c:v>
                </c:pt>
                <c:pt idx="107">
                  <c:v>33298</c:v>
                </c:pt>
                <c:pt idx="108">
                  <c:v>33329</c:v>
                </c:pt>
                <c:pt idx="109">
                  <c:v>33359</c:v>
                </c:pt>
                <c:pt idx="110">
                  <c:v>33390</c:v>
                </c:pt>
                <c:pt idx="111">
                  <c:v>33420</c:v>
                </c:pt>
                <c:pt idx="112">
                  <c:v>33451</c:v>
                </c:pt>
                <c:pt idx="113">
                  <c:v>33482</c:v>
                </c:pt>
                <c:pt idx="114">
                  <c:v>33512</c:v>
                </c:pt>
                <c:pt idx="115">
                  <c:v>33543</c:v>
                </c:pt>
                <c:pt idx="116">
                  <c:v>33573</c:v>
                </c:pt>
                <c:pt idx="117">
                  <c:v>33604</c:v>
                </c:pt>
                <c:pt idx="118">
                  <c:v>33635</c:v>
                </c:pt>
                <c:pt idx="119">
                  <c:v>33664</c:v>
                </c:pt>
                <c:pt idx="120">
                  <c:v>33695</c:v>
                </c:pt>
                <c:pt idx="121">
                  <c:v>33725</c:v>
                </c:pt>
                <c:pt idx="122">
                  <c:v>33756</c:v>
                </c:pt>
                <c:pt idx="123">
                  <c:v>33786</c:v>
                </c:pt>
                <c:pt idx="124">
                  <c:v>33817</c:v>
                </c:pt>
                <c:pt idx="125">
                  <c:v>33848</c:v>
                </c:pt>
                <c:pt idx="126">
                  <c:v>33878</c:v>
                </c:pt>
                <c:pt idx="127">
                  <c:v>33909</c:v>
                </c:pt>
                <c:pt idx="128">
                  <c:v>33939</c:v>
                </c:pt>
                <c:pt idx="129">
                  <c:v>33970</c:v>
                </c:pt>
                <c:pt idx="130">
                  <c:v>34001</c:v>
                </c:pt>
                <c:pt idx="131">
                  <c:v>34029</c:v>
                </c:pt>
                <c:pt idx="132">
                  <c:v>34060</c:v>
                </c:pt>
                <c:pt idx="133">
                  <c:v>34090</c:v>
                </c:pt>
                <c:pt idx="134">
                  <c:v>34121</c:v>
                </c:pt>
                <c:pt idx="135">
                  <c:v>34151</c:v>
                </c:pt>
                <c:pt idx="136">
                  <c:v>34182</c:v>
                </c:pt>
                <c:pt idx="137">
                  <c:v>34213</c:v>
                </c:pt>
                <c:pt idx="138">
                  <c:v>34243</c:v>
                </c:pt>
                <c:pt idx="139">
                  <c:v>34274</c:v>
                </c:pt>
                <c:pt idx="140">
                  <c:v>34304</c:v>
                </c:pt>
                <c:pt idx="141">
                  <c:v>34335</c:v>
                </c:pt>
                <c:pt idx="142">
                  <c:v>34366</c:v>
                </c:pt>
                <c:pt idx="143">
                  <c:v>34394</c:v>
                </c:pt>
                <c:pt idx="144">
                  <c:v>34425</c:v>
                </c:pt>
                <c:pt idx="145">
                  <c:v>34455</c:v>
                </c:pt>
                <c:pt idx="146">
                  <c:v>34486</c:v>
                </c:pt>
                <c:pt idx="147">
                  <c:v>34516</c:v>
                </c:pt>
                <c:pt idx="148">
                  <c:v>34547</c:v>
                </c:pt>
                <c:pt idx="149">
                  <c:v>34578</c:v>
                </c:pt>
                <c:pt idx="150">
                  <c:v>34608</c:v>
                </c:pt>
                <c:pt idx="151">
                  <c:v>34639</c:v>
                </c:pt>
                <c:pt idx="152">
                  <c:v>34669</c:v>
                </c:pt>
                <c:pt idx="153">
                  <c:v>34700</c:v>
                </c:pt>
                <c:pt idx="154">
                  <c:v>34731</c:v>
                </c:pt>
                <c:pt idx="155">
                  <c:v>34759</c:v>
                </c:pt>
                <c:pt idx="156">
                  <c:v>34790</c:v>
                </c:pt>
                <c:pt idx="157">
                  <c:v>34820</c:v>
                </c:pt>
                <c:pt idx="158">
                  <c:v>34851</c:v>
                </c:pt>
                <c:pt idx="159">
                  <c:v>34881</c:v>
                </c:pt>
                <c:pt idx="160">
                  <c:v>34912</c:v>
                </c:pt>
                <c:pt idx="161">
                  <c:v>34943</c:v>
                </c:pt>
                <c:pt idx="162">
                  <c:v>34973</c:v>
                </c:pt>
                <c:pt idx="163">
                  <c:v>35004</c:v>
                </c:pt>
                <c:pt idx="164">
                  <c:v>35034</c:v>
                </c:pt>
                <c:pt idx="165">
                  <c:v>35065</c:v>
                </c:pt>
                <c:pt idx="166">
                  <c:v>35096</c:v>
                </c:pt>
                <c:pt idx="167">
                  <c:v>35125</c:v>
                </c:pt>
                <c:pt idx="168">
                  <c:v>35156</c:v>
                </c:pt>
                <c:pt idx="169">
                  <c:v>35186</c:v>
                </c:pt>
                <c:pt idx="170">
                  <c:v>35217</c:v>
                </c:pt>
                <c:pt idx="171">
                  <c:v>35247</c:v>
                </c:pt>
                <c:pt idx="172">
                  <c:v>35278</c:v>
                </c:pt>
                <c:pt idx="173">
                  <c:v>35309</c:v>
                </c:pt>
                <c:pt idx="174">
                  <c:v>35339</c:v>
                </c:pt>
                <c:pt idx="175">
                  <c:v>35370</c:v>
                </c:pt>
                <c:pt idx="176">
                  <c:v>35400</c:v>
                </c:pt>
                <c:pt idx="177">
                  <c:v>35431</c:v>
                </c:pt>
                <c:pt idx="178">
                  <c:v>35462</c:v>
                </c:pt>
                <c:pt idx="179">
                  <c:v>35490</c:v>
                </c:pt>
                <c:pt idx="180">
                  <c:v>35521</c:v>
                </c:pt>
                <c:pt idx="181">
                  <c:v>35551</c:v>
                </c:pt>
                <c:pt idx="182">
                  <c:v>35582</c:v>
                </c:pt>
                <c:pt idx="183">
                  <c:v>35612</c:v>
                </c:pt>
                <c:pt idx="184">
                  <c:v>35643</c:v>
                </c:pt>
                <c:pt idx="185">
                  <c:v>35674</c:v>
                </c:pt>
                <c:pt idx="186">
                  <c:v>35704</c:v>
                </c:pt>
                <c:pt idx="187">
                  <c:v>35735</c:v>
                </c:pt>
                <c:pt idx="188">
                  <c:v>35765</c:v>
                </c:pt>
                <c:pt idx="189">
                  <c:v>35796</c:v>
                </c:pt>
                <c:pt idx="190">
                  <c:v>35827</c:v>
                </c:pt>
                <c:pt idx="191">
                  <c:v>35855</c:v>
                </c:pt>
                <c:pt idx="192">
                  <c:v>35886</c:v>
                </c:pt>
                <c:pt idx="193">
                  <c:v>35916</c:v>
                </c:pt>
                <c:pt idx="194">
                  <c:v>35947</c:v>
                </c:pt>
                <c:pt idx="195">
                  <c:v>35977</c:v>
                </c:pt>
                <c:pt idx="196">
                  <c:v>36008</c:v>
                </c:pt>
                <c:pt idx="197">
                  <c:v>36039</c:v>
                </c:pt>
                <c:pt idx="198">
                  <c:v>36069</c:v>
                </c:pt>
                <c:pt idx="199">
                  <c:v>36100</c:v>
                </c:pt>
                <c:pt idx="200">
                  <c:v>36130</c:v>
                </c:pt>
                <c:pt idx="201">
                  <c:v>36161</c:v>
                </c:pt>
                <c:pt idx="202">
                  <c:v>36192</c:v>
                </c:pt>
                <c:pt idx="203">
                  <c:v>36220</c:v>
                </c:pt>
                <c:pt idx="204">
                  <c:v>36251</c:v>
                </c:pt>
                <c:pt idx="205">
                  <c:v>36281</c:v>
                </c:pt>
                <c:pt idx="206">
                  <c:v>36312</c:v>
                </c:pt>
                <c:pt idx="207">
                  <c:v>36342</c:v>
                </c:pt>
                <c:pt idx="208">
                  <c:v>36373</c:v>
                </c:pt>
                <c:pt idx="209">
                  <c:v>36404</c:v>
                </c:pt>
                <c:pt idx="210">
                  <c:v>36434</c:v>
                </c:pt>
                <c:pt idx="211">
                  <c:v>36465</c:v>
                </c:pt>
                <c:pt idx="212">
                  <c:v>36495</c:v>
                </c:pt>
                <c:pt idx="213">
                  <c:v>36526</c:v>
                </c:pt>
                <c:pt idx="214">
                  <c:v>36557</c:v>
                </c:pt>
                <c:pt idx="215">
                  <c:v>36586</c:v>
                </c:pt>
                <c:pt idx="216">
                  <c:v>36617</c:v>
                </c:pt>
                <c:pt idx="217">
                  <c:v>36647</c:v>
                </c:pt>
                <c:pt idx="218">
                  <c:v>36678</c:v>
                </c:pt>
                <c:pt idx="219">
                  <c:v>36708</c:v>
                </c:pt>
                <c:pt idx="220">
                  <c:v>36739</c:v>
                </c:pt>
                <c:pt idx="221">
                  <c:v>36770</c:v>
                </c:pt>
                <c:pt idx="222">
                  <c:v>36800</c:v>
                </c:pt>
                <c:pt idx="223">
                  <c:v>36831</c:v>
                </c:pt>
                <c:pt idx="224">
                  <c:v>36861</c:v>
                </c:pt>
                <c:pt idx="225">
                  <c:v>36892</c:v>
                </c:pt>
                <c:pt idx="226">
                  <c:v>36923</c:v>
                </c:pt>
                <c:pt idx="227">
                  <c:v>36951</c:v>
                </c:pt>
                <c:pt idx="228">
                  <c:v>36982</c:v>
                </c:pt>
                <c:pt idx="229">
                  <c:v>37012</c:v>
                </c:pt>
                <c:pt idx="230">
                  <c:v>37043</c:v>
                </c:pt>
                <c:pt idx="231">
                  <c:v>37073</c:v>
                </c:pt>
                <c:pt idx="232">
                  <c:v>37104</c:v>
                </c:pt>
                <c:pt idx="233">
                  <c:v>37135</c:v>
                </c:pt>
                <c:pt idx="234">
                  <c:v>37165</c:v>
                </c:pt>
                <c:pt idx="235">
                  <c:v>37196</c:v>
                </c:pt>
                <c:pt idx="236">
                  <c:v>37226</c:v>
                </c:pt>
                <c:pt idx="237">
                  <c:v>37257</c:v>
                </c:pt>
                <c:pt idx="238">
                  <c:v>37288</c:v>
                </c:pt>
                <c:pt idx="239">
                  <c:v>37316</c:v>
                </c:pt>
                <c:pt idx="240">
                  <c:v>37347</c:v>
                </c:pt>
                <c:pt idx="241">
                  <c:v>37377</c:v>
                </c:pt>
                <c:pt idx="242">
                  <c:v>37408</c:v>
                </c:pt>
                <c:pt idx="243">
                  <c:v>37438</c:v>
                </c:pt>
                <c:pt idx="244">
                  <c:v>37469</c:v>
                </c:pt>
                <c:pt idx="245">
                  <c:v>37500</c:v>
                </c:pt>
                <c:pt idx="246">
                  <c:v>37530</c:v>
                </c:pt>
                <c:pt idx="247">
                  <c:v>37561</c:v>
                </c:pt>
                <c:pt idx="248">
                  <c:v>37591</c:v>
                </c:pt>
                <c:pt idx="249">
                  <c:v>37622</c:v>
                </c:pt>
                <c:pt idx="250">
                  <c:v>37653</c:v>
                </c:pt>
                <c:pt idx="251">
                  <c:v>37681</c:v>
                </c:pt>
                <c:pt idx="252">
                  <c:v>37712</c:v>
                </c:pt>
                <c:pt idx="253">
                  <c:v>37742</c:v>
                </c:pt>
                <c:pt idx="254">
                  <c:v>37773</c:v>
                </c:pt>
                <c:pt idx="255">
                  <c:v>37803</c:v>
                </c:pt>
                <c:pt idx="256">
                  <c:v>37834</c:v>
                </c:pt>
                <c:pt idx="257">
                  <c:v>37865</c:v>
                </c:pt>
                <c:pt idx="258">
                  <c:v>37895</c:v>
                </c:pt>
                <c:pt idx="259">
                  <c:v>37926</c:v>
                </c:pt>
                <c:pt idx="260">
                  <c:v>37956</c:v>
                </c:pt>
                <c:pt idx="261">
                  <c:v>37987</c:v>
                </c:pt>
                <c:pt idx="262">
                  <c:v>38018</c:v>
                </c:pt>
                <c:pt idx="263">
                  <c:v>38047</c:v>
                </c:pt>
                <c:pt idx="264">
                  <c:v>38078</c:v>
                </c:pt>
                <c:pt idx="265">
                  <c:v>38108</c:v>
                </c:pt>
                <c:pt idx="266">
                  <c:v>38139</c:v>
                </c:pt>
                <c:pt idx="267">
                  <c:v>38169</c:v>
                </c:pt>
                <c:pt idx="268">
                  <c:v>38200</c:v>
                </c:pt>
                <c:pt idx="269">
                  <c:v>38231</c:v>
                </c:pt>
                <c:pt idx="270">
                  <c:v>38261</c:v>
                </c:pt>
                <c:pt idx="271">
                  <c:v>38292</c:v>
                </c:pt>
                <c:pt idx="272">
                  <c:v>38322</c:v>
                </c:pt>
                <c:pt idx="273">
                  <c:v>38353</c:v>
                </c:pt>
                <c:pt idx="274">
                  <c:v>38384</c:v>
                </c:pt>
                <c:pt idx="275">
                  <c:v>38412</c:v>
                </c:pt>
                <c:pt idx="276">
                  <c:v>38443</c:v>
                </c:pt>
                <c:pt idx="277">
                  <c:v>38473</c:v>
                </c:pt>
                <c:pt idx="278">
                  <c:v>38504</c:v>
                </c:pt>
                <c:pt idx="279">
                  <c:v>38534</c:v>
                </c:pt>
                <c:pt idx="280">
                  <c:v>38565</c:v>
                </c:pt>
                <c:pt idx="281">
                  <c:v>38596</c:v>
                </c:pt>
                <c:pt idx="282">
                  <c:v>38626</c:v>
                </c:pt>
                <c:pt idx="283">
                  <c:v>38657</c:v>
                </c:pt>
                <c:pt idx="284">
                  <c:v>38687</c:v>
                </c:pt>
                <c:pt idx="285">
                  <c:v>38718</c:v>
                </c:pt>
                <c:pt idx="286">
                  <c:v>38749</c:v>
                </c:pt>
                <c:pt idx="287">
                  <c:v>38777</c:v>
                </c:pt>
                <c:pt idx="288">
                  <c:v>38808</c:v>
                </c:pt>
                <c:pt idx="289">
                  <c:v>38838</c:v>
                </c:pt>
                <c:pt idx="290">
                  <c:v>38869</c:v>
                </c:pt>
                <c:pt idx="291">
                  <c:v>38899</c:v>
                </c:pt>
                <c:pt idx="292">
                  <c:v>38930</c:v>
                </c:pt>
                <c:pt idx="293">
                  <c:v>38961</c:v>
                </c:pt>
                <c:pt idx="294">
                  <c:v>38991</c:v>
                </c:pt>
                <c:pt idx="295">
                  <c:v>39022</c:v>
                </c:pt>
                <c:pt idx="296">
                  <c:v>39052</c:v>
                </c:pt>
                <c:pt idx="297">
                  <c:v>39083</c:v>
                </c:pt>
                <c:pt idx="298">
                  <c:v>39114</c:v>
                </c:pt>
                <c:pt idx="299">
                  <c:v>39142</c:v>
                </c:pt>
                <c:pt idx="300">
                  <c:v>39173</c:v>
                </c:pt>
                <c:pt idx="301">
                  <c:v>39203</c:v>
                </c:pt>
                <c:pt idx="302">
                  <c:v>39234</c:v>
                </c:pt>
                <c:pt idx="303">
                  <c:v>39264</c:v>
                </c:pt>
                <c:pt idx="304">
                  <c:v>39295</c:v>
                </c:pt>
                <c:pt idx="305">
                  <c:v>39326</c:v>
                </c:pt>
                <c:pt idx="306">
                  <c:v>39356</c:v>
                </c:pt>
                <c:pt idx="307">
                  <c:v>39387</c:v>
                </c:pt>
                <c:pt idx="308">
                  <c:v>39417</c:v>
                </c:pt>
                <c:pt idx="309">
                  <c:v>39448</c:v>
                </c:pt>
                <c:pt idx="310">
                  <c:v>39479</c:v>
                </c:pt>
                <c:pt idx="311">
                  <c:v>39508</c:v>
                </c:pt>
                <c:pt idx="312">
                  <c:v>39539</c:v>
                </c:pt>
                <c:pt idx="313">
                  <c:v>39569</c:v>
                </c:pt>
                <c:pt idx="314">
                  <c:v>39600</c:v>
                </c:pt>
                <c:pt idx="315">
                  <c:v>39630</c:v>
                </c:pt>
                <c:pt idx="316">
                  <c:v>39661</c:v>
                </c:pt>
                <c:pt idx="317">
                  <c:v>39692</c:v>
                </c:pt>
                <c:pt idx="318">
                  <c:v>39722</c:v>
                </c:pt>
                <c:pt idx="319">
                  <c:v>39753</c:v>
                </c:pt>
                <c:pt idx="320">
                  <c:v>39783</c:v>
                </c:pt>
                <c:pt idx="321">
                  <c:v>39814</c:v>
                </c:pt>
                <c:pt idx="322">
                  <c:v>39845</c:v>
                </c:pt>
                <c:pt idx="323">
                  <c:v>39873</c:v>
                </c:pt>
                <c:pt idx="324">
                  <c:v>39904</c:v>
                </c:pt>
                <c:pt idx="325">
                  <c:v>39934</c:v>
                </c:pt>
                <c:pt idx="326">
                  <c:v>39965</c:v>
                </c:pt>
                <c:pt idx="327">
                  <c:v>39995</c:v>
                </c:pt>
                <c:pt idx="328">
                  <c:v>40026</c:v>
                </c:pt>
                <c:pt idx="329">
                  <c:v>40057</c:v>
                </c:pt>
                <c:pt idx="330">
                  <c:v>40087</c:v>
                </c:pt>
                <c:pt idx="331">
                  <c:v>40118</c:v>
                </c:pt>
                <c:pt idx="332">
                  <c:v>40148</c:v>
                </c:pt>
                <c:pt idx="333">
                  <c:v>40179</c:v>
                </c:pt>
                <c:pt idx="334">
                  <c:v>40210</c:v>
                </c:pt>
                <c:pt idx="335">
                  <c:v>40238</c:v>
                </c:pt>
                <c:pt idx="336">
                  <c:v>40269</c:v>
                </c:pt>
                <c:pt idx="337">
                  <c:v>40299</c:v>
                </c:pt>
                <c:pt idx="338">
                  <c:v>40330</c:v>
                </c:pt>
                <c:pt idx="339">
                  <c:v>40360</c:v>
                </c:pt>
                <c:pt idx="340">
                  <c:v>40391</c:v>
                </c:pt>
                <c:pt idx="341">
                  <c:v>40422</c:v>
                </c:pt>
                <c:pt idx="342">
                  <c:v>40452</c:v>
                </c:pt>
                <c:pt idx="343">
                  <c:v>40483</c:v>
                </c:pt>
                <c:pt idx="344">
                  <c:v>40513</c:v>
                </c:pt>
                <c:pt idx="345">
                  <c:v>40544</c:v>
                </c:pt>
                <c:pt idx="346">
                  <c:v>40575</c:v>
                </c:pt>
                <c:pt idx="347">
                  <c:v>40603</c:v>
                </c:pt>
                <c:pt idx="348">
                  <c:v>40634</c:v>
                </c:pt>
                <c:pt idx="349">
                  <c:v>40664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</c:numCache>
            </c:numRef>
          </c:cat>
          <c:val>
            <c:numRef>
              <c:f>Control!$H$12:$NL$12</c:f>
              <c:numCache>
                <c:formatCode>General</c:formatCode>
                <c:ptCount val="3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9.1680814940577338E-2</c:v>
                </c:pt>
                <c:pt idx="24">
                  <c:v>9.0244881573665087E-2</c:v>
                </c:pt>
                <c:pt idx="25">
                  <c:v>9.1799363057324612E-2</c:v>
                </c:pt>
                <c:pt idx="26">
                  <c:v>8.7351061311449388E-2</c:v>
                </c:pt>
                <c:pt idx="27">
                  <c:v>9.3843489214296624E-2</c:v>
                </c:pt>
                <c:pt idx="28">
                  <c:v>8.8136911707506399E-2</c:v>
                </c:pt>
                <c:pt idx="29">
                  <c:v>8.0824455766558265E-2</c:v>
                </c:pt>
                <c:pt idx="30">
                  <c:v>8.5031137080033584E-2</c:v>
                </c:pt>
                <c:pt idx="31">
                  <c:v>8.5845447589900564E-2</c:v>
                </c:pt>
                <c:pt idx="32">
                  <c:v>8.2070803197563727E-2</c:v>
                </c:pt>
                <c:pt idx="33">
                  <c:v>7.8715222800271503E-2</c:v>
                </c:pt>
                <c:pt idx="34">
                  <c:v>6.7367949865711693E-2</c:v>
                </c:pt>
                <c:pt idx="35">
                  <c:v>6.4948529956305873E-2</c:v>
                </c:pt>
                <c:pt idx="36">
                  <c:v>6.6131526621989983E-2</c:v>
                </c:pt>
                <c:pt idx="37">
                  <c:v>5.9505578647998186E-2</c:v>
                </c:pt>
                <c:pt idx="38">
                  <c:v>5.6894049346879437E-2</c:v>
                </c:pt>
                <c:pt idx="39">
                  <c:v>5.3764214768964896E-2</c:v>
                </c:pt>
                <c:pt idx="40">
                  <c:v>5.2688018301401407E-2</c:v>
                </c:pt>
                <c:pt idx="41">
                  <c:v>5.7995857438754586E-2</c:v>
                </c:pt>
                <c:pt idx="42">
                  <c:v>5.6401898958407408E-2</c:v>
                </c:pt>
                <c:pt idx="43">
                  <c:v>5.8835963923337092E-2</c:v>
                </c:pt>
                <c:pt idx="44">
                  <c:v>6.606627735172016E-2</c:v>
                </c:pt>
                <c:pt idx="45">
                  <c:v>7.6605857272663669E-2</c:v>
                </c:pt>
                <c:pt idx="46">
                  <c:v>8.9326902914657128E-2</c:v>
                </c:pt>
                <c:pt idx="47">
                  <c:v>9.4436717663421557E-2</c:v>
                </c:pt>
                <c:pt idx="48">
                  <c:v>9.6705118463770112E-2</c:v>
                </c:pt>
                <c:pt idx="49">
                  <c:v>0.10386124303117909</c:v>
                </c:pt>
                <c:pt idx="50">
                  <c:v>0.11212578961823688</c:v>
                </c:pt>
                <c:pt idx="51">
                  <c:v>0.11529267126562408</c:v>
                </c:pt>
                <c:pt idx="52">
                  <c:v>0.1148387096774193</c:v>
                </c:pt>
                <c:pt idx="53">
                  <c:v>0.1194221292108284</c:v>
                </c:pt>
                <c:pt idx="54">
                  <c:v>0.12153732644711235</c:v>
                </c:pt>
                <c:pt idx="55">
                  <c:v>0.11845345045584614</c:v>
                </c:pt>
                <c:pt idx="56">
                  <c:v>0.12532998944033799</c:v>
                </c:pt>
                <c:pt idx="57">
                  <c:v>0.11348438615854066</c:v>
                </c:pt>
                <c:pt idx="58">
                  <c:v>0.10984921398780882</c:v>
                </c:pt>
                <c:pt idx="59">
                  <c:v>0.10579489134578741</c:v>
                </c:pt>
                <c:pt idx="60">
                  <c:v>0.11305662278768029</c:v>
                </c:pt>
                <c:pt idx="61">
                  <c:v>0.11591220850480116</c:v>
                </c:pt>
                <c:pt idx="62">
                  <c:v>0.1215039822189294</c:v>
                </c:pt>
                <c:pt idx="63">
                  <c:v>0.1260946781799252</c:v>
                </c:pt>
                <c:pt idx="64">
                  <c:v>0.13230994152046774</c:v>
                </c:pt>
                <c:pt idx="65">
                  <c:v>0.13822216861657208</c:v>
                </c:pt>
                <c:pt idx="66">
                  <c:v>0.14460857604210273</c:v>
                </c:pt>
                <c:pt idx="67">
                  <c:v>0.1520199916701373</c:v>
                </c:pt>
                <c:pt idx="68">
                  <c:v>0.15676499912028619</c:v>
                </c:pt>
                <c:pt idx="69">
                  <c:v>0.15783336248615229</c:v>
                </c:pt>
                <c:pt idx="70">
                  <c:v>0.1586402266288951</c:v>
                </c:pt>
                <c:pt idx="71">
                  <c:v>0.17186691949663832</c:v>
                </c:pt>
                <c:pt idx="72">
                  <c:v>0.1633091896785874</c:v>
                </c:pt>
                <c:pt idx="73">
                  <c:v>0.15248365647873938</c:v>
                </c:pt>
                <c:pt idx="74">
                  <c:v>0.14142581888246633</c:v>
                </c:pt>
                <c:pt idx="75">
                  <c:v>0.12926908853600191</c:v>
                </c:pt>
                <c:pt idx="76">
                  <c:v>0.12395093608779889</c:v>
                </c:pt>
                <c:pt idx="77">
                  <c:v>0.11142312175479493</c:v>
                </c:pt>
                <c:pt idx="78">
                  <c:v>9.8489994252573168E-2</c:v>
                </c:pt>
                <c:pt idx="79">
                  <c:v>9.4360086767896034E-2</c:v>
                </c:pt>
                <c:pt idx="80">
                  <c:v>8.0764550801054533E-2</c:v>
                </c:pt>
                <c:pt idx="81">
                  <c:v>8.2334575485950134E-2</c:v>
                </c:pt>
                <c:pt idx="82">
                  <c:v>7.7541040866224292E-2</c:v>
                </c:pt>
                <c:pt idx="83">
                  <c:v>6.3793272531136674E-2</c:v>
                </c:pt>
                <c:pt idx="84">
                  <c:v>5.4236793462399298E-2</c:v>
                </c:pt>
                <c:pt idx="85">
                  <c:v>5.6869969940851445E-2</c:v>
                </c:pt>
                <c:pt idx="86">
                  <c:v>5.9564001157519045E-2</c:v>
                </c:pt>
                <c:pt idx="87">
                  <c:v>6.6698771972068388E-2</c:v>
                </c:pt>
                <c:pt idx="88">
                  <c:v>7.002680451847583E-2</c:v>
                </c:pt>
                <c:pt idx="89">
                  <c:v>7.5177575439767289E-2</c:v>
                </c:pt>
                <c:pt idx="90">
                  <c:v>7.6816971080669719E-2</c:v>
                </c:pt>
                <c:pt idx="91">
                  <c:v>7.5982821275189738E-2</c:v>
                </c:pt>
                <c:pt idx="92">
                  <c:v>7.078857250082099E-2</c:v>
                </c:pt>
                <c:pt idx="93">
                  <c:v>6.6812450565300302E-2</c:v>
                </c:pt>
                <c:pt idx="94">
                  <c:v>6.4829821717990274E-2</c:v>
                </c:pt>
                <c:pt idx="95">
                  <c:v>6.7342705692555849E-2</c:v>
                </c:pt>
                <c:pt idx="96">
                  <c:v>7.806948738061173E-2</c:v>
                </c:pt>
                <c:pt idx="97">
                  <c:v>8.2756089728886678E-2</c:v>
                </c:pt>
                <c:pt idx="98">
                  <c:v>8.1068778733670133E-2</c:v>
                </c:pt>
                <c:pt idx="99">
                  <c:v>8.0135440180586909E-2</c:v>
                </c:pt>
                <c:pt idx="100">
                  <c:v>8.0205770521136088E-2</c:v>
                </c:pt>
                <c:pt idx="101">
                  <c:v>7.2049303892879529E-2</c:v>
                </c:pt>
                <c:pt idx="102">
                  <c:v>7.668183223640658E-2</c:v>
                </c:pt>
                <c:pt idx="103">
                  <c:v>7.7240229834642044E-2</c:v>
                </c:pt>
                <c:pt idx="104">
                  <c:v>8.5034609655655791E-2</c:v>
                </c:pt>
                <c:pt idx="105">
                  <c:v>9.0627589515460863E-2</c:v>
                </c:pt>
                <c:pt idx="106">
                  <c:v>9.589041095890391E-2</c:v>
                </c:pt>
                <c:pt idx="107">
                  <c:v>9.6346519260666938E-2</c:v>
                </c:pt>
                <c:pt idx="108">
                  <c:v>9.3002353948213212E-2</c:v>
                </c:pt>
                <c:pt idx="109">
                  <c:v>9.1895098080752483E-2</c:v>
                </c:pt>
                <c:pt idx="110">
                  <c:v>9.1536842105263E-2</c:v>
                </c:pt>
                <c:pt idx="111">
                  <c:v>9.6259143155694962E-2</c:v>
                </c:pt>
                <c:pt idx="112">
                  <c:v>9.64469107172439E-2</c:v>
                </c:pt>
                <c:pt idx="113">
                  <c:v>0.10471897100789952</c:v>
                </c:pt>
                <c:pt idx="114">
                  <c:v>0.1088410256410255</c:v>
                </c:pt>
                <c:pt idx="115">
                  <c:v>0.10916123778501625</c:v>
                </c:pt>
                <c:pt idx="116">
                  <c:v>0.10796624540719528</c:v>
                </c:pt>
                <c:pt idx="117">
                  <c:v>0.10972927580277526</c:v>
                </c:pt>
                <c:pt idx="118">
                  <c:v>0.11626984126984147</c:v>
                </c:pt>
                <c:pt idx="119">
                  <c:v>0.11009571828100996</c:v>
                </c:pt>
                <c:pt idx="120">
                  <c:v>0.11719790116688862</c:v>
                </c:pt>
                <c:pt idx="121">
                  <c:v>0.11438770758963204</c:v>
                </c:pt>
                <c:pt idx="122">
                  <c:v>0.11456565344854208</c:v>
                </c:pt>
                <c:pt idx="123">
                  <c:v>0.11056885770931828</c:v>
                </c:pt>
                <c:pt idx="124">
                  <c:v>0.10171091891075279</c:v>
                </c:pt>
                <c:pt idx="125">
                  <c:v>0.10074501141851649</c:v>
                </c:pt>
                <c:pt idx="126">
                  <c:v>9.6307532928814457E-2</c:v>
                </c:pt>
                <c:pt idx="127">
                  <c:v>9.1369626665687792E-2</c:v>
                </c:pt>
                <c:pt idx="128">
                  <c:v>9.1869829816697599E-2</c:v>
                </c:pt>
                <c:pt idx="129">
                  <c:v>8.0393499333357321E-2</c:v>
                </c:pt>
                <c:pt idx="130">
                  <c:v>6.4166370423035898E-2</c:v>
                </c:pt>
                <c:pt idx="131">
                  <c:v>6.7773756298346297E-2</c:v>
                </c:pt>
                <c:pt idx="132">
                  <c:v>5.7691633661631013E-2</c:v>
                </c:pt>
                <c:pt idx="133">
                  <c:v>5.4004178272980631E-2</c:v>
                </c:pt>
                <c:pt idx="134">
                  <c:v>5.579012943863787E-2</c:v>
                </c:pt>
                <c:pt idx="135">
                  <c:v>5.5067289206262041E-2</c:v>
                </c:pt>
                <c:pt idx="136">
                  <c:v>5.6290709633184707E-2</c:v>
                </c:pt>
                <c:pt idx="137">
                  <c:v>5.3363716753962349E-2</c:v>
                </c:pt>
                <c:pt idx="138">
                  <c:v>4.5391650636158236E-2</c:v>
                </c:pt>
                <c:pt idx="139">
                  <c:v>4.4668684830137972E-2</c:v>
                </c:pt>
                <c:pt idx="140">
                  <c:v>4.4289433282157335E-2</c:v>
                </c:pt>
                <c:pt idx="141">
                  <c:v>4.3959709158828693E-2</c:v>
                </c:pt>
                <c:pt idx="142">
                  <c:v>4.853850008351434E-2</c:v>
                </c:pt>
                <c:pt idx="143">
                  <c:v>5.0312375382161406E-2</c:v>
                </c:pt>
                <c:pt idx="144">
                  <c:v>4.4769195082347606E-2</c:v>
                </c:pt>
                <c:pt idx="145">
                  <c:v>3.9873145915232333E-2</c:v>
                </c:pt>
                <c:pt idx="146">
                  <c:v>3.1043073493738874E-2</c:v>
                </c:pt>
                <c:pt idx="147">
                  <c:v>2.036964727320054E-2</c:v>
                </c:pt>
                <c:pt idx="148">
                  <c:v>2.30105153836168E-2</c:v>
                </c:pt>
                <c:pt idx="149">
                  <c:v>2.1891446837364045E-2</c:v>
                </c:pt>
                <c:pt idx="150">
                  <c:v>2.3695764462809944E-2</c:v>
                </c:pt>
                <c:pt idx="151">
                  <c:v>2.7432545559920234E-2</c:v>
                </c:pt>
                <c:pt idx="152">
                  <c:v>2.4002045447281909E-2</c:v>
                </c:pt>
                <c:pt idx="153">
                  <c:v>2.8977635782747545E-2</c:v>
                </c:pt>
                <c:pt idx="154">
                  <c:v>3.2209761692366334E-2</c:v>
                </c:pt>
                <c:pt idx="155">
                  <c:v>3.0025944440928824E-2</c:v>
                </c:pt>
                <c:pt idx="156">
                  <c:v>4.183582846993137E-2</c:v>
                </c:pt>
                <c:pt idx="157">
                  <c:v>5.3148230510197507E-2</c:v>
                </c:pt>
                <c:pt idx="158">
                  <c:v>6.1488570247671154E-2</c:v>
                </c:pt>
                <c:pt idx="159">
                  <c:v>6.9296511257095531E-2</c:v>
                </c:pt>
                <c:pt idx="160">
                  <c:v>7.1666508042257424E-2</c:v>
                </c:pt>
                <c:pt idx="161">
                  <c:v>7.3588423014945059E-2</c:v>
                </c:pt>
                <c:pt idx="162">
                  <c:v>7.7262693156732593E-2</c:v>
                </c:pt>
                <c:pt idx="163">
                  <c:v>7.7248511438420264E-2</c:v>
                </c:pt>
                <c:pt idx="164">
                  <c:v>7.5967540574281886E-2</c:v>
                </c:pt>
                <c:pt idx="165">
                  <c:v>7.9454776911851349E-2</c:v>
                </c:pt>
                <c:pt idx="166">
                  <c:v>8.2811197876477741E-2</c:v>
                </c:pt>
                <c:pt idx="167">
                  <c:v>8.2936568883428194E-2</c:v>
                </c:pt>
                <c:pt idx="168">
                  <c:v>7.7358662891588256E-2</c:v>
                </c:pt>
                <c:pt idx="169">
                  <c:v>7.5261681397242777E-2</c:v>
                </c:pt>
                <c:pt idx="170">
                  <c:v>6.9907449007098318E-2</c:v>
                </c:pt>
                <c:pt idx="171">
                  <c:v>6.7609078166472616E-2</c:v>
                </c:pt>
                <c:pt idx="172">
                  <c:v>6.2670219064535168E-2</c:v>
                </c:pt>
                <c:pt idx="173">
                  <c:v>5.3534640061215978E-2</c:v>
                </c:pt>
                <c:pt idx="174">
                  <c:v>5.5825526932084264E-2</c:v>
                </c:pt>
                <c:pt idx="175">
                  <c:v>5.3265454545454526E-2</c:v>
                </c:pt>
                <c:pt idx="176">
                  <c:v>5.0849915878633231E-2</c:v>
                </c:pt>
                <c:pt idx="177">
                  <c:v>5.0135189553011626E-2</c:v>
                </c:pt>
                <c:pt idx="178">
                  <c:v>3.9906504760275928E-2</c:v>
                </c:pt>
                <c:pt idx="179">
                  <c:v>3.9852503191036732E-2</c:v>
                </c:pt>
                <c:pt idx="180">
                  <c:v>3.865717192268571E-2</c:v>
                </c:pt>
                <c:pt idx="181">
                  <c:v>3.6105032822757191E-2</c:v>
                </c:pt>
                <c:pt idx="182">
                  <c:v>3.586125808348041E-2</c:v>
                </c:pt>
                <c:pt idx="183">
                  <c:v>4.1985585786915525E-2</c:v>
                </c:pt>
                <c:pt idx="184">
                  <c:v>4.4098392623339047E-2</c:v>
                </c:pt>
                <c:pt idx="185">
                  <c:v>5.5172221135849638E-2</c:v>
                </c:pt>
                <c:pt idx="186">
                  <c:v>5.5285995508359727E-2</c:v>
                </c:pt>
                <c:pt idx="187">
                  <c:v>5.6399491796939941E-2</c:v>
                </c:pt>
                <c:pt idx="188">
                  <c:v>6.5945289425014514E-2</c:v>
                </c:pt>
                <c:pt idx="189">
                  <c:v>6.9297981319674726E-2</c:v>
                </c:pt>
                <c:pt idx="190">
                  <c:v>7.9847596074776525E-2</c:v>
                </c:pt>
                <c:pt idx="191">
                  <c:v>8.0250954719039647E-2</c:v>
                </c:pt>
                <c:pt idx="192">
                  <c:v>9.2175427141146946E-2</c:v>
                </c:pt>
                <c:pt idx="193">
                  <c:v>9.6309533479543991E-2</c:v>
                </c:pt>
                <c:pt idx="194">
                  <c:v>0.10607534727852549</c:v>
                </c:pt>
                <c:pt idx="195">
                  <c:v>0.11230261923272837</c:v>
                </c:pt>
                <c:pt idx="196">
                  <c:v>0.11926360725720384</c:v>
                </c:pt>
                <c:pt idx="197">
                  <c:v>0.12482791485756632</c:v>
                </c:pt>
                <c:pt idx="198">
                  <c:v>0.12774230839967415</c:v>
                </c:pt>
                <c:pt idx="199">
                  <c:v>0.13171930558460554</c:v>
                </c:pt>
                <c:pt idx="200">
                  <c:v>0.13310544851874859</c:v>
                </c:pt>
                <c:pt idx="201">
                  <c:v>0.12495197110581718</c:v>
                </c:pt>
                <c:pt idx="202">
                  <c:v>0.12181748952912833</c:v>
                </c:pt>
                <c:pt idx="203">
                  <c:v>0.12812484217968817</c:v>
                </c:pt>
                <c:pt idx="204">
                  <c:v>0.11912116381028318</c:v>
                </c:pt>
                <c:pt idx="205">
                  <c:v>0.11239812299333191</c:v>
                </c:pt>
                <c:pt idx="206">
                  <c:v>0.10633567082854835</c:v>
                </c:pt>
                <c:pt idx="207">
                  <c:v>9.3492407809110542E-2</c:v>
                </c:pt>
                <c:pt idx="208">
                  <c:v>8.3146603098927116E-2</c:v>
                </c:pt>
                <c:pt idx="209">
                  <c:v>7.3245934050415379E-2</c:v>
                </c:pt>
                <c:pt idx="210">
                  <c:v>6.4743843626959813E-2</c:v>
                </c:pt>
                <c:pt idx="211">
                  <c:v>6.165965901215166E-2</c:v>
                </c:pt>
                <c:pt idx="212">
                  <c:v>5.9786086479568609E-2</c:v>
                </c:pt>
                <c:pt idx="213">
                  <c:v>5.5399959013593868E-2</c:v>
                </c:pt>
                <c:pt idx="214">
                  <c:v>5.3287776621260594E-2</c:v>
                </c:pt>
                <c:pt idx="215">
                  <c:v>4.3871429850478795E-2</c:v>
                </c:pt>
                <c:pt idx="216">
                  <c:v>3.9798780216355419E-2</c:v>
                </c:pt>
                <c:pt idx="217">
                  <c:v>3.8875691037055002E-2</c:v>
                </c:pt>
                <c:pt idx="218">
                  <c:v>3.8052960533580531E-2</c:v>
                </c:pt>
                <c:pt idx="219">
                  <c:v>3.5685159470122893E-2</c:v>
                </c:pt>
                <c:pt idx="220">
                  <c:v>3.9460363572340576E-2</c:v>
                </c:pt>
                <c:pt idx="221">
                  <c:v>3.7391170859010267E-2</c:v>
                </c:pt>
                <c:pt idx="222">
                  <c:v>3.3849722112817782E-2</c:v>
                </c:pt>
                <c:pt idx="223">
                  <c:v>2.9833532803830116E-2</c:v>
                </c:pt>
                <c:pt idx="224">
                  <c:v>1.8265332528249769E-2</c:v>
                </c:pt>
                <c:pt idx="225">
                  <c:v>2.2869471413160734E-2</c:v>
                </c:pt>
                <c:pt idx="226">
                  <c:v>1.9270016541708894E-2</c:v>
                </c:pt>
                <c:pt idx="227">
                  <c:v>2.1699974268805374E-2</c:v>
                </c:pt>
                <c:pt idx="228">
                  <c:v>2.204906452027269E-2</c:v>
                </c:pt>
                <c:pt idx="229">
                  <c:v>2.6051461788340006E-2</c:v>
                </c:pt>
                <c:pt idx="230">
                  <c:v>2.2935194247053748E-2</c:v>
                </c:pt>
                <c:pt idx="231">
                  <c:v>2.4857410402655843E-2</c:v>
                </c:pt>
                <c:pt idx="232">
                  <c:v>2.3480341301264113E-2</c:v>
                </c:pt>
                <c:pt idx="233">
                  <c:v>2.412058176898367E-2</c:v>
                </c:pt>
                <c:pt idx="234">
                  <c:v>3.2783762619314816E-2</c:v>
                </c:pt>
                <c:pt idx="235">
                  <c:v>3.9006043189790042E-2</c:v>
                </c:pt>
                <c:pt idx="236">
                  <c:v>4.775619983481226E-2</c:v>
                </c:pt>
                <c:pt idx="237">
                  <c:v>5.3448639527525758E-2</c:v>
                </c:pt>
                <c:pt idx="238">
                  <c:v>5.9288454242718072E-2</c:v>
                </c:pt>
                <c:pt idx="239">
                  <c:v>6.1135829415715284E-2</c:v>
                </c:pt>
                <c:pt idx="240">
                  <c:v>6.2206769436997121E-2</c:v>
                </c:pt>
                <c:pt idx="241">
                  <c:v>6.3360479890025162E-2</c:v>
                </c:pt>
                <c:pt idx="242">
                  <c:v>6.6992512479201016E-2</c:v>
                </c:pt>
                <c:pt idx="243">
                  <c:v>7.5919926904228011E-2</c:v>
                </c:pt>
                <c:pt idx="244">
                  <c:v>8.2333471245345263E-2</c:v>
                </c:pt>
                <c:pt idx="245">
                  <c:v>8.6737537413561536E-2</c:v>
                </c:pt>
                <c:pt idx="246">
                  <c:v>9.1233247264232098E-2</c:v>
                </c:pt>
                <c:pt idx="247">
                  <c:v>9.3406816887659672E-2</c:v>
                </c:pt>
                <c:pt idx="248">
                  <c:v>9.6939806767190925E-2</c:v>
                </c:pt>
                <c:pt idx="249">
                  <c:v>9.5446900528591991E-2</c:v>
                </c:pt>
                <c:pt idx="250">
                  <c:v>9.4808889950058692E-2</c:v>
                </c:pt>
                <c:pt idx="251">
                  <c:v>9.4578825577025905E-2</c:v>
                </c:pt>
                <c:pt idx="252">
                  <c:v>0.1024371968292781</c:v>
                </c:pt>
                <c:pt idx="253">
                  <c:v>0.1041074961314714</c:v>
                </c:pt>
                <c:pt idx="254">
                  <c:v>0.10403305978440981</c:v>
                </c:pt>
                <c:pt idx="255">
                  <c:v>0.10146298154867613</c:v>
                </c:pt>
                <c:pt idx="256">
                  <c:v>9.2603211009174319E-2</c:v>
                </c:pt>
                <c:pt idx="257">
                  <c:v>9.0793397534522383E-2</c:v>
                </c:pt>
                <c:pt idx="258">
                  <c:v>7.9079812206572661E-2</c:v>
                </c:pt>
                <c:pt idx="259">
                  <c:v>6.7423044731702436E-2</c:v>
                </c:pt>
                <c:pt idx="260">
                  <c:v>6.06780910263496E-2</c:v>
                </c:pt>
                <c:pt idx="261">
                  <c:v>5.2859571201403881E-2</c:v>
                </c:pt>
                <c:pt idx="262">
                  <c:v>4.9960017446932174E-2</c:v>
                </c:pt>
                <c:pt idx="263">
                  <c:v>4.3962199374807713E-2</c:v>
                </c:pt>
                <c:pt idx="264">
                  <c:v>3.9850471301579218E-2</c:v>
                </c:pt>
                <c:pt idx="265">
                  <c:v>3.230556344024952E-2</c:v>
                </c:pt>
                <c:pt idx="266">
                  <c:v>3.4605741728168368E-2</c:v>
                </c:pt>
                <c:pt idx="267">
                  <c:v>3.1645902328759981E-2</c:v>
                </c:pt>
                <c:pt idx="268">
                  <c:v>3.4024315577713793E-2</c:v>
                </c:pt>
                <c:pt idx="269">
                  <c:v>3.8448813275985198E-2</c:v>
                </c:pt>
                <c:pt idx="270">
                  <c:v>4.1576025478150494E-2</c:v>
                </c:pt>
                <c:pt idx="271">
                  <c:v>4.8092002090956779E-2</c:v>
                </c:pt>
                <c:pt idx="272">
                  <c:v>5.2360022931397007E-2</c:v>
                </c:pt>
                <c:pt idx="273">
                  <c:v>5.1733416662326455E-2</c:v>
                </c:pt>
                <c:pt idx="274">
                  <c:v>5.0456095407889499E-2</c:v>
                </c:pt>
                <c:pt idx="275">
                  <c:v>5.8276793132096348E-2</c:v>
                </c:pt>
                <c:pt idx="276">
                  <c:v>5.1241034109087098E-2</c:v>
                </c:pt>
                <c:pt idx="277">
                  <c:v>5.382460602519374E-2</c:v>
                </c:pt>
                <c:pt idx="278">
                  <c:v>5.0104099116010693E-2</c:v>
                </c:pt>
                <c:pt idx="279">
                  <c:v>4.8373673036093287E-2</c:v>
                </c:pt>
                <c:pt idx="280">
                  <c:v>5.1006597868380826E-2</c:v>
                </c:pt>
                <c:pt idx="281">
                  <c:v>4.7304435314831805E-2</c:v>
                </c:pt>
                <c:pt idx="282">
                  <c:v>4.9540517961570441E-2</c:v>
                </c:pt>
                <c:pt idx="283">
                  <c:v>4.9625935162094612E-2</c:v>
                </c:pt>
                <c:pt idx="284">
                  <c:v>4.6998035558050058E-2</c:v>
                </c:pt>
                <c:pt idx="285">
                  <c:v>5.2655035240909323E-2</c:v>
                </c:pt>
                <c:pt idx="286">
                  <c:v>5.615607698391762E-2</c:v>
                </c:pt>
                <c:pt idx="287">
                  <c:v>5.3481183455179146E-2</c:v>
                </c:pt>
                <c:pt idx="288">
                  <c:v>6.1064205772629374E-2</c:v>
                </c:pt>
                <c:pt idx="289">
                  <c:v>6.2474519332691963E-2</c:v>
                </c:pt>
                <c:pt idx="290">
                  <c:v>6.4240907465791308E-2</c:v>
                </c:pt>
                <c:pt idx="291">
                  <c:v>6.2829091262576381E-2</c:v>
                </c:pt>
                <c:pt idx="292">
                  <c:v>5.8237424547283728E-2</c:v>
                </c:pt>
                <c:pt idx="293">
                  <c:v>5.4102087869860475E-2</c:v>
                </c:pt>
                <c:pt idx="294">
                  <c:v>5.1898431903207837E-2</c:v>
                </c:pt>
                <c:pt idx="295">
                  <c:v>5.2965866793379363E-2</c:v>
                </c:pt>
                <c:pt idx="296">
                  <c:v>5.3686301715438957E-2</c:v>
                </c:pt>
                <c:pt idx="297">
                  <c:v>5.7202891505809698E-2</c:v>
                </c:pt>
                <c:pt idx="298">
                  <c:v>6.0971043434847765E-2</c:v>
                </c:pt>
                <c:pt idx="299">
                  <c:v>6.5142129694316264E-2</c:v>
                </c:pt>
                <c:pt idx="300">
                  <c:v>6.6941154700221966E-2</c:v>
                </c:pt>
                <c:pt idx="301">
                  <c:v>7.3213408644400929E-2</c:v>
                </c:pt>
                <c:pt idx="302">
                  <c:v>7.7801701100982015E-2</c:v>
                </c:pt>
                <c:pt idx="303">
                  <c:v>8.8718159784149625E-2</c:v>
                </c:pt>
                <c:pt idx="304">
                  <c:v>0.10236831297628658</c:v>
                </c:pt>
                <c:pt idx="305">
                  <c:v>0.11275157590947067</c:v>
                </c:pt>
                <c:pt idx="306">
                  <c:v>0.12015134317063966</c:v>
                </c:pt>
                <c:pt idx="307">
                  <c:v>0.12488154153943362</c:v>
                </c:pt>
                <c:pt idx="308">
                  <c:v>0.12795343338969628</c:v>
                </c:pt>
                <c:pt idx="309">
                  <c:v>0.12418979249788643</c:v>
                </c:pt>
                <c:pt idx="310">
                  <c:v>0.12233103935062652</c:v>
                </c:pt>
                <c:pt idx="311">
                  <c:v>0.11833724438484754</c:v>
                </c:pt>
                <c:pt idx="312">
                  <c:v>0.11509054907572015</c:v>
                </c:pt>
                <c:pt idx="313">
                  <c:v>0.11281141843768773</c:v>
                </c:pt>
                <c:pt idx="314">
                  <c:v>0.10776118557139218</c:v>
                </c:pt>
                <c:pt idx="315">
                  <c:v>0.10519315047395039</c:v>
                </c:pt>
                <c:pt idx="316">
                  <c:v>9.5290659969919866E-2</c:v>
                </c:pt>
                <c:pt idx="317">
                  <c:v>8.9683038029976375E-2</c:v>
                </c:pt>
                <c:pt idx="318">
                  <c:v>8.5605426000486443E-2</c:v>
                </c:pt>
                <c:pt idx="319">
                  <c:v>7.6757465131517363E-2</c:v>
                </c:pt>
                <c:pt idx="320">
                  <c:v>7.4038206420801195E-2</c:v>
                </c:pt>
                <c:pt idx="321">
                  <c:v>7.802728448162119E-2</c:v>
                </c:pt>
                <c:pt idx="322">
                  <c:v>7.425022601312839E-2</c:v>
                </c:pt>
                <c:pt idx="323">
                  <c:v>7.3402147846939686E-2</c:v>
                </c:pt>
                <c:pt idx="324">
                  <c:v>7.2908025715470753E-2</c:v>
                </c:pt>
                <c:pt idx="325">
                  <c:v>6.6443901812106285E-2</c:v>
                </c:pt>
                <c:pt idx="326">
                  <c:v>6.4536757558704694E-2</c:v>
                </c:pt>
                <c:pt idx="327">
                  <c:v>5.3766437783464613E-2</c:v>
                </c:pt>
                <c:pt idx="328">
                  <c:v>4.7607049723478449E-2</c:v>
                </c:pt>
                <c:pt idx="329">
                  <c:v>4.2503883349200682E-2</c:v>
                </c:pt>
                <c:pt idx="330">
                  <c:v>3.8556316116988197E-2</c:v>
                </c:pt>
                <c:pt idx="331">
                  <c:v>3.8847008854832811E-2</c:v>
                </c:pt>
                <c:pt idx="332">
                  <c:v>3.6103803065673505E-2</c:v>
                </c:pt>
                <c:pt idx="333">
                  <c:v>2.6925148088314373E-2</c:v>
                </c:pt>
                <c:pt idx="334">
                  <c:v>2.5210391511159988E-2</c:v>
                </c:pt>
                <c:pt idx="335">
                  <c:v>2.4259349198640028E-2</c:v>
                </c:pt>
                <c:pt idx="336">
                  <c:v>2.2953235802215369E-2</c:v>
                </c:pt>
                <c:pt idx="337">
                  <c:v>2.2812725958062097E-2</c:v>
                </c:pt>
                <c:pt idx="338">
                  <c:v>2.2334622870461323E-2</c:v>
                </c:pt>
                <c:pt idx="339">
                  <c:v>2.8192550914905162E-2</c:v>
                </c:pt>
                <c:pt idx="340">
                  <c:v>3.0556290435075219E-2</c:v>
                </c:pt>
                <c:pt idx="341">
                  <c:v>3.4222131433171828E-2</c:v>
                </c:pt>
                <c:pt idx="342">
                  <c:v>3.3745566101044781E-2</c:v>
                </c:pt>
                <c:pt idx="343">
                  <c:v>3.552941457758E-2</c:v>
                </c:pt>
                <c:pt idx="344">
                  <c:v>3.6610080587477771E-2</c:v>
                </c:pt>
                <c:pt idx="345">
                  <c:v>4.1104543070982463E-2</c:v>
                </c:pt>
                <c:pt idx="346">
                  <c:v>4.6028290326801787E-2</c:v>
                </c:pt>
                <c:pt idx="347">
                  <c:v>4.7689608572986472E-2</c:v>
                </c:pt>
                <c:pt idx="348">
                  <c:v>5.0710346375048891E-2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004864"/>
        <c:axId val="154076288"/>
      </c:lineChart>
      <c:dateAx>
        <c:axId val="15400486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154076288"/>
        <c:crosses val="autoZero"/>
        <c:auto val="1"/>
        <c:lblOffset val="100"/>
        <c:baseTimeUnit val="months"/>
      </c:dateAx>
      <c:valAx>
        <c:axId val="154076288"/>
        <c:scaling>
          <c:orientation val="minMax"/>
        </c:scaling>
        <c:delete val="0"/>
        <c:axPos val="l"/>
        <c:majorGridlines>
          <c:spPr>
            <a:ln w="0"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400486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Analysis!$AO$16</c:f>
              <c:strCache>
                <c:ptCount val="1"/>
                <c:pt idx="0">
                  <c:v>Main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strRef>
              <c:f>Analysis!$AN$17:$AN$26</c:f>
              <c:strCache>
                <c:ptCount val="10"/>
                <c:pt idx="0">
                  <c:v>All of Australia: 3%</c:v>
                </c:pt>
                <c:pt idx="2">
                  <c:v>Western Australia: 5%</c:v>
                </c:pt>
                <c:pt idx="3">
                  <c:v>New South Wales: 5%</c:v>
                </c:pt>
                <c:pt idx="4">
                  <c:v>Australian Capital Territory: 3%</c:v>
                </c:pt>
                <c:pt idx="5">
                  <c:v>Queensland: 3%</c:v>
                </c:pt>
                <c:pt idx="6">
                  <c:v>South Australia: 3%</c:v>
                </c:pt>
                <c:pt idx="7">
                  <c:v>Tasmania: 1%</c:v>
                </c:pt>
                <c:pt idx="8">
                  <c:v>Victoria: 1%</c:v>
                </c:pt>
                <c:pt idx="9">
                  <c:v>Northern Territory: -3%</c:v>
                </c:pt>
              </c:strCache>
            </c:strRef>
          </c:cat>
          <c:val>
            <c:numRef>
              <c:f>Analysis!$AO$17:$AO$26</c:f>
              <c:numCache>
                <c:formatCode>0%</c:formatCode>
                <c:ptCount val="10"/>
                <c:pt idx="0">
                  <c:v>3.1189215422770866E-2</c:v>
                </c:pt>
                <c:pt idx="2">
                  <c:v>#N/A</c:v>
                </c:pt>
                <c:pt idx="3">
                  <c:v>#N/A</c:v>
                </c:pt>
                <c:pt idx="4">
                  <c:v>3.4475611441204826E-2</c:v>
                </c:pt>
                <c:pt idx="5">
                  <c:v>3.3446893076404194E-2</c:v>
                </c:pt>
                <c:pt idx="6">
                  <c:v>2.8859359978025058E-2</c:v>
                </c:pt>
                <c:pt idx="7">
                  <c:v>6.555944055944056E-3</c:v>
                </c:pt>
                <c:pt idx="8">
                  <c:v>5.535598914588373E-3</c:v>
                </c:pt>
                <c:pt idx="9">
                  <c:v>-2.8700769578995061E-2</c:v>
                </c:pt>
              </c:numCache>
            </c:numRef>
          </c:val>
        </c:ser>
        <c:ser>
          <c:idx val="1"/>
          <c:order val="1"/>
          <c:tx>
            <c:strRef>
              <c:f>Analysis!$AP$16</c:f>
              <c:strCache>
                <c:ptCount val="1"/>
                <c:pt idx="0">
                  <c:v>High1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strRef>
              <c:f>Analysis!$AN$17:$AN$26</c:f>
              <c:strCache>
                <c:ptCount val="10"/>
                <c:pt idx="0">
                  <c:v>All of Australia: 3%</c:v>
                </c:pt>
                <c:pt idx="2">
                  <c:v>Western Australia: 5%</c:v>
                </c:pt>
                <c:pt idx="3">
                  <c:v>New South Wales: 5%</c:v>
                </c:pt>
                <c:pt idx="4">
                  <c:v>Australian Capital Territory: 3%</c:v>
                </c:pt>
                <c:pt idx="5">
                  <c:v>Queensland: 3%</c:v>
                </c:pt>
                <c:pt idx="6">
                  <c:v>South Australia: 3%</c:v>
                </c:pt>
                <c:pt idx="7">
                  <c:v>Tasmania: 1%</c:v>
                </c:pt>
                <c:pt idx="8">
                  <c:v>Victoria: 1%</c:v>
                </c:pt>
                <c:pt idx="9">
                  <c:v>Northern Territory: -3%</c:v>
                </c:pt>
              </c:strCache>
            </c:strRef>
          </c:cat>
          <c:val>
            <c:numRef>
              <c:f>Analysis!$AP$17:$AP$26</c:f>
              <c:numCache>
                <c:formatCode>0%</c:formatCode>
                <c:ptCount val="10"/>
                <c:pt idx="0">
                  <c:v>#N/A</c:v>
                </c:pt>
                <c:pt idx="2">
                  <c:v>#N/A</c:v>
                </c:pt>
                <c:pt idx="3">
                  <c:v>4.8686962091359073E-2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Analysis!$AQ$16</c:f>
              <c:strCache>
                <c:ptCount val="1"/>
                <c:pt idx="0">
                  <c:v>High2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Analysis!$AN$17:$AN$26</c:f>
              <c:strCache>
                <c:ptCount val="10"/>
                <c:pt idx="0">
                  <c:v>All of Australia: 3%</c:v>
                </c:pt>
                <c:pt idx="2">
                  <c:v>Western Australia: 5%</c:v>
                </c:pt>
                <c:pt idx="3">
                  <c:v>New South Wales: 5%</c:v>
                </c:pt>
                <c:pt idx="4">
                  <c:v>Australian Capital Territory: 3%</c:v>
                </c:pt>
                <c:pt idx="5">
                  <c:v>Queensland: 3%</c:v>
                </c:pt>
                <c:pt idx="6">
                  <c:v>South Australia: 3%</c:v>
                </c:pt>
                <c:pt idx="7">
                  <c:v>Tasmania: 1%</c:v>
                </c:pt>
                <c:pt idx="8">
                  <c:v>Victoria: 1%</c:v>
                </c:pt>
                <c:pt idx="9">
                  <c:v>Northern Territory: -3%</c:v>
                </c:pt>
              </c:strCache>
            </c:strRef>
          </c:cat>
          <c:val>
            <c:numRef>
              <c:f>Analysis!$AQ$17:$AQ$26</c:f>
              <c:numCache>
                <c:formatCode>0%</c:formatCode>
                <c:ptCount val="10"/>
                <c:pt idx="0">
                  <c:v>#N/A</c:v>
                </c:pt>
                <c:pt idx="2">
                  <c:v>5.0710346375048891E-2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155591040"/>
        <c:axId val="155592960"/>
      </c:barChart>
      <c:catAx>
        <c:axId val="155591040"/>
        <c:scaling>
          <c:orientation val="minMax"/>
        </c:scaling>
        <c:delete val="0"/>
        <c:axPos val="b"/>
        <c:majorTickMark val="out"/>
        <c:minorTickMark val="none"/>
        <c:tickLblPos val="none"/>
        <c:crossAx val="155592960"/>
        <c:crosses val="autoZero"/>
        <c:auto val="1"/>
        <c:lblAlgn val="ctr"/>
        <c:lblOffset val="100"/>
        <c:noMultiLvlLbl val="0"/>
      </c:catAx>
      <c:valAx>
        <c:axId val="155592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559104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Analysis!$AO$16</c:f>
              <c:strCache>
                <c:ptCount val="1"/>
                <c:pt idx="0">
                  <c:v>Main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strRef>
              <c:f>Analysis!$AN$27:$AN$48</c:f>
              <c:strCache>
                <c:ptCount val="22"/>
                <c:pt idx="0">
                  <c:v>All Industries: 2%</c:v>
                </c:pt>
                <c:pt idx="2">
                  <c:v>Newspaper &amp; book retailing: 39%</c:v>
                </c:pt>
                <c:pt idx="3">
                  <c:v>Liquor retailing: 8%</c:v>
                </c:pt>
                <c:pt idx="4">
                  <c:v>Takeaway food services: 8%</c:v>
                </c:pt>
                <c:pt idx="5">
                  <c:v>Hardware, building &amp; garden supplies retailing: 7%</c:v>
                </c:pt>
                <c:pt idx="6">
                  <c:v>Other retailing: 6%</c:v>
                </c:pt>
                <c:pt idx="7">
                  <c:v>Cafes, restaurants &amp; takeaway food services: 6%</c:v>
                </c:pt>
                <c:pt idx="8">
                  <c:v>Pharmaceutical, cosmetic &amp; toiletry goods retailing: 5%</c:v>
                </c:pt>
                <c:pt idx="9">
                  <c:v>Supermarket &amp; grocery stores: 5%</c:v>
                </c:pt>
                <c:pt idx="10">
                  <c:v>Cafes, restaurants &amp; catering services: 4%</c:v>
                </c:pt>
                <c:pt idx="11">
                  <c:v>Food retailing: 3%</c:v>
                </c:pt>
                <c:pt idx="12">
                  <c:v>Furniture, floor coverings, houseware &amp; textile goods retailing: 3%</c:v>
                </c:pt>
                <c:pt idx="13">
                  <c:v>Household goods retailing: 2%</c:v>
                </c:pt>
                <c:pt idx="14">
                  <c:v>Other retailing n.e.c.: -1%</c:v>
                </c:pt>
                <c:pt idx="15">
                  <c:v>Department stores: -1%</c:v>
                </c:pt>
                <c:pt idx="16">
                  <c:v>Electrical &amp; electronic goods retailing: -2%</c:v>
                </c:pt>
                <c:pt idx="17">
                  <c:v>Other recreational goods retailing: -3%</c:v>
                </c:pt>
                <c:pt idx="18">
                  <c:v>Footwear &amp; other personal accessory retailing: -3%</c:v>
                </c:pt>
                <c:pt idx="19">
                  <c:v>Clothing, footwear &amp; personal accessory retailing: -6%</c:v>
                </c:pt>
                <c:pt idx="20">
                  <c:v>Clothing retailing: -7%</c:v>
                </c:pt>
                <c:pt idx="21">
                  <c:v>Other specialised food retailing: -16%</c:v>
                </c:pt>
              </c:strCache>
            </c:strRef>
          </c:cat>
          <c:val>
            <c:numRef>
              <c:f>Analysis!$AO$27:$AO$48</c:f>
              <c:numCache>
                <c:formatCode>General</c:formatCode>
                <c:ptCount val="22"/>
                <c:pt idx="0">
                  <c:v>2.329024981947099E-2</c:v>
                </c:pt>
                <c:pt idx="2" formatCode="0%">
                  <c:v>0.39008827899659093</c:v>
                </c:pt>
                <c:pt idx="3" formatCode="0%">
                  <c:v>8.26103077493512E-2</c:v>
                </c:pt>
                <c:pt idx="4" formatCode="0%">
                  <c:v>7.9558466541473832E-2</c:v>
                </c:pt>
                <c:pt idx="5" formatCode="0%">
                  <c:v>7.049234497191359E-2</c:v>
                </c:pt>
                <c:pt idx="6" formatCode="0%">
                  <c:v>5.9786706883550367E-2</c:v>
                </c:pt>
                <c:pt idx="7" formatCode="0%">
                  <c:v>5.6416525090125597E-2</c:v>
                </c:pt>
                <c:pt idx="8" formatCode="0%">
                  <c:v>5.0265263915115634E-2</c:v>
                </c:pt>
                <c:pt idx="9" formatCode="0%">
                  <c:v>#N/A</c:v>
                </c:pt>
                <c:pt idx="10" formatCode="0%">
                  <c:v>3.714912612544443E-2</c:v>
                </c:pt>
                <c:pt idx="11" formatCode="0%">
                  <c:v>3.0122025813021328E-2</c:v>
                </c:pt>
                <c:pt idx="12" formatCode="0%">
                  <c:v>2.5154123531464331E-2</c:v>
                </c:pt>
                <c:pt idx="13" formatCode="0%">
                  <c:v>1.5661482372105621E-2</c:v>
                </c:pt>
                <c:pt idx="14" formatCode="0%">
                  <c:v>-7.2441299997183309E-3</c:v>
                </c:pt>
                <c:pt idx="15" formatCode="0%">
                  <c:v>-1.2763073057020638E-2</c:v>
                </c:pt>
                <c:pt idx="16" formatCode="0%">
                  <c:v>-2.4085622498239232E-2</c:v>
                </c:pt>
                <c:pt idx="17" formatCode="0%">
                  <c:v>-2.6540208814856279E-2</c:v>
                </c:pt>
                <c:pt idx="18" formatCode="0%">
                  <c:v>-2.8301103826043766E-2</c:v>
                </c:pt>
                <c:pt idx="19" formatCode="0%">
                  <c:v>-5.628010809540579E-2</c:v>
                </c:pt>
                <c:pt idx="20" formatCode="0%">
                  <c:v>-7.1633172683459007E-2</c:v>
                </c:pt>
                <c:pt idx="21" formatCode="0%">
                  <c:v>-0.1634078679100239</c:v>
                </c:pt>
              </c:numCache>
            </c:numRef>
          </c:val>
        </c:ser>
        <c:ser>
          <c:idx val="1"/>
          <c:order val="1"/>
          <c:tx>
            <c:strRef>
              <c:f>Analysis!$AP$16</c:f>
              <c:strCache>
                <c:ptCount val="1"/>
                <c:pt idx="0">
                  <c:v>High1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strRef>
              <c:f>Analysis!$AN$27:$AN$48</c:f>
              <c:strCache>
                <c:ptCount val="22"/>
                <c:pt idx="0">
                  <c:v>All Industries: 2%</c:v>
                </c:pt>
                <c:pt idx="2">
                  <c:v>Newspaper &amp; book retailing: 39%</c:v>
                </c:pt>
                <c:pt idx="3">
                  <c:v>Liquor retailing: 8%</c:v>
                </c:pt>
                <c:pt idx="4">
                  <c:v>Takeaway food services: 8%</c:v>
                </c:pt>
                <c:pt idx="5">
                  <c:v>Hardware, building &amp; garden supplies retailing: 7%</c:v>
                </c:pt>
                <c:pt idx="6">
                  <c:v>Other retailing: 6%</c:v>
                </c:pt>
                <c:pt idx="7">
                  <c:v>Cafes, restaurants &amp; takeaway food services: 6%</c:v>
                </c:pt>
                <c:pt idx="8">
                  <c:v>Pharmaceutical, cosmetic &amp; toiletry goods retailing: 5%</c:v>
                </c:pt>
                <c:pt idx="9">
                  <c:v>Supermarket &amp; grocery stores: 5%</c:v>
                </c:pt>
                <c:pt idx="10">
                  <c:v>Cafes, restaurants &amp; catering services: 4%</c:v>
                </c:pt>
                <c:pt idx="11">
                  <c:v>Food retailing: 3%</c:v>
                </c:pt>
                <c:pt idx="12">
                  <c:v>Furniture, floor coverings, houseware &amp; textile goods retailing: 3%</c:v>
                </c:pt>
                <c:pt idx="13">
                  <c:v>Household goods retailing: 2%</c:v>
                </c:pt>
                <c:pt idx="14">
                  <c:v>Other retailing n.e.c.: -1%</c:v>
                </c:pt>
                <c:pt idx="15">
                  <c:v>Department stores: -1%</c:v>
                </c:pt>
                <c:pt idx="16">
                  <c:v>Electrical &amp; electronic goods retailing: -2%</c:v>
                </c:pt>
                <c:pt idx="17">
                  <c:v>Other recreational goods retailing: -3%</c:v>
                </c:pt>
                <c:pt idx="18">
                  <c:v>Footwear &amp; other personal accessory retailing: -3%</c:v>
                </c:pt>
                <c:pt idx="19">
                  <c:v>Clothing, footwear &amp; personal accessory retailing: -6%</c:v>
                </c:pt>
                <c:pt idx="20">
                  <c:v>Clothing retailing: -7%</c:v>
                </c:pt>
                <c:pt idx="21">
                  <c:v>Other specialised food retailing: -16%</c:v>
                </c:pt>
              </c:strCache>
            </c:strRef>
          </c:cat>
          <c:val>
            <c:numRef>
              <c:f>Analysis!$AP$27:$AP$48</c:f>
              <c:numCache>
                <c:formatCode>General</c:formatCode>
                <c:ptCount val="22"/>
                <c:pt idx="0">
                  <c:v>#N/A</c:v>
                </c:pt>
                <c:pt idx="2" formatCode="0%">
                  <c:v>#N/A</c:v>
                </c:pt>
                <c:pt idx="3" formatCode="0%">
                  <c:v>#N/A</c:v>
                </c:pt>
                <c:pt idx="4" formatCode="0%">
                  <c:v>#N/A</c:v>
                </c:pt>
                <c:pt idx="5" formatCode="0%">
                  <c:v>#N/A</c:v>
                </c:pt>
                <c:pt idx="6" formatCode="0%">
                  <c:v>#N/A</c:v>
                </c:pt>
                <c:pt idx="7" formatCode="0%">
                  <c:v>#N/A</c:v>
                </c:pt>
                <c:pt idx="8" formatCode="0%">
                  <c:v>#N/A</c:v>
                </c:pt>
                <c:pt idx="9" formatCode="0%">
                  <c:v>4.8686962091359073E-2</c:v>
                </c:pt>
                <c:pt idx="10" formatCode="0%">
                  <c:v>#N/A</c:v>
                </c:pt>
                <c:pt idx="11" formatCode="0%">
                  <c:v>#N/A</c:v>
                </c:pt>
                <c:pt idx="12" formatCode="0%">
                  <c:v>#N/A</c:v>
                </c:pt>
                <c:pt idx="13" formatCode="0%">
                  <c:v>#N/A</c:v>
                </c:pt>
                <c:pt idx="14" formatCode="0%">
                  <c:v>#N/A</c:v>
                </c:pt>
                <c:pt idx="15" formatCode="0%">
                  <c:v>#N/A</c:v>
                </c:pt>
                <c:pt idx="16" formatCode="0%">
                  <c:v>#N/A</c:v>
                </c:pt>
                <c:pt idx="17" formatCode="0%">
                  <c:v>#N/A</c:v>
                </c:pt>
                <c:pt idx="18" formatCode="0%">
                  <c:v>#N/A</c:v>
                </c:pt>
                <c:pt idx="19" formatCode="0%">
                  <c:v>#N/A</c:v>
                </c:pt>
                <c:pt idx="20" formatCode="0%">
                  <c:v>#N/A</c:v>
                </c:pt>
                <c:pt idx="21" formatCode="0%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Analysis!$AQ$16</c:f>
              <c:strCache>
                <c:ptCount val="1"/>
                <c:pt idx="0">
                  <c:v>High2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Analysis!$AN$27:$AN$48</c:f>
              <c:strCache>
                <c:ptCount val="22"/>
                <c:pt idx="0">
                  <c:v>All Industries: 2%</c:v>
                </c:pt>
                <c:pt idx="2">
                  <c:v>Newspaper &amp; book retailing: 39%</c:v>
                </c:pt>
                <c:pt idx="3">
                  <c:v>Liquor retailing: 8%</c:v>
                </c:pt>
                <c:pt idx="4">
                  <c:v>Takeaway food services: 8%</c:v>
                </c:pt>
                <c:pt idx="5">
                  <c:v>Hardware, building &amp; garden supplies retailing: 7%</c:v>
                </c:pt>
                <c:pt idx="6">
                  <c:v>Other retailing: 6%</c:v>
                </c:pt>
                <c:pt idx="7">
                  <c:v>Cafes, restaurants &amp; takeaway food services: 6%</c:v>
                </c:pt>
                <c:pt idx="8">
                  <c:v>Pharmaceutical, cosmetic &amp; toiletry goods retailing: 5%</c:v>
                </c:pt>
                <c:pt idx="9">
                  <c:v>Supermarket &amp; grocery stores: 5%</c:v>
                </c:pt>
                <c:pt idx="10">
                  <c:v>Cafes, restaurants &amp; catering services: 4%</c:v>
                </c:pt>
                <c:pt idx="11">
                  <c:v>Food retailing: 3%</c:v>
                </c:pt>
                <c:pt idx="12">
                  <c:v>Furniture, floor coverings, houseware &amp; textile goods retailing: 3%</c:v>
                </c:pt>
                <c:pt idx="13">
                  <c:v>Household goods retailing: 2%</c:v>
                </c:pt>
                <c:pt idx="14">
                  <c:v>Other retailing n.e.c.: -1%</c:v>
                </c:pt>
                <c:pt idx="15">
                  <c:v>Department stores: -1%</c:v>
                </c:pt>
                <c:pt idx="16">
                  <c:v>Electrical &amp; electronic goods retailing: -2%</c:v>
                </c:pt>
                <c:pt idx="17">
                  <c:v>Other recreational goods retailing: -3%</c:v>
                </c:pt>
                <c:pt idx="18">
                  <c:v>Footwear &amp; other personal accessory retailing: -3%</c:v>
                </c:pt>
                <c:pt idx="19">
                  <c:v>Clothing, footwear &amp; personal accessory retailing: -6%</c:v>
                </c:pt>
                <c:pt idx="20">
                  <c:v>Clothing retailing: -7%</c:v>
                </c:pt>
                <c:pt idx="21">
                  <c:v>Other specialised food retailing: -16%</c:v>
                </c:pt>
              </c:strCache>
            </c:strRef>
          </c:cat>
          <c:val>
            <c:numRef>
              <c:f>Analysis!$AQ$27:$AQ$48</c:f>
              <c:numCache>
                <c:formatCode>General</c:formatCode>
                <c:ptCount val="22"/>
                <c:pt idx="0">
                  <c:v>#N/A</c:v>
                </c:pt>
                <c:pt idx="2" formatCode="0%">
                  <c:v>#N/A</c:v>
                </c:pt>
                <c:pt idx="3" formatCode="0%">
                  <c:v>#N/A</c:v>
                </c:pt>
                <c:pt idx="4" formatCode="0%">
                  <c:v>#N/A</c:v>
                </c:pt>
                <c:pt idx="5" formatCode="0%">
                  <c:v>#N/A</c:v>
                </c:pt>
                <c:pt idx="6" formatCode="0%">
                  <c:v>#N/A</c:v>
                </c:pt>
                <c:pt idx="7" formatCode="0%">
                  <c:v>#N/A</c:v>
                </c:pt>
                <c:pt idx="8" formatCode="0%">
                  <c:v>#N/A</c:v>
                </c:pt>
                <c:pt idx="9" formatCode="0%">
                  <c:v>#N/A</c:v>
                </c:pt>
                <c:pt idx="10" formatCode="0%">
                  <c:v>#N/A</c:v>
                </c:pt>
                <c:pt idx="11" formatCode="0%">
                  <c:v>#N/A</c:v>
                </c:pt>
                <c:pt idx="12" formatCode="0%">
                  <c:v>#N/A</c:v>
                </c:pt>
                <c:pt idx="13" formatCode="0%">
                  <c:v>#N/A</c:v>
                </c:pt>
                <c:pt idx="14" formatCode="0%">
                  <c:v>#N/A</c:v>
                </c:pt>
                <c:pt idx="15" formatCode="0%">
                  <c:v>#N/A</c:v>
                </c:pt>
                <c:pt idx="16" formatCode="0%">
                  <c:v>#N/A</c:v>
                </c:pt>
                <c:pt idx="17" formatCode="0%">
                  <c:v>#N/A</c:v>
                </c:pt>
                <c:pt idx="18" formatCode="0%">
                  <c:v>#N/A</c:v>
                </c:pt>
                <c:pt idx="19" formatCode="0%">
                  <c:v>#N/A</c:v>
                </c:pt>
                <c:pt idx="20" formatCode="0%">
                  <c:v>#N/A</c:v>
                </c:pt>
                <c:pt idx="21" formatCode="0%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155744128"/>
        <c:axId val="155745664"/>
      </c:barChart>
      <c:catAx>
        <c:axId val="155744128"/>
        <c:scaling>
          <c:orientation val="minMax"/>
        </c:scaling>
        <c:delete val="0"/>
        <c:axPos val="b"/>
        <c:majorTickMark val="out"/>
        <c:minorTickMark val="none"/>
        <c:tickLblPos val="none"/>
        <c:crossAx val="155745664"/>
        <c:crosses val="autoZero"/>
        <c:auto val="1"/>
        <c:lblAlgn val="ctr"/>
        <c:lblOffset val="100"/>
        <c:noMultiLvlLbl val="0"/>
      </c:catAx>
      <c:valAx>
        <c:axId val="1557456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57441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Radio" firstButton="1" fmlaLink="$AI$27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checked="Checked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eavi.com.au/" TargetMode="External"/><Relationship Id="rId7" Type="http://schemas.openxmlformats.org/officeDocument/2006/relationships/image" Target="../media/image2.jp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6</xdr:row>
      <xdr:rowOff>152402</xdr:rowOff>
    </xdr:from>
    <xdr:to>
      <xdr:col>9</xdr:col>
      <xdr:colOff>400050</xdr:colOff>
      <xdr:row>14</xdr:row>
      <xdr:rowOff>178594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183641</xdr:colOff>
      <xdr:row>16</xdr:row>
      <xdr:rowOff>154782</xdr:rowOff>
    </xdr:from>
    <xdr:to>
      <xdr:col>9</xdr:col>
      <xdr:colOff>409575</xdr:colOff>
      <xdr:row>28</xdr:row>
      <xdr:rowOff>66676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171450</xdr:colOff>
      <xdr:row>4</xdr:row>
      <xdr:rowOff>28575</xdr:rowOff>
    </xdr:from>
    <xdr:to>
      <xdr:col>15</xdr:col>
      <xdr:colOff>123825</xdr:colOff>
      <xdr:row>6</xdr:row>
      <xdr:rowOff>161925</xdr:rowOff>
    </xdr:to>
    <xdr:pic>
      <xdr:nvPicPr>
        <xdr:cNvPr id="5" name="Picture 4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850" y="647700"/>
          <a:ext cx="561975" cy="561975"/>
        </a:xfrm>
        <a:prstGeom prst="rect">
          <a:avLst/>
        </a:prstGeom>
      </xdr:spPr>
    </xdr:pic>
    <xdr:clientData/>
  </xdr:twoCellAnchor>
  <xdr:twoCellAnchor>
    <xdr:from>
      <xdr:col>8</xdr:col>
      <xdr:colOff>19050</xdr:colOff>
      <xdr:row>31</xdr:row>
      <xdr:rowOff>180975</xdr:rowOff>
    </xdr:from>
    <xdr:to>
      <xdr:col>14</xdr:col>
      <xdr:colOff>590550</xdr:colOff>
      <xdr:row>57</xdr:row>
      <xdr:rowOff>47626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476250</xdr:colOff>
      <xdr:row>32</xdr:row>
      <xdr:rowOff>123825</xdr:rowOff>
    </xdr:from>
    <xdr:to>
      <xdr:col>9</xdr:col>
      <xdr:colOff>114300</xdr:colOff>
      <xdr:row>44</xdr:row>
      <xdr:rowOff>142875</xdr:rowOff>
    </xdr:to>
    <xdr:sp macro="" textlink="$AN$17">
      <xdr:nvSpPr>
        <xdr:cNvPr id="6" name="TextBox 5"/>
        <xdr:cNvSpPr txBox="1"/>
      </xdr:nvSpPr>
      <xdr:spPr>
        <a:xfrm rot="16200000">
          <a:off x="4324350" y="10020300"/>
          <a:ext cx="2305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9D7EF19B-F28D-4E0B-A9F9-07286FD0D21F}" type="TxLink">
            <a:rPr lang="en-AU" sz="900"/>
            <a:pPr algn="r"/>
            <a:t>All of Australia: 3%</a:t>
          </a:fld>
          <a:endParaRPr lang="en-AU" sz="900"/>
        </a:p>
      </xdr:txBody>
    </xdr:sp>
    <xdr:clientData/>
  </xdr:twoCellAnchor>
  <xdr:twoCellAnchor>
    <xdr:from>
      <xdr:col>9</xdr:col>
      <xdr:colOff>600075</xdr:colOff>
      <xdr:row>32</xdr:row>
      <xdr:rowOff>114300</xdr:rowOff>
    </xdr:from>
    <xdr:to>
      <xdr:col>10</xdr:col>
      <xdr:colOff>238125</xdr:colOff>
      <xdr:row>44</xdr:row>
      <xdr:rowOff>133350</xdr:rowOff>
    </xdr:to>
    <xdr:sp macro="" textlink="$AN$19">
      <xdr:nvSpPr>
        <xdr:cNvPr id="7" name="TextBox 6"/>
        <xdr:cNvSpPr txBox="1"/>
      </xdr:nvSpPr>
      <xdr:spPr>
        <a:xfrm rot="16200000">
          <a:off x="5057775" y="10010775"/>
          <a:ext cx="2305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C6C27FC7-70BC-48BA-B86E-AF64AC518D3B}" type="TxLink">
            <a:rPr lang="en-AU" sz="900"/>
            <a:pPr algn="r"/>
            <a:t>Western Australia: 5%</a:t>
          </a:fld>
          <a:endParaRPr lang="en-AU" sz="900"/>
        </a:p>
      </xdr:txBody>
    </xdr:sp>
    <xdr:clientData/>
  </xdr:twoCellAnchor>
  <xdr:twoCellAnchor>
    <xdr:from>
      <xdr:col>10</xdr:col>
      <xdr:colOff>359229</xdr:colOff>
      <xdr:row>32</xdr:row>
      <xdr:rowOff>114300</xdr:rowOff>
    </xdr:from>
    <xdr:to>
      <xdr:col>10</xdr:col>
      <xdr:colOff>606879</xdr:colOff>
      <xdr:row>44</xdr:row>
      <xdr:rowOff>133350</xdr:rowOff>
    </xdr:to>
    <xdr:sp macro="" textlink="$AN$20">
      <xdr:nvSpPr>
        <xdr:cNvPr id="8" name="TextBox 7"/>
        <xdr:cNvSpPr txBox="1"/>
      </xdr:nvSpPr>
      <xdr:spPr>
        <a:xfrm rot="16200000">
          <a:off x="5426529" y="10010775"/>
          <a:ext cx="2305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035FDF5A-AA7E-4E55-BCCF-048306AFAFA0}" type="TxLink">
            <a:rPr lang="en-AU" sz="900"/>
            <a:pPr algn="r"/>
            <a:t>New South Wales: 5%</a:t>
          </a:fld>
          <a:endParaRPr lang="en-AU" sz="900"/>
        </a:p>
      </xdr:txBody>
    </xdr:sp>
    <xdr:clientData/>
  </xdr:twoCellAnchor>
  <xdr:twoCellAnchor>
    <xdr:from>
      <xdr:col>11</xdr:col>
      <xdr:colOff>118383</xdr:colOff>
      <xdr:row>32</xdr:row>
      <xdr:rowOff>114301</xdr:rowOff>
    </xdr:from>
    <xdr:to>
      <xdr:col>11</xdr:col>
      <xdr:colOff>366033</xdr:colOff>
      <xdr:row>44</xdr:row>
      <xdr:rowOff>133351</xdr:rowOff>
    </xdr:to>
    <xdr:sp macro="" textlink="$AN$21">
      <xdr:nvSpPr>
        <xdr:cNvPr id="9" name="TextBox 8"/>
        <xdr:cNvSpPr txBox="1"/>
      </xdr:nvSpPr>
      <xdr:spPr>
        <a:xfrm rot="16200000">
          <a:off x="5795283" y="10010776"/>
          <a:ext cx="2305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185CAC33-9865-4314-B1CA-53AE93A07CCA}" type="TxLink">
            <a:rPr lang="en-AU" sz="900"/>
            <a:pPr algn="r"/>
            <a:t>Australian Capital Territory: 3%</a:t>
          </a:fld>
          <a:endParaRPr lang="en-AU" sz="900"/>
        </a:p>
      </xdr:txBody>
    </xdr:sp>
    <xdr:clientData/>
  </xdr:twoCellAnchor>
  <xdr:twoCellAnchor>
    <xdr:from>
      <xdr:col>11</xdr:col>
      <xdr:colOff>487137</xdr:colOff>
      <xdr:row>32</xdr:row>
      <xdr:rowOff>114301</xdr:rowOff>
    </xdr:from>
    <xdr:to>
      <xdr:col>12</xdr:col>
      <xdr:colOff>125187</xdr:colOff>
      <xdr:row>44</xdr:row>
      <xdr:rowOff>133351</xdr:rowOff>
    </xdr:to>
    <xdr:sp macro="" textlink="$AN$22">
      <xdr:nvSpPr>
        <xdr:cNvPr id="10" name="TextBox 9"/>
        <xdr:cNvSpPr txBox="1"/>
      </xdr:nvSpPr>
      <xdr:spPr>
        <a:xfrm rot="16200000">
          <a:off x="6164037" y="10010776"/>
          <a:ext cx="2305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C002A553-674F-44C6-8543-0AD5F8F475CA}" type="TxLink">
            <a:rPr lang="en-AU" sz="900"/>
            <a:pPr algn="r"/>
            <a:t>Queensland: 3%</a:t>
          </a:fld>
          <a:endParaRPr lang="en-AU" sz="900"/>
        </a:p>
      </xdr:txBody>
    </xdr:sp>
    <xdr:clientData/>
  </xdr:twoCellAnchor>
  <xdr:twoCellAnchor>
    <xdr:from>
      <xdr:col>12</xdr:col>
      <xdr:colOff>255816</xdr:colOff>
      <xdr:row>32</xdr:row>
      <xdr:rowOff>114301</xdr:rowOff>
    </xdr:from>
    <xdr:to>
      <xdr:col>12</xdr:col>
      <xdr:colOff>503466</xdr:colOff>
      <xdr:row>44</xdr:row>
      <xdr:rowOff>133351</xdr:rowOff>
    </xdr:to>
    <xdr:sp macro="" textlink="$AN$23">
      <xdr:nvSpPr>
        <xdr:cNvPr id="11" name="TextBox 10"/>
        <xdr:cNvSpPr txBox="1"/>
      </xdr:nvSpPr>
      <xdr:spPr>
        <a:xfrm rot="16200000">
          <a:off x="6542316" y="10010776"/>
          <a:ext cx="2305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7631F74B-70AA-4F2E-8CDA-D0F3F8EE0C6C}" type="TxLink">
            <a:rPr lang="en-AU" sz="900"/>
            <a:pPr algn="r"/>
            <a:t>South Australia: 3%</a:t>
          </a:fld>
          <a:endParaRPr lang="en-AU" sz="900"/>
        </a:p>
      </xdr:txBody>
    </xdr:sp>
    <xdr:clientData/>
  </xdr:twoCellAnchor>
  <xdr:twoCellAnchor>
    <xdr:from>
      <xdr:col>13</xdr:col>
      <xdr:colOff>14970</xdr:colOff>
      <xdr:row>32</xdr:row>
      <xdr:rowOff>114301</xdr:rowOff>
    </xdr:from>
    <xdr:to>
      <xdr:col>13</xdr:col>
      <xdr:colOff>262620</xdr:colOff>
      <xdr:row>44</xdr:row>
      <xdr:rowOff>133351</xdr:rowOff>
    </xdr:to>
    <xdr:sp macro="" textlink="$AN$24">
      <xdr:nvSpPr>
        <xdr:cNvPr id="12" name="TextBox 11"/>
        <xdr:cNvSpPr txBox="1"/>
      </xdr:nvSpPr>
      <xdr:spPr>
        <a:xfrm rot="16200000">
          <a:off x="6911070" y="10010776"/>
          <a:ext cx="2305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58AC1389-C011-4A47-B30B-748F610E0185}" type="TxLink">
            <a:rPr lang="en-AU" sz="900"/>
            <a:pPr algn="r"/>
            <a:t>Tasmania: 1%</a:t>
          </a:fld>
          <a:endParaRPr lang="en-AU" sz="900"/>
        </a:p>
      </xdr:txBody>
    </xdr:sp>
    <xdr:clientData/>
  </xdr:twoCellAnchor>
  <xdr:twoCellAnchor>
    <xdr:from>
      <xdr:col>13</xdr:col>
      <xdr:colOff>383724</xdr:colOff>
      <xdr:row>32</xdr:row>
      <xdr:rowOff>114301</xdr:rowOff>
    </xdr:from>
    <xdr:to>
      <xdr:col>14</xdr:col>
      <xdr:colOff>21774</xdr:colOff>
      <xdr:row>44</xdr:row>
      <xdr:rowOff>133351</xdr:rowOff>
    </xdr:to>
    <xdr:sp macro="" textlink="$AN$25">
      <xdr:nvSpPr>
        <xdr:cNvPr id="13" name="TextBox 12"/>
        <xdr:cNvSpPr txBox="1"/>
      </xdr:nvSpPr>
      <xdr:spPr>
        <a:xfrm rot="16200000">
          <a:off x="7279824" y="10010776"/>
          <a:ext cx="2305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69FB9A11-5B5B-4F26-8645-26F6C9791761}" type="TxLink">
            <a:rPr lang="en-AU" sz="900"/>
            <a:pPr algn="r"/>
            <a:t>Victoria: 1%</a:t>
          </a:fld>
          <a:endParaRPr lang="en-AU" sz="900"/>
        </a:p>
      </xdr:txBody>
    </xdr:sp>
    <xdr:clientData/>
  </xdr:twoCellAnchor>
  <xdr:twoCellAnchor>
    <xdr:from>
      <xdr:col>14</xdr:col>
      <xdr:colOff>142875</xdr:colOff>
      <xdr:row>32</xdr:row>
      <xdr:rowOff>114301</xdr:rowOff>
    </xdr:from>
    <xdr:to>
      <xdr:col>14</xdr:col>
      <xdr:colOff>390525</xdr:colOff>
      <xdr:row>44</xdr:row>
      <xdr:rowOff>133351</xdr:rowOff>
    </xdr:to>
    <xdr:sp macro="" textlink="$AN$26">
      <xdr:nvSpPr>
        <xdr:cNvPr id="14" name="TextBox 13"/>
        <xdr:cNvSpPr txBox="1"/>
      </xdr:nvSpPr>
      <xdr:spPr>
        <a:xfrm rot="16200000">
          <a:off x="7648575" y="10010776"/>
          <a:ext cx="2305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AB29BA17-A271-45BF-9931-6FDF9CB2EC6F}" type="TxLink">
            <a:rPr lang="en-AU" sz="900"/>
            <a:pPr algn="r"/>
            <a:t>Northern Territory: -3%</a:t>
          </a:fld>
          <a:endParaRPr lang="en-AU" sz="900"/>
        </a:p>
      </xdr:txBody>
    </xdr:sp>
    <xdr:clientData/>
  </xdr:twoCellAnchor>
  <xdr:twoCellAnchor>
    <xdr:from>
      <xdr:col>0</xdr:col>
      <xdr:colOff>0</xdr:colOff>
      <xdr:row>31</xdr:row>
      <xdr:rowOff>180975</xdr:rowOff>
    </xdr:from>
    <xdr:to>
      <xdr:col>7</xdr:col>
      <xdr:colOff>438150</xdr:colOff>
      <xdr:row>57</xdr:row>
      <xdr:rowOff>47626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342900</xdr:colOff>
      <xdr:row>32</xdr:row>
      <xdr:rowOff>123825</xdr:rowOff>
    </xdr:from>
    <xdr:to>
      <xdr:col>0</xdr:col>
      <xdr:colOff>590550</xdr:colOff>
      <xdr:row>50</xdr:row>
      <xdr:rowOff>133350</xdr:rowOff>
    </xdr:to>
    <xdr:sp macro="" textlink="$AN$27">
      <xdr:nvSpPr>
        <xdr:cNvPr id="16" name="TextBox 15"/>
        <xdr:cNvSpPr txBox="1"/>
      </xdr:nvSpPr>
      <xdr:spPr>
        <a:xfrm rot="16200000">
          <a:off x="-1252538" y="10587038"/>
          <a:ext cx="34385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868E9335-F5B5-4D23-90DB-C064C9656DA8}" type="TxLink">
            <a:rPr lang="en-AU" sz="900"/>
            <a:pPr algn="r"/>
            <a:t>All Industries: 2%</a:t>
          </a:fld>
          <a:endParaRPr lang="en-AU" sz="900"/>
        </a:p>
      </xdr:txBody>
    </xdr:sp>
    <xdr:clientData/>
  </xdr:twoCellAnchor>
  <xdr:twoCellAnchor>
    <xdr:from>
      <xdr:col>1</xdr:col>
      <xdr:colOff>114300</xdr:colOff>
      <xdr:row>32</xdr:row>
      <xdr:rowOff>123825</xdr:rowOff>
    </xdr:from>
    <xdr:to>
      <xdr:col>1</xdr:col>
      <xdr:colOff>361950</xdr:colOff>
      <xdr:row>50</xdr:row>
      <xdr:rowOff>133350</xdr:rowOff>
    </xdr:to>
    <xdr:sp macro="" textlink="$AN$29">
      <xdr:nvSpPr>
        <xdr:cNvPr id="17" name="TextBox 16"/>
        <xdr:cNvSpPr txBox="1"/>
      </xdr:nvSpPr>
      <xdr:spPr>
        <a:xfrm rot="16200000">
          <a:off x="-871538" y="10587038"/>
          <a:ext cx="34385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6D171BBB-C8F4-46AE-BE9C-4D1DF11482E9}" type="TxLink">
            <a:rPr lang="en-AU" sz="900"/>
            <a:pPr algn="r"/>
            <a:t>Newspaper &amp; book retailing: 39%</a:t>
          </a:fld>
          <a:endParaRPr lang="en-AU" sz="900"/>
        </a:p>
      </xdr:txBody>
    </xdr:sp>
    <xdr:clientData/>
  </xdr:twoCellAnchor>
  <xdr:twoCellAnchor>
    <xdr:from>
      <xdr:col>1</xdr:col>
      <xdr:colOff>314325</xdr:colOff>
      <xdr:row>32</xdr:row>
      <xdr:rowOff>123825</xdr:rowOff>
    </xdr:from>
    <xdr:to>
      <xdr:col>1</xdr:col>
      <xdr:colOff>561975</xdr:colOff>
      <xdr:row>50</xdr:row>
      <xdr:rowOff>133350</xdr:rowOff>
    </xdr:to>
    <xdr:sp macro="" textlink="$AN$30">
      <xdr:nvSpPr>
        <xdr:cNvPr id="18" name="TextBox 17"/>
        <xdr:cNvSpPr txBox="1"/>
      </xdr:nvSpPr>
      <xdr:spPr>
        <a:xfrm rot="16200000">
          <a:off x="-671513" y="10587038"/>
          <a:ext cx="34385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B620FAA6-57A8-48CC-B746-EE1A5308EFC8}" type="TxLink">
            <a:rPr lang="en-AU" sz="900"/>
            <a:pPr algn="r"/>
            <a:t>Liquor retailing: 8%</a:t>
          </a:fld>
          <a:endParaRPr lang="en-AU" sz="900"/>
        </a:p>
      </xdr:txBody>
    </xdr:sp>
    <xdr:clientData/>
  </xdr:twoCellAnchor>
  <xdr:twoCellAnchor>
    <xdr:from>
      <xdr:col>1</xdr:col>
      <xdr:colOff>504825</xdr:colOff>
      <xdr:row>32</xdr:row>
      <xdr:rowOff>123825</xdr:rowOff>
    </xdr:from>
    <xdr:to>
      <xdr:col>2</xdr:col>
      <xdr:colOff>142875</xdr:colOff>
      <xdr:row>50</xdr:row>
      <xdr:rowOff>133350</xdr:rowOff>
    </xdr:to>
    <xdr:sp macro="" textlink="$AN$31">
      <xdr:nvSpPr>
        <xdr:cNvPr id="19" name="TextBox 18"/>
        <xdr:cNvSpPr txBox="1"/>
      </xdr:nvSpPr>
      <xdr:spPr>
        <a:xfrm rot="16200000">
          <a:off x="-481013" y="10587038"/>
          <a:ext cx="34385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EB0816F1-C228-4C55-8CD9-A1D933F87A81}" type="TxLink">
            <a:rPr lang="en-AU" sz="900"/>
            <a:pPr algn="r"/>
            <a:t>Takeaway food services: 8%</a:t>
          </a:fld>
          <a:endParaRPr lang="en-AU" sz="900"/>
        </a:p>
      </xdr:txBody>
    </xdr:sp>
    <xdr:clientData/>
  </xdr:twoCellAnchor>
  <xdr:twoCellAnchor>
    <xdr:from>
      <xdr:col>2</xdr:col>
      <xdr:colOff>85725</xdr:colOff>
      <xdr:row>32</xdr:row>
      <xdr:rowOff>123825</xdr:rowOff>
    </xdr:from>
    <xdr:to>
      <xdr:col>2</xdr:col>
      <xdr:colOff>333375</xdr:colOff>
      <xdr:row>50</xdr:row>
      <xdr:rowOff>133350</xdr:rowOff>
    </xdr:to>
    <xdr:sp macro="" textlink="$AN$32">
      <xdr:nvSpPr>
        <xdr:cNvPr id="20" name="TextBox 19"/>
        <xdr:cNvSpPr txBox="1"/>
      </xdr:nvSpPr>
      <xdr:spPr>
        <a:xfrm rot="16200000">
          <a:off x="-290513" y="10587038"/>
          <a:ext cx="34385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EA9361DB-C3DE-42C5-86B0-150337741623}" type="TxLink">
            <a:rPr lang="en-AU" sz="900"/>
            <a:pPr algn="r"/>
            <a:t>Hardware, building &amp; garden supplies retailing: 7%</a:t>
          </a:fld>
          <a:endParaRPr lang="en-AU" sz="900"/>
        </a:p>
      </xdr:txBody>
    </xdr:sp>
    <xdr:clientData/>
  </xdr:twoCellAnchor>
  <xdr:twoCellAnchor>
    <xdr:from>
      <xdr:col>2</xdr:col>
      <xdr:colOff>276225</xdr:colOff>
      <xdr:row>32</xdr:row>
      <xdr:rowOff>123825</xdr:rowOff>
    </xdr:from>
    <xdr:to>
      <xdr:col>2</xdr:col>
      <xdr:colOff>523875</xdr:colOff>
      <xdr:row>50</xdr:row>
      <xdr:rowOff>133350</xdr:rowOff>
    </xdr:to>
    <xdr:sp macro="" textlink="$AN$33">
      <xdr:nvSpPr>
        <xdr:cNvPr id="21" name="TextBox 20"/>
        <xdr:cNvSpPr txBox="1"/>
      </xdr:nvSpPr>
      <xdr:spPr>
        <a:xfrm rot="16200000">
          <a:off x="-100013" y="10587038"/>
          <a:ext cx="34385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22D40DC2-B4ED-47F9-A6B1-2270A361DDB3}" type="TxLink">
            <a:rPr lang="en-AU" sz="900"/>
            <a:pPr algn="r"/>
            <a:t>Other retailing: 6%</a:t>
          </a:fld>
          <a:endParaRPr lang="en-AU" sz="900"/>
        </a:p>
      </xdr:txBody>
    </xdr:sp>
    <xdr:clientData/>
  </xdr:twoCellAnchor>
  <xdr:twoCellAnchor>
    <xdr:from>
      <xdr:col>2</xdr:col>
      <xdr:colOff>466725</xdr:colOff>
      <xdr:row>32</xdr:row>
      <xdr:rowOff>123825</xdr:rowOff>
    </xdr:from>
    <xdr:to>
      <xdr:col>3</xdr:col>
      <xdr:colOff>104775</xdr:colOff>
      <xdr:row>50</xdr:row>
      <xdr:rowOff>133350</xdr:rowOff>
    </xdr:to>
    <xdr:sp macro="" textlink="$AN$34">
      <xdr:nvSpPr>
        <xdr:cNvPr id="22" name="TextBox 21"/>
        <xdr:cNvSpPr txBox="1"/>
      </xdr:nvSpPr>
      <xdr:spPr>
        <a:xfrm rot="16200000">
          <a:off x="90487" y="10587038"/>
          <a:ext cx="34385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E84CFDEF-63A2-4D2F-88F5-A8DE9D36DB23}" type="TxLink">
            <a:rPr lang="en-AU" sz="900"/>
            <a:pPr algn="r"/>
            <a:t>Cafes, restaurants &amp; takeaway food services: 6%</a:t>
          </a:fld>
          <a:endParaRPr lang="en-AU" sz="900"/>
        </a:p>
      </xdr:txBody>
    </xdr:sp>
    <xdr:clientData/>
  </xdr:twoCellAnchor>
  <xdr:twoCellAnchor>
    <xdr:from>
      <xdr:col>3</xdr:col>
      <xdr:colOff>47625</xdr:colOff>
      <xdr:row>32</xdr:row>
      <xdr:rowOff>123825</xdr:rowOff>
    </xdr:from>
    <xdr:to>
      <xdr:col>3</xdr:col>
      <xdr:colOff>295275</xdr:colOff>
      <xdr:row>50</xdr:row>
      <xdr:rowOff>133350</xdr:rowOff>
    </xdr:to>
    <xdr:sp macro="" textlink="$AN$35">
      <xdr:nvSpPr>
        <xdr:cNvPr id="23" name="TextBox 22"/>
        <xdr:cNvSpPr txBox="1"/>
      </xdr:nvSpPr>
      <xdr:spPr>
        <a:xfrm rot="16200000">
          <a:off x="280987" y="10587038"/>
          <a:ext cx="34385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0A579928-FEB4-44A3-834E-33591E108DAE}" type="TxLink">
            <a:rPr lang="en-AU" sz="900"/>
            <a:pPr algn="r"/>
            <a:t>Pharmaceutical, cosmetic &amp; toiletry goods retailing: 5%</a:t>
          </a:fld>
          <a:endParaRPr lang="en-AU" sz="900"/>
        </a:p>
      </xdr:txBody>
    </xdr:sp>
    <xdr:clientData/>
  </xdr:twoCellAnchor>
  <xdr:twoCellAnchor>
    <xdr:from>
      <xdr:col>3</xdr:col>
      <xdr:colOff>238125</xdr:colOff>
      <xdr:row>32</xdr:row>
      <xdr:rowOff>123825</xdr:rowOff>
    </xdr:from>
    <xdr:to>
      <xdr:col>3</xdr:col>
      <xdr:colOff>485775</xdr:colOff>
      <xdr:row>50</xdr:row>
      <xdr:rowOff>133350</xdr:rowOff>
    </xdr:to>
    <xdr:sp macro="" textlink="$AN$36">
      <xdr:nvSpPr>
        <xdr:cNvPr id="24" name="TextBox 23"/>
        <xdr:cNvSpPr txBox="1"/>
      </xdr:nvSpPr>
      <xdr:spPr>
        <a:xfrm rot="16200000">
          <a:off x="471487" y="10587038"/>
          <a:ext cx="34385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0F8F4C1B-913E-478A-B66B-678674C14A70}" type="TxLink">
            <a:rPr lang="en-AU" sz="900"/>
            <a:pPr algn="r"/>
            <a:t>Supermarket &amp; grocery stores: 5%</a:t>
          </a:fld>
          <a:endParaRPr lang="en-AU" sz="900"/>
        </a:p>
      </xdr:txBody>
    </xdr:sp>
    <xdr:clientData/>
  </xdr:twoCellAnchor>
  <xdr:twoCellAnchor>
    <xdr:from>
      <xdr:col>3</xdr:col>
      <xdr:colOff>428625</xdr:colOff>
      <xdr:row>32</xdr:row>
      <xdr:rowOff>123825</xdr:rowOff>
    </xdr:from>
    <xdr:to>
      <xdr:col>4</xdr:col>
      <xdr:colOff>66675</xdr:colOff>
      <xdr:row>50</xdr:row>
      <xdr:rowOff>133350</xdr:rowOff>
    </xdr:to>
    <xdr:sp macro="" textlink="$AN$37">
      <xdr:nvSpPr>
        <xdr:cNvPr id="25" name="TextBox 24"/>
        <xdr:cNvSpPr txBox="1"/>
      </xdr:nvSpPr>
      <xdr:spPr>
        <a:xfrm rot="16200000">
          <a:off x="661987" y="10587038"/>
          <a:ext cx="34385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8B27A447-8DEE-4060-B2B1-5B997DC91410}" type="TxLink">
            <a:rPr lang="en-AU" sz="900"/>
            <a:pPr algn="r"/>
            <a:t>Cafes, restaurants &amp; catering services: 4%</a:t>
          </a:fld>
          <a:endParaRPr lang="en-AU" sz="900"/>
        </a:p>
      </xdr:txBody>
    </xdr:sp>
    <xdr:clientData/>
  </xdr:twoCellAnchor>
  <xdr:twoCellAnchor>
    <xdr:from>
      <xdr:col>4</xdr:col>
      <xdr:colOff>9525</xdr:colOff>
      <xdr:row>32</xdr:row>
      <xdr:rowOff>123825</xdr:rowOff>
    </xdr:from>
    <xdr:to>
      <xdr:col>4</xdr:col>
      <xdr:colOff>257175</xdr:colOff>
      <xdr:row>50</xdr:row>
      <xdr:rowOff>133350</xdr:rowOff>
    </xdr:to>
    <xdr:sp macro="" textlink="$AN$38">
      <xdr:nvSpPr>
        <xdr:cNvPr id="26" name="TextBox 25"/>
        <xdr:cNvSpPr txBox="1"/>
      </xdr:nvSpPr>
      <xdr:spPr>
        <a:xfrm rot="16200000">
          <a:off x="852487" y="10587038"/>
          <a:ext cx="34385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A12435FC-D3CB-43CA-81E4-D38E66D444AA}" type="TxLink">
            <a:rPr lang="en-AU" sz="900"/>
            <a:pPr algn="r"/>
            <a:t>Food retailing: 3%</a:t>
          </a:fld>
          <a:endParaRPr lang="en-AU" sz="900"/>
        </a:p>
      </xdr:txBody>
    </xdr:sp>
    <xdr:clientData/>
  </xdr:twoCellAnchor>
  <xdr:twoCellAnchor>
    <xdr:from>
      <xdr:col>4</xdr:col>
      <xdr:colOff>200025</xdr:colOff>
      <xdr:row>32</xdr:row>
      <xdr:rowOff>123825</xdr:rowOff>
    </xdr:from>
    <xdr:to>
      <xdr:col>4</xdr:col>
      <xdr:colOff>447675</xdr:colOff>
      <xdr:row>50</xdr:row>
      <xdr:rowOff>133350</xdr:rowOff>
    </xdr:to>
    <xdr:sp macro="" textlink="$AN$39">
      <xdr:nvSpPr>
        <xdr:cNvPr id="27" name="TextBox 26"/>
        <xdr:cNvSpPr txBox="1"/>
      </xdr:nvSpPr>
      <xdr:spPr>
        <a:xfrm rot="16200000">
          <a:off x="1042987" y="10587038"/>
          <a:ext cx="34385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630C65ED-787E-4FBE-92AF-382E8DA72FA7}" type="TxLink">
            <a:rPr lang="en-AU" sz="900"/>
            <a:pPr algn="r"/>
            <a:t>Furniture, floor coverings, houseware &amp; textile goods retailing: 3%</a:t>
          </a:fld>
          <a:endParaRPr lang="en-AU" sz="900"/>
        </a:p>
      </xdr:txBody>
    </xdr:sp>
    <xdr:clientData/>
  </xdr:twoCellAnchor>
  <xdr:twoCellAnchor>
    <xdr:from>
      <xdr:col>4</xdr:col>
      <xdr:colOff>390525</xdr:colOff>
      <xdr:row>32</xdr:row>
      <xdr:rowOff>123825</xdr:rowOff>
    </xdr:from>
    <xdr:to>
      <xdr:col>5</xdr:col>
      <xdr:colOff>28575</xdr:colOff>
      <xdr:row>50</xdr:row>
      <xdr:rowOff>133350</xdr:rowOff>
    </xdr:to>
    <xdr:sp macro="" textlink="$AN$40">
      <xdr:nvSpPr>
        <xdr:cNvPr id="28" name="TextBox 27"/>
        <xdr:cNvSpPr txBox="1"/>
      </xdr:nvSpPr>
      <xdr:spPr>
        <a:xfrm rot="16200000">
          <a:off x="1233487" y="10587038"/>
          <a:ext cx="34385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0714517D-D2C8-4E19-8455-FAFD9F8D260C}" type="TxLink">
            <a:rPr lang="en-AU" sz="900"/>
            <a:pPr algn="r"/>
            <a:t>Household goods retailing: 2%</a:t>
          </a:fld>
          <a:endParaRPr lang="en-AU" sz="900"/>
        </a:p>
      </xdr:txBody>
    </xdr:sp>
    <xdr:clientData/>
  </xdr:twoCellAnchor>
  <xdr:twoCellAnchor>
    <xdr:from>
      <xdr:col>4</xdr:col>
      <xdr:colOff>571500</xdr:colOff>
      <xdr:row>32</xdr:row>
      <xdr:rowOff>123825</xdr:rowOff>
    </xdr:from>
    <xdr:to>
      <xdr:col>5</xdr:col>
      <xdr:colOff>209550</xdr:colOff>
      <xdr:row>50</xdr:row>
      <xdr:rowOff>133350</xdr:rowOff>
    </xdr:to>
    <xdr:sp macro="" textlink="$AN$41">
      <xdr:nvSpPr>
        <xdr:cNvPr id="29" name="TextBox 28"/>
        <xdr:cNvSpPr txBox="1"/>
      </xdr:nvSpPr>
      <xdr:spPr>
        <a:xfrm rot="16200000">
          <a:off x="1414462" y="10587038"/>
          <a:ext cx="34385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8778796A-A54F-4916-967F-DF97B6AD7C41}" type="TxLink">
            <a:rPr lang="en-AU" sz="900"/>
            <a:pPr algn="r"/>
            <a:t>Other retailing n.e.c.: -1%</a:t>
          </a:fld>
          <a:endParaRPr lang="en-AU" sz="900"/>
        </a:p>
      </xdr:txBody>
    </xdr:sp>
    <xdr:clientData/>
  </xdr:twoCellAnchor>
  <xdr:twoCellAnchor>
    <xdr:from>
      <xdr:col>5</xdr:col>
      <xdr:colOff>152400</xdr:colOff>
      <xdr:row>32</xdr:row>
      <xdr:rowOff>123825</xdr:rowOff>
    </xdr:from>
    <xdr:to>
      <xdr:col>5</xdr:col>
      <xdr:colOff>400050</xdr:colOff>
      <xdr:row>50</xdr:row>
      <xdr:rowOff>133350</xdr:rowOff>
    </xdr:to>
    <xdr:sp macro="" textlink="$AN$42">
      <xdr:nvSpPr>
        <xdr:cNvPr id="30" name="TextBox 29"/>
        <xdr:cNvSpPr txBox="1"/>
      </xdr:nvSpPr>
      <xdr:spPr>
        <a:xfrm rot="16200000">
          <a:off x="1604962" y="10587038"/>
          <a:ext cx="34385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69A00718-DC29-4D09-B17E-0837EF2664EE}" type="TxLink">
            <a:rPr lang="en-AU" sz="900"/>
            <a:pPr algn="r"/>
            <a:t>Department stores: -1%</a:t>
          </a:fld>
          <a:endParaRPr lang="en-AU" sz="900"/>
        </a:p>
      </xdr:txBody>
    </xdr:sp>
    <xdr:clientData/>
  </xdr:twoCellAnchor>
  <xdr:twoCellAnchor>
    <xdr:from>
      <xdr:col>5</xdr:col>
      <xdr:colOff>342900</xdr:colOff>
      <xdr:row>32</xdr:row>
      <xdr:rowOff>123825</xdr:rowOff>
    </xdr:from>
    <xdr:to>
      <xdr:col>5</xdr:col>
      <xdr:colOff>590550</xdr:colOff>
      <xdr:row>50</xdr:row>
      <xdr:rowOff>133350</xdr:rowOff>
    </xdr:to>
    <xdr:sp macro="" textlink="$AN$43">
      <xdr:nvSpPr>
        <xdr:cNvPr id="31" name="TextBox 30"/>
        <xdr:cNvSpPr txBox="1"/>
      </xdr:nvSpPr>
      <xdr:spPr>
        <a:xfrm rot="16200000">
          <a:off x="1795462" y="10587038"/>
          <a:ext cx="34385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0881EA81-F4BD-440C-92F2-04A99CE14F5A}" type="TxLink">
            <a:rPr lang="en-AU" sz="900"/>
            <a:pPr algn="r"/>
            <a:t>Electrical &amp; electronic goods retailing: -2%</a:t>
          </a:fld>
          <a:endParaRPr lang="en-AU" sz="900"/>
        </a:p>
      </xdr:txBody>
    </xdr:sp>
    <xdr:clientData/>
  </xdr:twoCellAnchor>
  <xdr:twoCellAnchor>
    <xdr:from>
      <xdr:col>5</xdr:col>
      <xdr:colOff>533400</xdr:colOff>
      <xdr:row>32</xdr:row>
      <xdr:rowOff>123825</xdr:rowOff>
    </xdr:from>
    <xdr:to>
      <xdr:col>6</xdr:col>
      <xdr:colOff>171450</xdr:colOff>
      <xdr:row>50</xdr:row>
      <xdr:rowOff>133350</xdr:rowOff>
    </xdr:to>
    <xdr:sp macro="" textlink="$AN$44">
      <xdr:nvSpPr>
        <xdr:cNvPr id="32" name="TextBox 31"/>
        <xdr:cNvSpPr txBox="1"/>
      </xdr:nvSpPr>
      <xdr:spPr>
        <a:xfrm rot="16200000">
          <a:off x="1985962" y="10587038"/>
          <a:ext cx="34385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37D9540B-8AB3-4882-9B4B-B79EB280B521}" type="TxLink">
            <a:rPr lang="en-AU" sz="900"/>
            <a:pPr algn="r"/>
            <a:t>Other recreational goods retailing: -3%</a:t>
          </a:fld>
          <a:endParaRPr lang="en-AU" sz="900"/>
        </a:p>
      </xdr:txBody>
    </xdr:sp>
    <xdr:clientData/>
  </xdr:twoCellAnchor>
  <xdr:twoCellAnchor>
    <xdr:from>
      <xdr:col>6</xdr:col>
      <xdr:colOff>114300</xdr:colOff>
      <xdr:row>32</xdr:row>
      <xdr:rowOff>123825</xdr:rowOff>
    </xdr:from>
    <xdr:to>
      <xdr:col>6</xdr:col>
      <xdr:colOff>361950</xdr:colOff>
      <xdr:row>50</xdr:row>
      <xdr:rowOff>133350</xdr:rowOff>
    </xdr:to>
    <xdr:sp macro="" textlink="$AN$45">
      <xdr:nvSpPr>
        <xdr:cNvPr id="33" name="TextBox 32"/>
        <xdr:cNvSpPr txBox="1"/>
      </xdr:nvSpPr>
      <xdr:spPr>
        <a:xfrm rot="16200000">
          <a:off x="2176462" y="10587038"/>
          <a:ext cx="34385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2F2242AB-6937-443B-809E-01720026275F}" type="TxLink">
            <a:rPr lang="en-AU" sz="900"/>
            <a:pPr algn="r"/>
            <a:t>Footwear &amp; other personal accessory retailing: -3%</a:t>
          </a:fld>
          <a:endParaRPr lang="en-AU" sz="900"/>
        </a:p>
      </xdr:txBody>
    </xdr:sp>
    <xdr:clientData/>
  </xdr:twoCellAnchor>
  <xdr:twoCellAnchor>
    <xdr:from>
      <xdr:col>6</xdr:col>
      <xdr:colOff>304800</xdr:colOff>
      <xdr:row>32</xdr:row>
      <xdr:rowOff>123825</xdr:rowOff>
    </xdr:from>
    <xdr:to>
      <xdr:col>6</xdr:col>
      <xdr:colOff>552450</xdr:colOff>
      <xdr:row>50</xdr:row>
      <xdr:rowOff>133350</xdr:rowOff>
    </xdr:to>
    <xdr:sp macro="" textlink="$AN$46">
      <xdr:nvSpPr>
        <xdr:cNvPr id="34" name="TextBox 33"/>
        <xdr:cNvSpPr txBox="1"/>
      </xdr:nvSpPr>
      <xdr:spPr>
        <a:xfrm rot="16200000">
          <a:off x="2366962" y="10587038"/>
          <a:ext cx="34385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79071C83-2361-4440-87DB-5A8409D2BD75}" type="TxLink">
            <a:rPr lang="en-AU" sz="900"/>
            <a:pPr algn="r"/>
            <a:t>Clothing, footwear &amp; personal accessory retailing: -6%</a:t>
          </a:fld>
          <a:endParaRPr lang="en-AU" sz="900"/>
        </a:p>
      </xdr:txBody>
    </xdr:sp>
    <xdr:clientData/>
  </xdr:twoCellAnchor>
  <xdr:twoCellAnchor>
    <xdr:from>
      <xdr:col>6</xdr:col>
      <xdr:colOff>495300</xdr:colOff>
      <xdr:row>32</xdr:row>
      <xdr:rowOff>123825</xdr:rowOff>
    </xdr:from>
    <xdr:to>
      <xdr:col>7</xdr:col>
      <xdr:colOff>133350</xdr:colOff>
      <xdr:row>50</xdr:row>
      <xdr:rowOff>133350</xdr:rowOff>
    </xdr:to>
    <xdr:sp macro="" textlink="$AN$47">
      <xdr:nvSpPr>
        <xdr:cNvPr id="35" name="TextBox 34"/>
        <xdr:cNvSpPr txBox="1"/>
      </xdr:nvSpPr>
      <xdr:spPr>
        <a:xfrm rot="16200000">
          <a:off x="2557462" y="10587038"/>
          <a:ext cx="34385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361E64F8-8E27-47EB-9553-00648CF9DAAA}" type="TxLink">
            <a:rPr lang="en-AU" sz="900"/>
            <a:pPr algn="r"/>
            <a:t>Clothing retailing: -7%</a:t>
          </a:fld>
          <a:endParaRPr lang="en-AU" sz="900"/>
        </a:p>
      </xdr:txBody>
    </xdr:sp>
    <xdr:clientData/>
  </xdr:twoCellAnchor>
  <xdr:twoCellAnchor>
    <xdr:from>
      <xdr:col>7</xdr:col>
      <xdr:colOff>76200</xdr:colOff>
      <xdr:row>32</xdr:row>
      <xdr:rowOff>123825</xdr:rowOff>
    </xdr:from>
    <xdr:to>
      <xdr:col>7</xdr:col>
      <xdr:colOff>323850</xdr:colOff>
      <xdr:row>50</xdr:row>
      <xdr:rowOff>133350</xdr:rowOff>
    </xdr:to>
    <xdr:sp macro="" textlink="$AN$48">
      <xdr:nvSpPr>
        <xdr:cNvPr id="36" name="TextBox 35"/>
        <xdr:cNvSpPr txBox="1"/>
      </xdr:nvSpPr>
      <xdr:spPr>
        <a:xfrm rot="16200000">
          <a:off x="2747962" y="10587038"/>
          <a:ext cx="34385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B792591F-F9AA-4E9C-900D-8B5CBC482E55}" type="TxLink">
            <a:rPr lang="en-AU" sz="900"/>
            <a:pPr algn="r"/>
            <a:t>Other specialised food retailing: -16%</a:t>
          </a:fld>
          <a:endParaRPr lang="en-AU" sz="9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31</xdr:row>
          <xdr:rowOff>57150</xdr:rowOff>
        </xdr:from>
        <xdr:to>
          <xdr:col>0</xdr:col>
          <xdr:colOff>590550</xdr:colOff>
          <xdr:row>32</xdr:row>
          <xdr:rowOff>47625</xdr:rowOff>
        </xdr:to>
        <xdr:sp macro="" textlink="">
          <xdr:nvSpPr>
            <xdr:cNvPr id="1033" name="Option Button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31</xdr:row>
          <xdr:rowOff>57150</xdr:rowOff>
        </xdr:from>
        <xdr:to>
          <xdr:col>1</xdr:col>
          <xdr:colOff>361950</xdr:colOff>
          <xdr:row>32</xdr:row>
          <xdr:rowOff>47625</xdr:rowOff>
        </xdr:to>
        <xdr:sp macro="" textlink="">
          <xdr:nvSpPr>
            <xdr:cNvPr id="1034" name="Option Button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31</xdr:row>
          <xdr:rowOff>57150</xdr:rowOff>
        </xdr:from>
        <xdr:to>
          <xdr:col>1</xdr:col>
          <xdr:colOff>571500</xdr:colOff>
          <xdr:row>32</xdr:row>
          <xdr:rowOff>47625</xdr:rowOff>
        </xdr:to>
        <xdr:sp macro="" textlink="">
          <xdr:nvSpPr>
            <xdr:cNvPr id="1035" name="Option Button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523875</xdr:colOff>
          <xdr:row>31</xdr:row>
          <xdr:rowOff>57150</xdr:rowOff>
        </xdr:from>
        <xdr:to>
          <xdr:col>2</xdr:col>
          <xdr:colOff>152400</xdr:colOff>
          <xdr:row>32</xdr:row>
          <xdr:rowOff>47625</xdr:rowOff>
        </xdr:to>
        <xdr:sp macro="" textlink="">
          <xdr:nvSpPr>
            <xdr:cNvPr id="1036" name="Option Button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31</xdr:row>
          <xdr:rowOff>57150</xdr:rowOff>
        </xdr:from>
        <xdr:to>
          <xdr:col>2</xdr:col>
          <xdr:colOff>333375</xdr:colOff>
          <xdr:row>32</xdr:row>
          <xdr:rowOff>47625</xdr:rowOff>
        </xdr:to>
        <xdr:sp macro="" textlink="">
          <xdr:nvSpPr>
            <xdr:cNvPr id="1037" name="Option Button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31</xdr:row>
          <xdr:rowOff>57150</xdr:rowOff>
        </xdr:from>
        <xdr:to>
          <xdr:col>2</xdr:col>
          <xdr:colOff>533400</xdr:colOff>
          <xdr:row>32</xdr:row>
          <xdr:rowOff>47625</xdr:rowOff>
        </xdr:to>
        <xdr:sp macro="" textlink="">
          <xdr:nvSpPr>
            <xdr:cNvPr id="1038" name="Option Button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31</xdr:row>
          <xdr:rowOff>57150</xdr:rowOff>
        </xdr:from>
        <xdr:to>
          <xdr:col>3</xdr:col>
          <xdr:colOff>104775</xdr:colOff>
          <xdr:row>32</xdr:row>
          <xdr:rowOff>47625</xdr:rowOff>
        </xdr:to>
        <xdr:sp macro="" textlink="">
          <xdr:nvSpPr>
            <xdr:cNvPr id="1039" name="Option Button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31</xdr:row>
          <xdr:rowOff>57150</xdr:rowOff>
        </xdr:from>
        <xdr:to>
          <xdr:col>3</xdr:col>
          <xdr:colOff>295275</xdr:colOff>
          <xdr:row>32</xdr:row>
          <xdr:rowOff>47625</xdr:rowOff>
        </xdr:to>
        <xdr:sp macro="" textlink="">
          <xdr:nvSpPr>
            <xdr:cNvPr id="1040" name="Option Button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247650</xdr:colOff>
          <xdr:row>31</xdr:row>
          <xdr:rowOff>57150</xdr:rowOff>
        </xdr:from>
        <xdr:to>
          <xdr:col>3</xdr:col>
          <xdr:colOff>485775</xdr:colOff>
          <xdr:row>32</xdr:row>
          <xdr:rowOff>47625</xdr:rowOff>
        </xdr:to>
        <xdr:sp macro="" textlink="">
          <xdr:nvSpPr>
            <xdr:cNvPr id="1041" name="Option Button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31</xdr:row>
          <xdr:rowOff>57150</xdr:rowOff>
        </xdr:from>
        <xdr:to>
          <xdr:col>4</xdr:col>
          <xdr:colOff>66675</xdr:colOff>
          <xdr:row>32</xdr:row>
          <xdr:rowOff>47625</xdr:rowOff>
        </xdr:to>
        <xdr:sp macro="" textlink="">
          <xdr:nvSpPr>
            <xdr:cNvPr id="1042" name="Option Button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31</xdr:row>
          <xdr:rowOff>57150</xdr:rowOff>
        </xdr:from>
        <xdr:to>
          <xdr:col>4</xdr:col>
          <xdr:colOff>257175</xdr:colOff>
          <xdr:row>32</xdr:row>
          <xdr:rowOff>47625</xdr:rowOff>
        </xdr:to>
        <xdr:sp macro="" textlink="">
          <xdr:nvSpPr>
            <xdr:cNvPr id="1043" name="Option Button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31</xdr:row>
          <xdr:rowOff>57150</xdr:rowOff>
        </xdr:from>
        <xdr:to>
          <xdr:col>4</xdr:col>
          <xdr:colOff>447675</xdr:colOff>
          <xdr:row>32</xdr:row>
          <xdr:rowOff>47625</xdr:rowOff>
        </xdr:to>
        <xdr:sp macro="" textlink="">
          <xdr:nvSpPr>
            <xdr:cNvPr id="1044" name="Option Button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400050</xdr:colOff>
          <xdr:row>31</xdr:row>
          <xdr:rowOff>57150</xdr:rowOff>
        </xdr:from>
        <xdr:to>
          <xdr:col>5</xdr:col>
          <xdr:colOff>28575</xdr:colOff>
          <xdr:row>32</xdr:row>
          <xdr:rowOff>47625</xdr:rowOff>
        </xdr:to>
        <xdr:sp macro="" textlink="">
          <xdr:nvSpPr>
            <xdr:cNvPr id="1045" name="Option Button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581025</xdr:colOff>
          <xdr:row>31</xdr:row>
          <xdr:rowOff>57150</xdr:rowOff>
        </xdr:from>
        <xdr:to>
          <xdr:col>5</xdr:col>
          <xdr:colOff>209550</xdr:colOff>
          <xdr:row>32</xdr:row>
          <xdr:rowOff>47625</xdr:rowOff>
        </xdr:to>
        <xdr:sp macro="" textlink="">
          <xdr:nvSpPr>
            <xdr:cNvPr id="1046" name="Option Button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161925</xdr:colOff>
          <xdr:row>31</xdr:row>
          <xdr:rowOff>57150</xdr:rowOff>
        </xdr:from>
        <xdr:to>
          <xdr:col>5</xdr:col>
          <xdr:colOff>400050</xdr:colOff>
          <xdr:row>32</xdr:row>
          <xdr:rowOff>47625</xdr:rowOff>
        </xdr:to>
        <xdr:sp macro="" textlink="">
          <xdr:nvSpPr>
            <xdr:cNvPr id="1047" name="Option Button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31</xdr:row>
          <xdr:rowOff>57150</xdr:rowOff>
        </xdr:from>
        <xdr:to>
          <xdr:col>5</xdr:col>
          <xdr:colOff>590550</xdr:colOff>
          <xdr:row>32</xdr:row>
          <xdr:rowOff>47625</xdr:rowOff>
        </xdr:to>
        <xdr:sp macro="" textlink="">
          <xdr:nvSpPr>
            <xdr:cNvPr id="1048" name="Option Button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542925</xdr:colOff>
          <xdr:row>31</xdr:row>
          <xdr:rowOff>57150</xdr:rowOff>
        </xdr:from>
        <xdr:to>
          <xdr:col>6</xdr:col>
          <xdr:colOff>171450</xdr:colOff>
          <xdr:row>32</xdr:row>
          <xdr:rowOff>47625</xdr:rowOff>
        </xdr:to>
        <xdr:sp macro="" textlink="">
          <xdr:nvSpPr>
            <xdr:cNvPr id="1049" name="Option Button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31</xdr:row>
          <xdr:rowOff>57150</xdr:rowOff>
        </xdr:from>
        <xdr:to>
          <xdr:col>6</xdr:col>
          <xdr:colOff>352425</xdr:colOff>
          <xdr:row>32</xdr:row>
          <xdr:rowOff>47625</xdr:rowOff>
        </xdr:to>
        <xdr:sp macro="" textlink="">
          <xdr:nvSpPr>
            <xdr:cNvPr id="1050" name="Option Button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31</xdr:row>
          <xdr:rowOff>57150</xdr:rowOff>
        </xdr:from>
        <xdr:to>
          <xdr:col>6</xdr:col>
          <xdr:colOff>552450</xdr:colOff>
          <xdr:row>32</xdr:row>
          <xdr:rowOff>47625</xdr:rowOff>
        </xdr:to>
        <xdr:sp macro="" textlink="">
          <xdr:nvSpPr>
            <xdr:cNvPr id="1051" name="Option Button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504825</xdr:colOff>
          <xdr:row>31</xdr:row>
          <xdr:rowOff>57150</xdr:rowOff>
        </xdr:from>
        <xdr:to>
          <xdr:col>7</xdr:col>
          <xdr:colOff>133350</xdr:colOff>
          <xdr:row>32</xdr:row>
          <xdr:rowOff>47625</xdr:rowOff>
        </xdr:to>
        <xdr:sp macro="" textlink="">
          <xdr:nvSpPr>
            <xdr:cNvPr id="1052" name="Option Button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31</xdr:row>
          <xdr:rowOff>57150</xdr:rowOff>
        </xdr:from>
        <xdr:to>
          <xdr:col>7</xdr:col>
          <xdr:colOff>323850</xdr:colOff>
          <xdr:row>32</xdr:row>
          <xdr:rowOff>47625</xdr:rowOff>
        </xdr:to>
        <xdr:sp macro="" textlink="">
          <xdr:nvSpPr>
            <xdr:cNvPr id="1053" name="Option Button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485775</xdr:colOff>
          <xdr:row>31</xdr:row>
          <xdr:rowOff>57150</xdr:rowOff>
        </xdr:from>
        <xdr:to>
          <xdr:col>9</xdr:col>
          <xdr:colOff>114300</xdr:colOff>
          <xdr:row>32</xdr:row>
          <xdr:rowOff>47625</xdr:rowOff>
        </xdr:to>
        <xdr:sp macro="" textlink="">
          <xdr:nvSpPr>
            <xdr:cNvPr id="1054" name="Option Button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31</xdr:row>
          <xdr:rowOff>57150</xdr:rowOff>
        </xdr:from>
        <xdr:to>
          <xdr:col>10</xdr:col>
          <xdr:colOff>238125</xdr:colOff>
          <xdr:row>32</xdr:row>
          <xdr:rowOff>47625</xdr:rowOff>
        </xdr:to>
        <xdr:sp macro="" textlink="">
          <xdr:nvSpPr>
            <xdr:cNvPr id="1055" name="Option Button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31</xdr:row>
          <xdr:rowOff>57150</xdr:rowOff>
        </xdr:from>
        <xdr:to>
          <xdr:col>10</xdr:col>
          <xdr:colOff>590550</xdr:colOff>
          <xdr:row>32</xdr:row>
          <xdr:rowOff>47625</xdr:rowOff>
        </xdr:to>
        <xdr:sp macro="" textlink="">
          <xdr:nvSpPr>
            <xdr:cNvPr id="1056" name="Option Button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123825</xdr:colOff>
          <xdr:row>31</xdr:row>
          <xdr:rowOff>57150</xdr:rowOff>
        </xdr:from>
        <xdr:to>
          <xdr:col>11</xdr:col>
          <xdr:colOff>361950</xdr:colOff>
          <xdr:row>32</xdr:row>
          <xdr:rowOff>47625</xdr:rowOff>
        </xdr:to>
        <xdr:sp macro="" textlink="">
          <xdr:nvSpPr>
            <xdr:cNvPr id="1057" name="Option Button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495300</xdr:colOff>
          <xdr:row>31</xdr:row>
          <xdr:rowOff>57150</xdr:rowOff>
        </xdr:from>
        <xdr:to>
          <xdr:col>12</xdr:col>
          <xdr:colOff>123825</xdr:colOff>
          <xdr:row>32</xdr:row>
          <xdr:rowOff>47625</xdr:rowOff>
        </xdr:to>
        <xdr:sp macro="" textlink="">
          <xdr:nvSpPr>
            <xdr:cNvPr id="1058" name="Option Button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31</xdr:row>
          <xdr:rowOff>57150</xdr:rowOff>
        </xdr:from>
        <xdr:to>
          <xdr:col>12</xdr:col>
          <xdr:colOff>495300</xdr:colOff>
          <xdr:row>32</xdr:row>
          <xdr:rowOff>47625</xdr:rowOff>
        </xdr:to>
        <xdr:sp macro="" textlink="">
          <xdr:nvSpPr>
            <xdr:cNvPr id="1059" name="Option Button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31</xdr:row>
          <xdr:rowOff>57150</xdr:rowOff>
        </xdr:from>
        <xdr:to>
          <xdr:col>13</xdr:col>
          <xdr:colOff>247650</xdr:colOff>
          <xdr:row>32</xdr:row>
          <xdr:rowOff>47625</xdr:rowOff>
        </xdr:to>
        <xdr:sp macro="" textlink="">
          <xdr:nvSpPr>
            <xdr:cNvPr id="1060" name="Option Button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31</xdr:row>
          <xdr:rowOff>57150</xdr:rowOff>
        </xdr:from>
        <xdr:to>
          <xdr:col>14</xdr:col>
          <xdr:colOff>9525</xdr:colOff>
          <xdr:row>32</xdr:row>
          <xdr:rowOff>47625</xdr:rowOff>
        </xdr:to>
        <xdr:sp macro="" textlink="">
          <xdr:nvSpPr>
            <xdr:cNvPr id="1061" name="Option Button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152400</xdr:colOff>
          <xdr:row>31</xdr:row>
          <xdr:rowOff>57150</xdr:rowOff>
        </xdr:from>
        <xdr:to>
          <xdr:col>14</xdr:col>
          <xdr:colOff>390525</xdr:colOff>
          <xdr:row>32</xdr:row>
          <xdr:rowOff>47625</xdr:rowOff>
        </xdr:to>
        <xdr:sp macro="" textlink="">
          <xdr:nvSpPr>
            <xdr:cNvPr id="1062" name="Option Button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59531</xdr:colOff>
      <xdr:row>57</xdr:row>
      <xdr:rowOff>11912</xdr:rowOff>
    </xdr:from>
    <xdr:to>
      <xdr:col>14</xdr:col>
      <xdr:colOff>531018</xdr:colOff>
      <xdr:row>67</xdr:row>
      <xdr:rowOff>69062</xdr:rowOff>
    </xdr:to>
    <xdr:pic>
      <xdr:nvPicPr>
        <xdr:cNvPr id="42" name="Picture 4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" y="12692068"/>
          <a:ext cx="8972550" cy="1962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omments" Target="../comments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Z70"/>
  <sheetViews>
    <sheetView tabSelected="1" zoomScaleNormal="100" zoomScaleSheetLayoutView="100" workbookViewId="0">
      <selection activeCell="B2" sqref="B2:D4"/>
    </sheetView>
  </sheetViews>
  <sheetFormatPr defaultRowHeight="15" x14ac:dyDescent="0.25"/>
  <cols>
    <col min="16" max="16" width="2.42578125" customWidth="1"/>
    <col min="34" max="36" width="9.28515625" style="28" bestFit="1" customWidth="1"/>
    <col min="37" max="37" width="9.140625" style="28"/>
    <col min="38" max="39" width="9.28515625" style="28" bestFit="1" customWidth="1"/>
    <col min="40" max="40" width="9.140625" style="28"/>
    <col min="41" max="44" width="9.28515625" style="28" bestFit="1" customWidth="1"/>
    <col min="45" max="45" width="9.140625" style="28"/>
    <col min="46" max="49" width="9.28515625" style="28" bestFit="1" customWidth="1"/>
    <col min="50" max="50" width="42.42578125" style="28" customWidth="1"/>
    <col min="51" max="52" width="9.140625" style="28"/>
    <col min="53" max="53" width="9.42578125" style="28" bestFit="1" customWidth="1"/>
    <col min="54" max="54" width="10.140625" style="28" bestFit="1" customWidth="1"/>
    <col min="55" max="55" width="9.42578125" style="28" bestFit="1" customWidth="1"/>
    <col min="56" max="56" width="9.28515625" style="28" bestFit="1" customWidth="1"/>
    <col min="57" max="58" width="9.85546875" style="28" bestFit="1" customWidth="1"/>
    <col min="59" max="59" width="9.28515625" style="28" bestFit="1" customWidth="1"/>
    <col min="60" max="61" width="9.85546875" style="28" bestFit="1" customWidth="1"/>
    <col min="62" max="62" width="9.42578125" style="28" bestFit="1" customWidth="1"/>
    <col min="63" max="63" width="9.85546875" style="28" bestFit="1" customWidth="1"/>
    <col min="64" max="64" width="10" style="28" bestFit="1" customWidth="1"/>
    <col min="65" max="65" width="9.42578125" style="28" bestFit="1" customWidth="1"/>
    <col min="66" max="66" width="10.140625" style="28" bestFit="1" customWidth="1"/>
    <col min="67" max="67" width="9.42578125" style="28" bestFit="1" customWidth="1"/>
    <col min="68" max="68" width="9.28515625" style="28" bestFit="1" customWidth="1"/>
    <col min="69" max="70" width="9.85546875" style="28" bestFit="1" customWidth="1"/>
    <col min="71" max="71" width="9.28515625" style="28" bestFit="1" customWidth="1"/>
    <col min="72" max="73" width="9.85546875" style="28" bestFit="1" customWidth="1"/>
    <col min="74" max="74" width="9.42578125" style="28" bestFit="1" customWidth="1"/>
    <col min="75" max="75" width="9.85546875" style="28" bestFit="1" customWidth="1"/>
    <col min="76" max="76" width="10" style="28" bestFit="1" customWidth="1"/>
    <col min="77" max="77" width="9.42578125" style="28" bestFit="1" customWidth="1"/>
    <col min="78" max="78" width="9.140625" style="28"/>
  </cols>
  <sheetData>
    <row r="1" spans="1:78" x14ac:dyDescent="0.25">
      <c r="A1" s="13"/>
      <c r="B1" s="14" t="s">
        <v>220</v>
      </c>
      <c r="C1" s="13"/>
      <c r="D1" s="13"/>
      <c r="E1" s="13"/>
      <c r="F1" s="14" t="s">
        <v>221</v>
      </c>
      <c r="G1" s="13"/>
      <c r="H1" s="13"/>
      <c r="I1" s="13"/>
      <c r="J1" s="13"/>
      <c r="K1" s="13"/>
      <c r="L1" s="13"/>
      <c r="M1" s="15" t="s">
        <v>410</v>
      </c>
      <c r="N1" s="13"/>
      <c r="O1" s="13"/>
      <c r="P1" s="13"/>
      <c r="Q1" s="13"/>
    </row>
    <row r="2" spans="1:78" x14ac:dyDescent="0.25">
      <c r="A2" s="13"/>
      <c r="B2" s="38" t="s">
        <v>210</v>
      </c>
      <c r="C2" s="38"/>
      <c r="D2" s="38"/>
      <c r="E2" s="13"/>
      <c r="F2" s="38" t="s">
        <v>190</v>
      </c>
      <c r="G2" s="38"/>
      <c r="H2" s="38"/>
      <c r="I2" s="38"/>
      <c r="J2" s="38"/>
      <c r="K2" s="13"/>
      <c r="L2" s="36">
        <v>40634</v>
      </c>
      <c r="M2" s="36"/>
      <c r="N2" s="13"/>
      <c r="O2" s="13"/>
      <c r="P2" s="13"/>
      <c r="Q2" s="13"/>
    </row>
    <row r="3" spans="1:78" ht="3.75" customHeight="1" x14ac:dyDescent="0.25">
      <c r="A3" s="13"/>
      <c r="B3" s="38"/>
      <c r="C3" s="38"/>
      <c r="D3" s="38"/>
      <c r="E3" s="13"/>
      <c r="F3" s="38"/>
      <c r="G3" s="38"/>
      <c r="H3" s="38"/>
      <c r="I3" s="38"/>
      <c r="J3" s="38"/>
      <c r="K3" s="13"/>
      <c r="L3" s="13"/>
      <c r="M3" s="13"/>
      <c r="N3" s="13"/>
      <c r="O3" s="13"/>
      <c r="P3" s="13"/>
      <c r="Q3" s="13"/>
    </row>
    <row r="4" spans="1:78" x14ac:dyDescent="0.25">
      <c r="A4" s="13"/>
      <c r="B4" s="38"/>
      <c r="C4" s="38"/>
      <c r="D4" s="38"/>
      <c r="E4" s="13"/>
      <c r="F4" s="38"/>
      <c r="G4" s="38"/>
      <c r="H4" s="38"/>
      <c r="I4" s="38"/>
      <c r="J4" s="38"/>
      <c r="K4" s="13"/>
      <c r="L4" s="37">
        <v>12</v>
      </c>
      <c r="M4" s="37"/>
      <c r="N4" s="13"/>
      <c r="O4" s="13"/>
      <c r="P4" s="13"/>
      <c r="Q4" s="13"/>
    </row>
    <row r="5" spans="1:78" ht="21" x14ac:dyDescent="0.35">
      <c r="A5" s="16" t="str">
        <f>CONCATENATE("Retail Turnover in ",B2," Across ",F2)</f>
        <v>Retail Turnover in New South Wales Across Supermarket &amp; grocery stores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1:78" ht="12.75" customHeight="1" x14ac:dyDescent="0.25">
      <c r="A6" s="21" t="str">
        <f>CONCATENATE("Report up to ",TEXT(L2,"mmm-yyyy")," shown in ",L4," month rolls")</f>
        <v>Report up to Apr-2011 shown in 12 month rolls</v>
      </c>
      <c r="B6" s="13"/>
      <c r="C6" s="13"/>
      <c r="D6" s="13"/>
      <c r="E6" s="13"/>
      <c r="F6" s="13"/>
      <c r="G6" s="13"/>
      <c r="H6" s="13"/>
      <c r="I6" s="13"/>
      <c r="J6" s="13"/>
      <c r="K6" s="22"/>
      <c r="L6" s="22"/>
      <c r="M6" s="22"/>
      <c r="N6" s="22"/>
      <c r="O6" s="22"/>
      <c r="P6" s="13"/>
      <c r="Q6" s="13"/>
    </row>
    <row r="7" spans="1:78" x14ac:dyDescent="0.25">
      <c r="A7" s="14" t="str">
        <f>CONCATENATE("Retail Turnover per ",L4," month(s) in $ millions")</f>
        <v>Retail Turnover per 12 month(s) in $ millions</v>
      </c>
      <c r="B7" s="13"/>
      <c r="C7" s="13"/>
      <c r="D7" s="13"/>
      <c r="E7" s="13"/>
      <c r="F7" s="13"/>
      <c r="G7" s="13"/>
      <c r="H7" s="13"/>
      <c r="I7" s="13"/>
      <c r="J7" s="13"/>
      <c r="K7" s="23" t="s">
        <v>423</v>
      </c>
      <c r="L7" s="22"/>
      <c r="M7" s="22"/>
      <c r="N7" s="22"/>
      <c r="O7" s="22"/>
      <c r="P7" s="13"/>
      <c r="Q7" s="13"/>
    </row>
    <row r="8" spans="1:78" x14ac:dyDescent="0.25">
      <c r="A8" s="20"/>
      <c r="B8" s="13"/>
      <c r="C8" s="13"/>
      <c r="D8" s="13"/>
      <c r="E8" s="13"/>
      <c r="F8" s="13"/>
      <c r="G8" s="13"/>
      <c r="H8" s="13"/>
      <c r="I8" s="13"/>
      <c r="J8" s="13"/>
      <c r="K8" s="40" t="str">
        <f>CONCATENATE(AR11,CHAR(10),AR12,CHAR(10),AR13)</f>
        <v>For the 12 months up to Apr-2011 the amout of retail turnover for New South Wales across Supermarket &amp; grocery stores was $24,723mil, up 5%.
For Supermarket &amp; grocery stores the best performed state was Western Australia, up 5%.
Within New South Wales the best performed industry was Newspaper &amp; book retailing, up 39%.</v>
      </c>
      <c r="L8" s="40"/>
      <c r="M8" s="40"/>
      <c r="N8" s="40"/>
      <c r="O8" s="40"/>
      <c r="P8" s="13"/>
      <c r="Q8" s="13"/>
    </row>
    <row r="9" spans="1:78" ht="44.25" customHeight="1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40"/>
      <c r="L9" s="40"/>
      <c r="M9" s="40"/>
      <c r="N9" s="40"/>
      <c r="O9" s="40"/>
      <c r="P9" s="13"/>
      <c r="Q9" s="13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</row>
    <row r="10" spans="1:78" ht="44.25" customHeight="1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40"/>
      <c r="L10" s="40"/>
      <c r="M10" s="40"/>
      <c r="N10" s="40"/>
      <c r="O10" s="40"/>
      <c r="P10" s="13"/>
      <c r="Q10" s="13"/>
      <c r="BA10" s="30">
        <f t="shared" ref="BA10:BW10" si="0">DATE(YEAR(BB10),MONTH(BB10)-1,1)</f>
        <v>39904</v>
      </c>
      <c r="BB10" s="30">
        <f t="shared" si="0"/>
        <v>39934</v>
      </c>
      <c r="BC10" s="30">
        <f t="shared" si="0"/>
        <v>39965</v>
      </c>
      <c r="BD10" s="30">
        <f t="shared" si="0"/>
        <v>39995</v>
      </c>
      <c r="BE10" s="30">
        <f t="shared" si="0"/>
        <v>40026</v>
      </c>
      <c r="BF10" s="30">
        <f t="shared" si="0"/>
        <v>40057</v>
      </c>
      <c r="BG10" s="30">
        <f t="shared" si="0"/>
        <v>40087</v>
      </c>
      <c r="BH10" s="30">
        <f t="shared" si="0"/>
        <v>40118</v>
      </c>
      <c r="BI10" s="30">
        <f t="shared" si="0"/>
        <v>40148</v>
      </c>
      <c r="BJ10" s="30">
        <f t="shared" si="0"/>
        <v>40179</v>
      </c>
      <c r="BK10" s="30">
        <f t="shared" si="0"/>
        <v>40210</v>
      </c>
      <c r="BL10" s="30">
        <f t="shared" si="0"/>
        <v>40238</v>
      </c>
      <c r="BM10" s="30">
        <f t="shared" si="0"/>
        <v>40269</v>
      </c>
      <c r="BN10" s="30">
        <f t="shared" si="0"/>
        <v>40299</v>
      </c>
      <c r="BO10" s="30">
        <f t="shared" si="0"/>
        <v>40330</v>
      </c>
      <c r="BP10" s="30">
        <f t="shared" si="0"/>
        <v>40360</v>
      </c>
      <c r="BQ10" s="30">
        <f t="shared" si="0"/>
        <v>40391</v>
      </c>
      <c r="BR10" s="30">
        <f t="shared" si="0"/>
        <v>40422</v>
      </c>
      <c r="BS10" s="30">
        <f t="shared" si="0"/>
        <v>40452</v>
      </c>
      <c r="BT10" s="30">
        <f t="shared" si="0"/>
        <v>40483</v>
      </c>
      <c r="BU10" s="30">
        <f t="shared" si="0"/>
        <v>40513</v>
      </c>
      <c r="BV10" s="30">
        <f t="shared" si="0"/>
        <v>40544</v>
      </c>
      <c r="BW10" s="30">
        <f t="shared" si="0"/>
        <v>40575</v>
      </c>
      <c r="BX10" s="30">
        <f>DATE(YEAR(BY10),MONTH(BY10)-1,1)</f>
        <v>40603</v>
      </c>
      <c r="BY10" s="30">
        <f>L2</f>
        <v>40634</v>
      </c>
      <c r="BZ10" s="30"/>
    </row>
    <row r="11" spans="1:78" ht="62.25" customHeight="1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40"/>
      <c r="L11" s="40"/>
      <c r="M11" s="40"/>
      <c r="N11" s="40"/>
      <c r="O11" s="40"/>
      <c r="P11" s="13"/>
      <c r="Q11" s="13"/>
      <c r="AR11" s="28" t="str">
        <f>CONCATENATE("For the 12 months up to ",TEXT(L2,"mmm-yyyy")," the amout of retail turnover for ",K13," was ",TEXT(BC14,"$#,###"),"mil, ",IF(ROUND(BC16,2)&gt;0,CONCATENATE("up ",TEXT(BC16,"##%")),IF(ROUND(BC16,2)&lt;0,CONCATENATE("down ",TEXT(BC16,"##%")),"stable (0%)")),".")</f>
        <v>For the 12 months up to Apr-2011 the amout of retail turnover for New South Wales across Supermarket &amp; grocery stores was $24,723mil, up 5%.</v>
      </c>
      <c r="AU11" s="28">
        <f>(SUM(BN11:BY11)-SUM(BB11:BM11))/SUM(BB11:BM11)</f>
        <v>4.8686962091359073E-2</v>
      </c>
      <c r="AX11" s="28" t="str">
        <f>Control!E9</f>
        <v>New South Wales - Supermarket &amp; grocery stores</v>
      </c>
      <c r="AY11" s="28" t="str">
        <f>Control!F9</f>
        <v>New South Wales</v>
      </c>
      <c r="AZ11" s="28" t="str">
        <f>Control!G9</f>
        <v>Supermarket &amp; grocery stores</v>
      </c>
      <c r="BA11" s="28">
        <f>INDEX(Control!$H$13:$NL$13,,MATCH(Analysis!BA10,Control!$H$7:$NL$7,0))</f>
        <v>1878.4</v>
      </c>
      <c r="BB11" s="28">
        <f>INDEX(Control!$H$13:$NL$13,,MATCH(Analysis!BB10,Control!$H$7:$NL$7,0))</f>
        <v>1896.7</v>
      </c>
      <c r="BC11" s="28">
        <f>INDEX(Control!$H$13:$NL$13,,MATCH(Analysis!BC10,Control!$H$7:$NL$7,0))</f>
        <v>1806.5</v>
      </c>
      <c r="BD11" s="28">
        <f>INDEX(Control!$H$13:$NL$13,,MATCH(Analysis!BD10,Control!$H$7:$NL$7,0))</f>
        <v>1876</v>
      </c>
      <c r="BE11" s="28">
        <f>INDEX(Control!$H$13:$NL$13,,MATCH(Analysis!BE10,Control!$H$7:$NL$7,0))</f>
        <v>1905.5</v>
      </c>
      <c r="BF11" s="28">
        <f>INDEX(Control!$H$13:$NL$13,,MATCH(Analysis!BF10,Control!$H$7:$NL$7,0))</f>
        <v>1871.8</v>
      </c>
      <c r="BG11" s="28">
        <f>INDEX(Control!$H$13:$NL$13,,MATCH(Analysis!BG10,Control!$H$7:$NL$7,0))</f>
        <v>2012.9</v>
      </c>
      <c r="BH11" s="28">
        <f>INDEX(Control!$H$13:$NL$13,,MATCH(Analysis!BH10,Control!$H$7:$NL$7,0))</f>
        <v>2110.9</v>
      </c>
      <c r="BI11" s="28">
        <f>INDEX(Control!$H$13:$NL$13,,MATCH(Analysis!BI10,Control!$H$7:$NL$7,0))</f>
        <v>2264</v>
      </c>
      <c r="BJ11" s="28">
        <f>INDEX(Control!$H$13:$NL$13,,MATCH(Analysis!BJ10,Control!$H$7:$NL$7,0))</f>
        <v>2051.8000000000002</v>
      </c>
      <c r="BK11" s="28">
        <f>INDEX(Control!$H$13:$NL$13,,MATCH(Analysis!BK10,Control!$H$7:$NL$7,0))</f>
        <v>1815.5</v>
      </c>
      <c r="BL11" s="28">
        <f>INDEX(Control!$H$13:$NL$13,,MATCH(Analysis!BL10,Control!$H$7:$NL$7,0))</f>
        <v>2015.1</v>
      </c>
      <c r="BM11" s="28">
        <f>INDEX(Control!$H$13:$NL$13,,MATCH(Analysis!BM10,Control!$H$7:$NL$7,0))</f>
        <v>1948.4</v>
      </c>
      <c r="BN11" s="28">
        <f>INDEX(Control!$H$13:$NL$13,,MATCH(Analysis!BN10,Control!$H$7:$NL$7,0))</f>
        <v>1985.6</v>
      </c>
      <c r="BO11" s="28">
        <f>INDEX(Control!$H$13:$NL$13,,MATCH(Analysis!BO10,Control!$H$7:$NL$7,0))</f>
        <v>1884.8</v>
      </c>
      <c r="BP11" s="28">
        <f>INDEX(Control!$H$13:$NL$13,,MATCH(Analysis!BP10,Control!$H$7:$NL$7,0))</f>
        <v>2031.7</v>
      </c>
      <c r="BQ11" s="28">
        <f>INDEX(Control!$H$13:$NL$13,,MATCH(Analysis!BQ10,Control!$H$7:$NL$7,0))</f>
        <v>2008.6</v>
      </c>
      <c r="BR11" s="28">
        <f>INDEX(Control!$H$13:$NL$13,,MATCH(Analysis!BR10,Control!$H$7:$NL$7,0))</f>
        <v>1980</v>
      </c>
      <c r="BS11" s="28">
        <f>INDEX(Control!$H$13:$NL$13,,MATCH(Analysis!BS10,Control!$H$7:$NL$7,0))</f>
        <v>2071.1999999999998</v>
      </c>
      <c r="BT11" s="28">
        <f>INDEX(Control!$H$13:$NL$13,,MATCH(Analysis!BT10,Control!$H$7:$NL$7,0))</f>
        <v>2154.1</v>
      </c>
      <c r="BU11" s="28">
        <f>INDEX(Control!$H$13:$NL$13,,MATCH(Analysis!BU10,Control!$H$7:$NL$7,0))</f>
        <v>2352.1999999999998</v>
      </c>
      <c r="BV11" s="28">
        <f>INDEX(Control!$H$13:$NL$13,,MATCH(Analysis!BV10,Control!$H$7:$NL$7,0))</f>
        <v>2150.6999999999998</v>
      </c>
      <c r="BW11" s="28">
        <f>INDEX(Control!$H$13:$NL$13,,MATCH(Analysis!BW10,Control!$H$7:$NL$7,0))</f>
        <v>1947.7</v>
      </c>
      <c r="BX11" s="28">
        <f>INDEX(Control!$H$13:$NL$13,,MATCH(Analysis!BX10,Control!$H$7:$NL$7,0))</f>
        <v>2101.3000000000002</v>
      </c>
      <c r="BY11" s="28">
        <f>INDEX(Control!$H$13:$NL$13,,MATCH(Analysis!BY10,Control!$H$7:$NL$7,0))</f>
        <v>2055</v>
      </c>
    </row>
    <row r="12" spans="1:78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 t="s">
        <v>421</v>
      </c>
      <c r="L12" s="13"/>
      <c r="M12" s="13"/>
      <c r="N12" s="13"/>
      <c r="O12" s="13"/>
      <c r="P12" s="13"/>
      <c r="Q12" s="13"/>
      <c r="AR12" s="28" t="str">
        <f>IF(AX11=AS14,AR15,AR14)</f>
        <v>For Supermarket &amp; grocery stores the best performed state was Western Australia, up 5%.</v>
      </c>
      <c r="AU12" s="28">
        <f>(SUM(BN12:BY12)-SUM(BB12:BM12))/SUM(BB12:BM12)</f>
        <v>5.0710346375048891E-2</v>
      </c>
      <c r="AX12" s="28" t="str">
        <f>Control!E14</f>
        <v>Western Australia - Supermarket &amp; grocery stores</v>
      </c>
      <c r="AY12" s="28" t="str">
        <f>Control!F14</f>
        <v>Western Australia</v>
      </c>
      <c r="AZ12" s="28" t="str">
        <f>Control!G14</f>
        <v>Supermarket &amp; grocery stores</v>
      </c>
      <c r="BA12" s="28">
        <f>INDEX(Control!$H$14:$NL$14,,MATCH(Analysis!BA10,Control!$H$7:$NL$7,0))</f>
        <v>688.7</v>
      </c>
      <c r="BB12" s="28">
        <f>INDEX(Control!$H$14:$NL$14,,MATCH(Analysis!BB10,Control!$H$7:$NL$7,0))</f>
        <v>703.8</v>
      </c>
      <c r="BC12" s="28">
        <f>INDEX(Control!$H$14:$NL$14,,MATCH(Analysis!BC10,Control!$H$7:$NL$7,0))</f>
        <v>666</v>
      </c>
      <c r="BD12" s="28">
        <f>INDEX(Control!$H$14:$NL$14,,MATCH(Analysis!BD10,Control!$H$7:$NL$7,0))</f>
        <v>695</v>
      </c>
      <c r="BE12" s="28">
        <f>INDEX(Control!$H$14:$NL$14,,MATCH(Analysis!BE10,Control!$H$7:$NL$7,0))</f>
        <v>701.6</v>
      </c>
      <c r="BF12" s="28">
        <f>INDEX(Control!$H$14:$NL$14,,MATCH(Analysis!BF10,Control!$H$7:$NL$7,0))</f>
        <v>683.4</v>
      </c>
      <c r="BG12" s="28">
        <f>INDEX(Control!$H$14:$NL$14,,MATCH(Analysis!BG10,Control!$H$7:$NL$7,0))</f>
        <v>720.9</v>
      </c>
      <c r="BH12" s="28">
        <f>INDEX(Control!$H$14:$NL$14,,MATCH(Analysis!BH10,Control!$H$7:$NL$7,0))</f>
        <v>697.5</v>
      </c>
      <c r="BI12" s="28">
        <f>INDEX(Control!$H$14:$NL$14,,MATCH(Analysis!BI10,Control!$H$7:$NL$7,0))</f>
        <v>784.5</v>
      </c>
      <c r="BJ12" s="28">
        <f>INDEX(Control!$H$14:$NL$14,,MATCH(Analysis!BJ10,Control!$H$7:$NL$7,0))</f>
        <v>709</v>
      </c>
      <c r="BK12" s="28">
        <f>INDEX(Control!$H$14:$NL$14,,MATCH(Analysis!BK10,Control!$H$7:$NL$7,0))</f>
        <v>655.7</v>
      </c>
      <c r="BL12" s="28">
        <f>INDEX(Control!$H$14:$NL$14,,MATCH(Analysis!BL10,Control!$H$7:$NL$7,0))</f>
        <v>729.7</v>
      </c>
      <c r="BM12" s="28">
        <f>INDEX(Control!$H$14:$NL$14,,MATCH(Analysis!BM10,Control!$H$7:$NL$7,0))</f>
        <v>720.6</v>
      </c>
      <c r="BN12" s="28">
        <f>INDEX(Control!$H$14:$NL$14,,MATCH(Analysis!BN10,Control!$H$7:$NL$7,0))</f>
        <v>723.4</v>
      </c>
      <c r="BO12" s="28">
        <f>INDEX(Control!$H$14:$NL$14,,MATCH(Analysis!BO10,Control!$H$7:$NL$7,0))</f>
        <v>688</v>
      </c>
      <c r="BP12" s="28">
        <f>INDEX(Control!$H$14:$NL$14,,MATCH(Analysis!BP10,Control!$H$7:$NL$7,0))</f>
        <v>738</v>
      </c>
      <c r="BQ12" s="28">
        <f>INDEX(Control!$H$14:$NL$14,,MATCH(Analysis!BQ10,Control!$H$7:$NL$7,0))</f>
        <v>719.2</v>
      </c>
      <c r="BR12" s="28">
        <f>INDEX(Control!$H$14:$NL$14,,MATCH(Analysis!BR10,Control!$H$7:$NL$7,0))</f>
        <v>720.4</v>
      </c>
      <c r="BS12" s="28">
        <f>INDEX(Control!$H$14:$NL$14,,MATCH(Analysis!BS10,Control!$H$7:$NL$7,0))</f>
        <v>740.4</v>
      </c>
      <c r="BT12" s="28">
        <f>INDEX(Control!$H$14:$NL$14,,MATCH(Analysis!BT10,Control!$H$7:$NL$7,0))</f>
        <v>733.2</v>
      </c>
      <c r="BU12" s="28">
        <f>INDEX(Control!$H$14:$NL$14,,MATCH(Analysis!BU10,Control!$H$7:$NL$7,0))</f>
        <v>817.9</v>
      </c>
      <c r="BV12" s="28">
        <f>INDEX(Control!$H$14:$NL$14,,MATCH(Analysis!BV10,Control!$H$7:$NL$7,0))</f>
        <v>749.2</v>
      </c>
      <c r="BW12" s="28">
        <f>INDEX(Control!$H$14:$NL$14,,MATCH(Analysis!BW10,Control!$H$7:$NL$7,0))</f>
        <v>712.6</v>
      </c>
      <c r="BX12" s="28">
        <f>INDEX(Control!$H$14:$NL$14,,MATCH(Analysis!BX10,Control!$H$7:$NL$7,0))</f>
        <v>775.2</v>
      </c>
      <c r="BY12" s="28">
        <f>INDEX(Control!$H$14:$NL$14,,MATCH(Analysis!BY10,Control!$H$7:$NL$7,0))</f>
        <v>779.6</v>
      </c>
    </row>
    <row r="13" spans="1:78" ht="30" customHeight="1" x14ac:dyDescent="0.2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41" t="str">
        <f>CONCATENATE(B2," across ",F2)</f>
        <v>New South Wales across Supermarket &amp; grocery stores</v>
      </c>
      <c r="L13" s="41"/>
      <c r="M13" s="41"/>
      <c r="N13" s="41"/>
      <c r="O13" s="41"/>
      <c r="P13" s="13"/>
      <c r="Q13" s="13"/>
      <c r="AR13" s="28" t="str">
        <f>IF(AX11=AS16,AR17,AR16)</f>
        <v>Within New South Wales the best performed industry was Newspaper &amp; book retailing, up 39%.</v>
      </c>
      <c r="AZ13" s="31" t="s">
        <v>420</v>
      </c>
      <c r="BA13" s="28" t="s">
        <v>414</v>
      </c>
      <c r="BB13" s="28" t="s">
        <v>418</v>
      </c>
      <c r="BC13" s="28" t="s">
        <v>419</v>
      </c>
      <c r="BE13" s="31" t="str">
        <f>AZ12</f>
        <v>Supermarket &amp; grocery stores</v>
      </c>
      <c r="BF13" s="28" t="s">
        <v>414</v>
      </c>
      <c r="BG13" s="28" t="s">
        <v>418</v>
      </c>
      <c r="BH13" s="28" t="s">
        <v>419</v>
      </c>
    </row>
    <row r="14" spans="1:78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26"/>
      <c r="L14" s="26"/>
      <c r="M14" s="43" t="s">
        <v>412</v>
      </c>
      <c r="N14" s="44"/>
      <c r="O14" s="27" t="s">
        <v>413</v>
      </c>
      <c r="P14" s="13"/>
      <c r="Q14" s="13"/>
      <c r="AR14" s="28" t="str">
        <f>CONCATENATE("For ",AZ11," the best performed state was ",INDEX(AY19:AY26,MATCH(1,AT19:AT26,0),),", ",INDEX(AS19:AS26,MATCH(1,AT19:AT26,0),),".")</f>
        <v>For Supermarket &amp; grocery stores the best performed state was Western Australia, up 5%.</v>
      </c>
      <c r="AS14" s="28" t="str">
        <f>INDEX(AX19:AX26,MATCH(1,AT19:AT26,0),)</f>
        <v>Western Australia - Supermarket &amp; grocery stores</v>
      </c>
      <c r="AZ14" s="31" t="s">
        <v>415</v>
      </c>
      <c r="BA14" s="28">
        <f>BY11</f>
        <v>2055</v>
      </c>
      <c r="BB14" s="28">
        <f>SUM(BT11:BY11)</f>
        <v>12761</v>
      </c>
      <c r="BC14" s="28">
        <f>SUM(BN11:BY11)</f>
        <v>24722.899999999998</v>
      </c>
      <c r="BE14" s="31" t="s">
        <v>415</v>
      </c>
      <c r="BF14" s="28">
        <f>BY12</f>
        <v>779.6</v>
      </c>
      <c r="BG14" s="28">
        <f>SUM(BT12:BY12)</f>
        <v>4567.7000000000007</v>
      </c>
      <c r="BH14" s="28">
        <f>SUM(BN12:BY12)</f>
        <v>8897.1</v>
      </c>
    </row>
    <row r="15" spans="1:78" x14ac:dyDescent="0.2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42" t="str">
        <f>CONCATENATE("12 months up to ",CHAR(10),TEXT(L2,"mmm-yyyy"))</f>
        <v>12 months up to 
Apr-2011</v>
      </c>
      <c r="L15" s="42"/>
      <c r="M15" s="45" t="str">
        <f>CONCATENATE(TEXT(BC14,"$#,##0"),CHAR(10),"was ",TEXT(BC15,"$#,##0"))</f>
        <v>$24,723
was $23,575</v>
      </c>
      <c r="N15" s="46"/>
      <c r="O15" s="47" t="str">
        <f>IF(ROUND(BC16,2)&gt;0,CONCATENATE("Up ",TEXT(BC16,"##%")),IF(ROUND(BC16,2)&lt;0,CONCATENATE("Down ",TEXT(BC16,"##%")),"Stable 0%"))</f>
        <v>Up 5%</v>
      </c>
      <c r="P15" s="13"/>
      <c r="Q15" s="13"/>
      <c r="AR15" s="28" t="str">
        <f>CONCATENATE(AY11," was the best performed state for ",AZ11,", the next best performed state was ",INDEX(AY19:AY26,MATCH(2,AT19:AT26,0),),", ",INDEX(AS19:AS26,MATCH(2,AT19:AT26,0),),".")</f>
        <v>New South Wales was the best performed state for Supermarket &amp; grocery stores, the next best performed state was New South Wales, up 5%.</v>
      </c>
      <c r="AZ15" s="31" t="s">
        <v>416</v>
      </c>
      <c r="BA15" s="28">
        <f>BM11</f>
        <v>1948.4</v>
      </c>
      <c r="BB15" s="28">
        <f>SUM(BH11:BM11)</f>
        <v>12205.7</v>
      </c>
      <c r="BC15" s="28">
        <f>SUM(BB11:BM11)</f>
        <v>23575.1</v>
      </c>
      <c r="BE15" s="31" t="s">
        <v>416</v>
      </c>
      <c r="BF15" s="28">
        <f>BM12</f>
        <v>720.6</v>
      </c>
      <c r="BG15" s="28">
        <f>SUM(BH12:BM12)</f>
        <v>4297</v>
      </c>
      <c r="BH15" s="28">
        <f>SUM(BB12:BM12)</f>
        <v>8467.6999999999989</v>
      </c>
    </row>
    <row r="16" spans="1:78" x14ac:dyDescent="0.25">
      <c r="A16" s="14" t="s">
        <v>411</v>
      </c>
      <c r="B16" s="13"/>
      <c r="C16" s="13"/>
      <c r="D16" s="13"/>
      <c r="E16" s="13"/>
      <c r="F16" s="13"/>
      <c r="G16" s="13"/>
      <c r="H16" s="13"/>
      <c r="I16" s="13"/>
      <c r="J16" s="13"/>
      <c r="K16" s="42"/>
      <c r="L16" s="42"/>
      <c r="M16" s="45"/>
      <c r="N16" s="46"/>
      <c r="O16" s="48"/>
      <c r="P16" s="13"/>
      <c r="Q16" s="13"/>
      <c r="AO16" s="28" t="s">
        <v>424</v>
      </c>
      <c r="AP16" s="28" t="s">
        <v>425</v>
      </c>
      <c r="AQ16" s="28" t="s">
        <v>426</v>
      </c>
      <c r="AR16" s="28" t="str">
        <f>CONCATENATE("Within ",AY11," the best performed industry was ",INDEX(AZ29:AZ48,MATCH(1,AT29:AT48,0),),", ",INDEX(AS29:AS48,MATCH(1,AT29:AT48,0),),".")</f>
        <v>Within New South Wales the best performed industry was Newspaper &amp; book retailing, up 39%.</v>
      </c>
      <c r="AS16" s="28" t="str">
        <f>INDEX(AX28:AX48,MATCH(1,AT28:AT48,0),)</f>
        <v>New South Wales - Newspaper &amp; book retailing</v>
      </c>
      <c r="AZ16" s="31" t="s">
        <v>417</v>
      </c>
      <c r="BA16" s="32">
        <f>(BA14-BA15)/BA15</f>
        <v>5.4711558201601264E-2</v>
      </c>
      <c r="BB16" s="32">
        <f>(BB14-BB15)/BB15</f>
        <v>4.5495137517717069E-2</v>
      </c>
      <c r="BC16" s="32">
        <f>(BC14-BC15)/BC15</f>
        <v>4.8686962091359073E-2</v>
      </c>
      <c r="BE16" s="31" t="s">
        <v>417</v>
      </c>
      <c r="BF16" s="32">
        <f>(BF14-BF15)/BF15</f>
        <v>8.1876214265889535E-2</v>
      </c>
      <c r="BG16" s="32">
        <f>(BG14-BG15)/BG15</f>
        <v>6.2997440074470737E-2</v>
      </c>
      <c r="BH16" s="32">
        <f>(BH14-BH15)/BH15</f>
        <v>5.0710346375048891E-2</v>
      </c>
    </row>
    <row r="17" spans="1:77" x14ac:dyDescent="0.25">
      <c r="A17" s="20" t="str">
        <f>CONCATENATE(L4," month roll compared to same period 12 months ago - +ve indicates growth, -ve indicates decline")</f>
        <v>12 month roll compared to same period 12 months ago - +ve indicates growth, -ve indicates decline</v>
      </c>
      <c r="B17" s="13"/>
      <c r="C17" s="13"/>
      <c r="D17" s="13"/>
      <c r="E17" s="13"/>
      <c r="F17" s="13"/>
      <c r="G17" s="13"/>
      <c r="H17" s="13"/>
      <c r="I17" s="13"/>
      <c r="J17" s="13"/>
      <c r="K17" s="42" t="str">
        <f>CONCATENATE("6 months up to ",CHAR(10),TEXT(L2,"mmm-yyyy"))</f>
        <v>6 months up to 
Apr-2011</v>
      </c>
      <c r="L17" s="42"/>
      <c r="M17" s="45" t="str">
        <f>CONCATENATE(TEXT(BB14,"$#,##0"),CHAR(10),"was ",TEXT(BB15,"$#,##0"))</f>
        <v>$12,761
was $12,206</v>
      </c>
      <c r="N17" s="46"/>
      <c r="O17" s="47" t="str">
        <f>IF(ROUND(BB16,2)&gt;0,CONCATENATE("Up ",TEXT(BB16,"##%")),IF(ROUND(BB16,2)&lt;0,CONCATENATE("Down ",TEXT(BB16,"##%")),"Stable 0%"))</f>
        <v>Up 5%</v>
      </c>
      <c r="P17" s="13"/>
      <c r="Q17" s="13"/>
      <c r="AH17" s="28">
        <v>22</v>
      </c>
      <c r="AK17" s="28" t="str">
        <f>AX18</f>
        <v>All of Australia - Supermarket &amp; grocery stores</v>
      </c>
      <c r="AN17" s="28" t="str">
        <f>CONCATENATE(AY18,": ",TEXT(AU18,"#0%"))</f>
        <v>All of Australia: 3%</v>
      </c>
      <c r="AO17" s="32">
        <f>IF(OR(AX18=AX11,AX18=AX12),NA(),AU18)</f>
        <v>3.1189215422770866E-2</v>
      </c>
      <c r="AP17" s="32" t="e">
        <f>IF(AX18=AX11,AU18,NA())</f>
        <v>#N/A</v>
      </c>
      <c r="AQ17" s="32" t="e">
        <f>IF(AX18=AX12,AU18,NA())</f>
        <v>#N/A</v>
      </c>
      <c r="AR17" s="28" t="str">
        <f>CONCATENATE(AZ11," was the best performed industry in ",AY11,", the next best was ",INDEX(AZ28:AZ48,MATCH(2,AT28:AT48,0),),", ",INDEX(AS28:AS48,MATCH(2,AT28:AT48,0),),".")</f>
        <v>Supermarket &amp; grocery stores was the best performed industry in New South Wales, the next best was Liquor retailing, up 8%.</v>
      </c>
    </row>
    <row r="18" spans="1:77" x14ac:dyDescent="0.2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42"/>
      <c r="L18" s="42"/>
      <c r="M18" s="45"/>
      <c r="N18" s="46"/>
      <c r="O18" s="48"/>
      <c r="P18" s="13"/>
      <c r="Q18" s="13"/>
      <c r="AO18" s="32"/>
      <c r="AP18" s="32"/>
      <c r="AQ18" s="32"/>
      <c r="AU18" s="33">
        <f>IFERROR((SUM(BN18:BY18)-SUM(BB18:BM18))/SUM(BB18:BM18),"")</f>
        <v>3.1189215422770866E-2</v>
      </c>
      <c r="AV18" s="28">
        <f>IF(AW18&gt;0,COUNTIF(AW$18:AW18,1),"")</f>
        <v>1</v>
      </c>
      <c r="AW18" s="28">
        <f>IF(AX$11=AX18,0,1)</f>
        <v>1</v>
      </c>
      <c r="AX18" s="28" t="str">
        <f>Control!E37</f>
        <v>All of Australia - Supermarket &amp; grocery stores</v>
      </c>
      <c r="AY18" s="28" t="str">
        <f>Control!F37</f>
        <v>All of Australia</v>
      </c>
      <c r="AZ18" s="28" t="str">
        <f>Control!G37</f>
        <v>Supermarket &amp; grocery stores</v>
      </c>
      <c r="BA18" s="28">
        <f>INDEX(Control!$H37:$NL37,,MATCH(Analysis!BA$10,Control!$H$7:$NL$7,0))</f>
        <v>6375.1</v>
      </c>
      <c r="BB18" s="28">
        <f>INDEX(Control!$H37:$NL37,,MATCH(Analysis!BB$10,Control!$H$7:$NL$7,0))</f>
        <v>6451.2</v>
      </c>
      <c r="BC18" s="28">
        <f>INDEX(Control!$H37:$NL37,,MATCH(Analysis!BC$10,Control!$H$7:$NL$7,0))</f>
        <v>6125.7</v>
      </c>
      <c r="BD18" s="28">
        <f>INDEX(Control!$H37:$NL37,,MATCH(Analysis!BD$10,Control!$H$7:$NL$7,0))</f>
        <v>6435.5</v>
      </c>
      <c r="BE18" s="28">
        <f>INDEX(Control!$H37:$NL37,,MATCH(Analysis!BE$10,Control!$H$7:$NL$7,0))</f>
        <v>6487</v>
      </c>
      <c r="BF18" s="28">
        <f>INDEX(Control!$H37:$NL37,,MATCH(Analysis!BF$10,Control!$H$7:$NL$7,0))</f>
        <v>6315.9</v>
      </c>
      <c r="BG18" s="28">
        <f>INDEX(Control!$H37:$NL37,,MATCH(Analysis!BG$10,Control!$H$7:$NL$7,0))</f>
        <v>6710.1</v>
      </c>
      <c r="BH18" s="28">
        <f>INDEX(Control!$H37:$NL37,,MATCH(Analysis!BH$10,Control!$H$7:$NL$7,0))</f>
        <v>6741.9</v>
      </c>
      <c r="BI18" s="28">
        <f>INDEX(Control!$H37:$NL37,,MATCH(Analysis!BI$10,Control!$H$7:$NL$7,0))</f>
        <v>7298.9</v>
      </c>
      <c r="BJ18" s="28">
        <f>INDEX(Control!$H37:$NL37,,MATCH(Analysis!BJ$10,Control!$H$7:$NL$7,0))</f>
        <v>6721.3</v>
      </c>
      <c r="BK18" s="28">
        <f>INDEX(Control!$H37:$NL37,,MATCH(Analysis!BK$10,Control!$H$7:$NL$7,0))</f>
        <v>6035.6</v>
      </c>
      <c r="BL18" s="28">
        <f>INDEX(Control!$H37:$NL37,,MATCH(Analysis!BL$10,Control!$H$7:$NL$7,0))</f>
        <v>6673.2</v>
      </c>
      <c r="BM18" s="28">
        <f>INDEX(Control!$H37:$NL37,,MATCH(Analysis!BM$10,Control!$H$7:$NL$7,0))</f>
        <v>6508.4</v>
      </c>
      <c r="BN18" s="28">
        <f>INDEX(Control!$H37:$NL37,,MATCH(Analysis!BN$10,Control!$H$7:$NL$7,0))</f>
        <v>6589.7</v>
      </c>
      <c r="BO18" s="28">
        <f>INDEX(Control!$H37:$NL37,,MATCH(Analysis!BO$10,Control!$H$7:$NL$7,0))</f>
        <v>6276.4</v>
      </c>
      <c r="BP18" s="28">
        <f>INDEX(Control!$H37:$NL37,,MATCH(Analysis!BP$10,Control!$H$7:$NL$7,0))</f>
        <v>6751.3</v>
      </c>
      <c r="BQ18" s="28">
        <f>INDEX(Control!$H37:$NL37,,MATCH(Analysis!BQ$10,Control!$H$7:$NL$7,0))</f>
        <v>6625.8</v>
      </c>
      <c r="BR18" s="28">
        <f>INDEX(Control!$H37:$NL37,,MATCH(Analysis!BR$10,Control!$H$7:$NL$7,0))</f>
        <v>6521</v>
      </c>
      <c r="BS18" s="28">
        <f>INDEX(Control!$H37:$NL37,,MATCH(Analysis!BS$10,Control!$H$7:$NL$7,0))</f>
        <v>6832.4</v>
      </c>
      <c r="BT18" s="28">
        <f>INDEX(Control!$H37:$NL37,,MATCH(Analysis!BT$10,Control!$H$7:$NL$7,0))</f>
        <v>6837.9</v>
      </c>
      <c r="BU18" s="28">
        <f>INDEX(Control!$H37:$NL37,,MATCH(Analysis!BU$10,Control!$H$7:$NL$7,0))</f>
        <v>7504.5</v>
      </c>
      <c r="BV18" s="28">
        <f>INDEX(Control!$H37:$NL37,,MATCH(Analysis!BV$10,Control!$H$7:$NL$7,0))</f>
        <v>6986.6</v>
      </c>
      <c r="BW18" s="28">
        <f>INDEX(Control!$H37:$NL37,,MATCH(Analysis!BW$10,Control!$H$7:$NL$7,0))</f>
        <v>6358.9</v>
      </c>
      <c r="BX18" s="28">
        <f>INDEX(Control!$H37:$NL37,,MATCH(Analysis!BX$10,Control!$H$7:$NL$7,0))</f>
        <v>6885.8</v>
      </c>
      <c r="BY18" s="28">
        <f>INDEX(Control!$H37:$NL37,,MATCH(Analysis!BY$10,Control!$H$7:$NL$7,0))</f>
        <v>6782.9</v>
      </c>
    </row>
    <row r="19" spans="1:77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42" t="str">
        <f>CONCATENATE("The month of ",CHAR(10),TEXT(L2,"mmm-yyyy"))</f>
        <v>The month of 
Apr-2011</v>
      </c>
      <c r="L19" s="42"/>
      <c r="M19" s="45" t="str">
        <f>CONCATENATE(TEXT(BA14,"$#,##0"),CHAR(10),"was ",TEXT(BA15,"$#,##0"))</f>
        <v>$2,055
was $1,948</v>
      </c>
      <c r="N19" s="46"/>
      <c r="O19" s="47" t="str">
        <f>IF(ROUND(BA16,2)&gt;0,CONCATENATE("Up ",TEXT(BA16,"##%")),IF(ROUND(BA16,2)&lt;0,CONCATENATE("Down ",TEXT(BA16,"##%")),"Stable 0%"))</f>
        <v>Up 5%</v>
      </c>
      <c r="P19" s="13"/>
      <c r="Q19" s="13"/>
      <c r="AH19" s="28">
        <v>23</v>
      </c>
      <c r="AJ19" s="32">
        <f>INDEX(AU$19:AU$26,AL19,)</f>
        <v>5.0710346375048891E-2</v>
      </c>
      <c r="AK19" s="28" t="str">
        <f>INDEX(AX$19:AX$26,AL19,)</f>
        <v>Western Australia - Supermarket &amp; grocery stores</v>
      </c>
      <c r="AL19" s="28">
        <f>MATCH(AM19,AT$19:AT$26,0)</f>
        <v>5</v>
      </c>
      <c r="AM19" s="28">
        <v>1</v>
      </c>
      <c r="AN19" s="28" t="str">
        <f>CONCATENATE(INDEX(AY$19:AY$26,AL19,),": ",TEXT(AJ19,"#0%"))</f>
        <v>Western Australia: 5%</v>
      </c>
      <c r="AO19" s="32" t="e">
        <f>IF(OR(AK19=AX$11,AK19=AX$12),NA(),AJ19)</f>
        <v>#N/A</v>
      </c>
      <c r="AP19" s="32" t="e">
        <f>IF(AK19=AX$11,AJ19,NA())</f>
        <v>#N/A</v>
      </c>
      <c r="AQ19" s="32">
        <f>IF(AK19=AX$12,AJ19,NA())</f>
        <v>5.0710346375048891E-2</v>
      </c>
      <c r="AR19" s="28">
        <f>IF(AX19=AX$11,1,0)</f>
        <v>1</v>
      </c>
      <c r="AS19" s="28" t="str">
        <f>IF(ROUND(AU19,2)&gt;0,CONCATENATE("up ",TEXT(AU19,"##%")),IF(ROUND(AU19,2)&lt;0,CONCATENATE("down ",TEXT(AU19,"##%")),"stable (0%)"))</f>
        <v>up 5%</v>
      </c>
      <c r="AT19" s="34">
        <f>RANK(AU19,AU$19:AU$26)+COUNTIF(AU$19:AU19,AU19)-1</f>
        <v>2</v>
      </c>
      <c r="AU19" s="33">
        <f t="shared" ref="AU19:AU26" si="1">IFERROR((SUM(BN19:BY19)-SUM(BB19:BM19))/SUM(BB19:BM19),"")</f>
        <v>4.8686962091359073E-2</v>
      </c>
      <c r="AV19" s="28" t="str">
        <f>IF(AW19&gt;0,COUNTIF(AW$18:AW19,1),"")</f>
        <v/>
      </c>
      <c r="AW19" s="28">
        <f t="shared" ref="AW19:AW26" si="2">IF(AX$11=AX19,0,1)</f>
        <v>0</v>
      </c>
      <c r="AX19" s="28" t="str">
        <f>Control!E38</f>
        <v>New South Wales - Supermarket &amp; grocery stores</v>
      </c>
      <c r="AY19" s="28" t="str">
        <f>Control!F38</f>
        <v>New South Wales</v>
      </c>
      <c r="AZ19" s="28" t="str">
        <f>Control!G38</f>
        <v>Supermarket &amp; grocery stores</v>
      </c>
      <c r="BA19" s="28">
        <f>INDEX(Control!$H38:$NL38,,MATCH(Analysis!BA$10,Control!$H$7:$NL$7,0))</f>
        <v>1878.4</v>
      </c>
      <c r="BB19" s="28">
        <f>INDEX(Control!$H38:$NL38,,MATCH(Analysis!BB$10,Control!$H$7:$NL$7,0))</f>
        <v>1896.7</v>
      </c>
      <c r="BC19" s="28">
        <f>INDEX(Control!$H38:$NL38,,MATCH(Analysis!BC$10,Control!$H$7:$NL$7,0))</f>
        <v>1806.5</v>
      </c>
      <c r="BD19" s="28">
        <f>INDEX(Control!$H38:$NL38,,MATCH(Analysis!BD$10,Control!$H$7:$NL$7,0))</f>
        <v>1876</v>
      </c>
      <c r="BE19" s="28">
        <f>INDEX(Control!$H38:$NL38,,MATCH(Analysis!BE$10,Control!$H$7:$NL$7,0))</f>
        <v>1905.5</v>
      </c>
      <c r="BF19" s="28">
        <f>INDEX(Control!$H38:$NL38,,MATCH(Analysis!BF$10,Control!$H$7:$NL$7,0))</f>
        <v>1871.8</v>
      </c>
      <c r="BG19" s="28">
        <f>INDEX(Control!$H38:$NL38,,MATCH(Analysis!BG$10,Control!$H$7:$NL$7,0))</f>
        <v>2012.9</v>
      </c>
      <c r="BH19" s="28">
        <f>INDEX(Control!$H38:$NL38,,MATCH(Analysis!BH$10,Control!$H$7:$NL$7,0))</f>
        <v>2110.9</v>
      </c>
      <c r="BI19" s="28">
        <f>INDEX(Control!$H38:$NL38,,MATCH(Analysis!BI$10,Control!$H$7:$NL$7,0))</f>
        <v>2264</v>
      </c>
      <c r="BJ19" s="28">
        <f>INDEX(Control!$H38:$NL38,,MATCH(Analysis!BJ$10,Control!$H$7:$NL$7,0))</f>
        <v>2051.8000000000002</v>
      </c>
      <c r="BK19" s="28">
        <f>INDEX(Control!$H38:$NL38,,MATCH(Analysis!BK$10,Control!$H$7:$NL$7,0))</f>
        <v>1815.5</v>
      </c>
      <c r="BL19" s="28">
        <f>INDEX(Control!$H38:$NL38,,MATCH(Analysis!BL$10,Control!$H$7:$NL$7,0))</f>
        <v>2015.1</v>
      </c>
      <c r="BM19" s="28">
        <f>INDEX(Control!$H38:$NL38,,MATCH(Analysis!BM$10,Control!$H$7:$NL$7,0))</f>
        <v>1948.4</v>
      </c>
      <c r="BN19" s="28">
        <f>INDEX(Control!$H38:$NL38,,MATCH(Analysis!BN$10,Control!$H$7:$NL$7,0))</f>
        <v>1985.6</v>
      </c>
      <c r="BO19" s="28">
        <f>INDEX(Control!$H38:$NL38,,MATCH(Analysis!BO$10,Control!$H$7:$NL$7,0))</f>
        <v>1884.8</v>
      </c>
      <c r="BP19" s="28">
        <f>INDEX(Control!$H38:$NL38,,MATCH(Analysis!BP$10,Control!$H$7:$NL$7,0))</f>
        <v>2031.7</v>
      </c>
      <c r="BQ19" s="28">
        <f>INDEX(Control!$H38:$NL38,,MATCH(Analysis!BQ$10,Control!$H$7:$NL$7,0))</f>
        <v>2008.6</v>
      </c>
      <c r="BR19" s="28">
        <f>INDEX(Control!$H38:$NL38,,MATCH(Analysis!BR$10,Control!$H$7:$NL$7,0))</f>
        <v>1980</v>
      </c>
      <c r="BS19" s="28">
        <f>INDEX(Control!$H38:$NL38,,MATCH(Analysis!BS$10,Control!$H$7:$NL$7,0))</f>
        <v>2071.1999999999998</v>
      </c>
      <c r="BT19" s="28">
        <f>INDEX(Control!$H38:$NL38,,MATCH(Analysis!BT$10,Control!$H$7:$NL$7,0))</f>
        <v>2154.1</v>
      </c>
      <c r="BU19" s="28">
        <f>INDEX(Control!$H38:$NL38,,MATCH(Analysis!BU$10,Control!$H$7:$NL$7,0))</f>
        <v>2352.1999999999998</v>
      </c>
      <c r="BV19" s="28">
        <f>INDEX(Control!$H38:$NL38,,MATCH(Analysis!BV$10,Control!$H$7:$NL$7,0))</f>
        <v>2150.6999999999998</v>
      </c>
      <c r="BW19" s="28">
        <f>INDEX(Control!$H38:$NL38,,MATCH(Analysis!BW$10,Control!$H$7:$NL$7,0))</f>
        <v>1947.7</v>
      </c>
      <c r="BX19" s="28">
        <f>INDEX(Control!$H38:$NL38,,MATCH(Analysis!BX$10,Control!$H$7:$NL$7,0))</f>
        <v>2101.3000000000002</v>
      </c>
      <c r="BY19" s="28">
        <f>INDEX(Control!$H38:$NL38,,MATCH(Analysis!BY$10,Control!$H$7:$NL$7,0))</f>
        <v>2055</v>
      </c>
    </row>
    <row r="20" spans="1:77" x14ac:dyDescent="0.25">
      <c r="B20" s="13"/>
      <c r="C20" s="13"/>
      <c r="D20" s="13"/>
      <c r="E20" s="13"/>
      <c r="F20" s="13"/>
      <c r="G20" s="13"/>
      <c r="H20" s="13"/>
      <c r="I20" s="13"/>
      <c r="J20" s="13"/>
      <c r="K20" s="42"/>
      <c r="L20" s="42"/>
      <c r="M20" s="45"/>
      <c r="N20" s="46"/>
      <c r="O20" s="48"/>
      <c r="P20" s="13"/>
      <c r="Q20" s="13"/>
      <c r="AH20" s="28">
        <v>24</v>
      </c>
      <c r="AJ20" s="32">
        <f t="shared" ref="AJ20:AJ26" si="3">INDEX(AU$19:AU$26,AL20,)</f>
        <v>4.8686962091359073E-2</v>
      </c>
      <c r="AK20" s="28" t="str">
        <f t="shared" ref="AK20:AK26" si="4">INDEX(AX$19:AX$26,AL20,)</f>
        <v>New South Wales - Supermarket &amp; grocery stores</v>
      </c>
      <c r="AL20" s="28">
        <f t="shared" ref="AL20:AL26" si="5">MATCH(AM20,AT$19:AT$26,0)</f>
        <v>1</v>
      </c>
      <c r="AM20" s="28">
        <v>2</v>
      </c>
      <c r="AN20" s="28" t="str">
        <f t="shared" ref="AN20:AN26" si="6">CONCATENATE(INDEX(AY$19:AY$26,AL20,),": ",TEXT(AJ20,"#0%"))</f>
        <v>New South Wales: 5%</v>
      </c>
      <c r="AO20" s="32" t="e">
        <f t="shared" ref="AO20:AO26" si="7">IF(OR(AK20=AX$11,AK20=AX$12),NA(),AJ20)</f>
        <v>#N/A</v>
      </c>
      <c r="AP20" s="32">
        <f t="shared" ref="AP20:AP26" si="8">IF(AK20=AX$11,AJ20,NA())</f>
        <v>4.8686962091359073E-2</v>
      </c>
      <c r="AQ20" s="32" t="e">
        <f t="shared" ref="AQ20:AQ26" si="9">IF(AK20=AX$12,AJ20,NA())</f>
        <v>#N/A</v>
      </c>
      <c r="AR20" s="28">
        <f t="shared" ref="AR20:AR26" si="10">IF(AX20=AX$11,1,0)</f>
        <v>0</v>
      </c>
      <c r="AS20" s="28" t="str">
        <f t="shared" ref="AS20:AS26" si="11">IF(ROUND(AU20,2)&gt;0,CONCATENATE("up ",TEXT(AU20,"##%")),IF(ROUND(AU20,2)&lt;0,CONCATENATE("down ",TEXT(AU20,"##%")),"stable (0%)"))</f>
        <v>up 1%</v>
      </c>
      <c r="AT20" s="34">
        <f>RANK(AU20,AU$19:AU$26)+COUNTIF(AU$19:AU20,AU20)-1</f>
        <v>7</v>
      </c>
      <c r="AU20" s="33">
        <f t="shared" si="1"/>
        <v>5.535598914588373E-3</v>
      </c>
      <c r="AV20" s="28">
        <f>IF(AW20&gt;0,COUNTIF(AW$18:AW20,1),"")</f>
        <v>2</v>
      </c>
      <c r="AW20" s="28">
        <f t="shared" si="2"/>
        <v>1</v>
      </c>
      <c r="AX20" s="28" t="str">
        <f>Control!E39</f>
        <v>Victoria - Supermarket &amp; grocery stores</v>
      </c>
      <c r="AY20" s="28" t="str">
        <f>Control!F39</f>
        <v>Victoria</v>
      </c>
      <c r="AZ20" s="28" t="str">
        <f>Control!G39</f>
        <v>Supermarket &amp; grocery stores</v>
      </c>
      <c r="BA20" s="28">
        <f>INDEX(Control!$H39:$NL39,,MATCH(Analysis!BA$10,Control!$H$7:$NL$7,0))</f>
        <v>1598.7</v>
      </c>
      <c r="BB20" s="28">
        <f>INDEX(Control!$H39:$NL39,,MATCH(Analysis!BB$10,Control!$H$7:$NL$7,0))</f>
        <v>1618.7</v>
      </c>
      <c r="BC20" s="28">
        <f>INDEX(Control!$H39:$NL39,,MATCH(Analysis!BC$10,Control!$H$7:$NL$7,0))</f>
        <v>1528.1</v>
      </c>
      <c r="BD20" s="28">
        <f>INDEX(Control!$H39:$NL39,,MATCH(Analysis!BD$10,Control!$H$7:$NL$7,0))</f>
        <v>1578.1</v>
      </c>
      <c r="BE20" s="28">
        <f>INDEX(Control!$H39:$NL39,,MATCH(Analysis!BE$10,Control!$H$7:$NL$7,0))</f>
        <v>1590.9</v>
      </c>
      <c r="BF20" s="28">
        <f>INDEX(Control!$H39:$NL39,,MATCH(Analysis!BF$10,Control!$H$7:$NL$7,0))</f>
        <v>1546.8</v>
      </c>
      <c r="BG20" s="28">
        <f>INDEX(Control!$H39:$NL39,,MATCH(Analysis!BG$10,Control!$H$7:$NL$7,0))</f>
        <v>1645.9</v>
      </c>
      <c r="BH20" s="28">
        <f>INDEX(Control!$H39:$NL39,,MATCH(Analysis!BH$10,Control!$H$7:$NL$7,0))</f>
        <v>1681.7</v>
      </c>
      <c r="BI20" s="28">
        <f>INDEX(Control!$H39:$NL39,,MATCH(Analysis!BI$10,Control!$H$7:$NL$7,0))</f>
        <v>1810.6</v>
      </c>
      <c r="BJ20" s="28">
        <f>INDEX(Control!$H39:$NL39,,MATCH(Analysis!BJ$10,Control!$H$7:$NL$7,0))</f>
        <v>1670.1</v>
      </c>
      <c r="BK20" s="28">
        <f>INDEX(Control!$H39:$NL39,,MATCH(Analysis!BK$10,Control!$H$7:$NL$7,0))</f>
        <v>1483.9</v>
      </c>
      <c r="BL20" s="28">
        <f>INDEX(Control!$H39:$NL39,,MATCH(Analysis!BL$10,Control!$H$7:$NL$7,0))</f>
        <v>1617.4</v>
      </c>
      <c r="BM20" s="28">
        <f>INDEX(Control!$H39:$NL39,,MATCH(Analysis!BM$10,Control!$H$7:$NL$7,0))</f>
        <v>1575.3</v>
      </c>
      <c r="BN20" s="28">
        <f>INDEX(Control!$H39:$NL39,,MATCH(Analysis!BN$10,Control!$H$7:$NL$7,0))</f>
        <v>1588</v>
      </c>
      <c r="BO20" s="28">
        <f>INDEX(Control!$H39:$NL39,,MATCH(Analysis!BO$10,Control!$H$7:$NL$7,0))</f>
        <v>1498.3</v>
      </c>
      <c r="BP20" s="28">
        <f>INDEX(Control!$H39:$NL39,,MATCH(Analysis!BP$10,Control!$H$7:$NL$7,0))</f>
        <v>1602.6</v>
      </c>
      <c r="BQ20" s="28">
        <f>INDEX(Control!$H39:$NL39,,MATCH(Analysis!BQ$10,Control!$H$7:$NL$7,0))</f>
        <v>1572.6</v>
      </c>
      <c r="BR20" s="28">
        <f>INDEX(Control!$H39:$NL39,,MATCH(Analysis!BR$10,Control!$H$7:$NL$7,0))</f>
        <v>1548.9</v>
      </c>
      <c r="BS20" s="28">
        <f>INDEX(Control!$H39:$NL39,,MATCH(Analysis!BS$10,Control!$H$7:$NL$7,0))</f>
        <v>1661.9</v>
      </c>
      <c r="BT20" s="28">
        <f>INDEX(Control!$H39:$NL39,,MATCH(Analysis!BT$10,Control!$H$7:$NL$7,0))</f>
        <v>1665.3</v>
      </c>
      <c r="BU20" s="28">
        <f>INDEX(Control!$H39:$NL39,,MATCH(Analysis!BU$10,Control!$H$7:$NL$7,0))</f>
        <v>1834</v>
      </c>
      <c r="BV20" s="28">
        <f>INDEX(Control!$H39:$NL39,,MATCH(Analysis!BV$10,Control!$H$7:$NL$7,0))</f>
        <v>1683.1</v>
      </c>
      <c r="BW20" s="28">
        <f>INDEX(Control!$H39:$NL39,,MATCH(Analysis!BW$10,Control!$H$7:$NL$7,0))</f>
        <v>1520.9</v>
      </c>
      <c r="BX20" s="28">
        <f>INDEX(Control!$H39:$NL39,,MATCH(Analysis!BX$10,Control!$H$7:$NL$7,0))</f>
        <v>1651</v>
      </c>
      <c r="BY20" s="28">
        <f>INDEX(Control!$H39:$NL39,,MATCH(Analysis!BY$10,Control!$H$7:$NL$7,0))</f>
        <v>1628</v>
      </c>
    </row>
    <row r="21" spans="1:77" ht="30" customHeight="1" x14ac:dyDescent="0.2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41" t="str">
        <f>IFERROR(CONCATENATE(Control!F14," across ",Control!G14),"Please select a valid comparison group")</f>
        <v>Western Australia across Supermarket &amp; grocery stores</v>
      </c>
      <c r="L21" s="41"/>
      <c r="M21" s="41"/>
      <c r="N21" s="41"/>
      <c r="O21" s="41"/>
      <c r="P21" s="13"/>
      <c r="Q21" s="13"/>
      <c r="AH21" s="28">
        <v>25</v>
      </c>
      <c r="AJ21" s="32">
        <f t="shared" si="3"/>
        <v>3.4475611441204826E-2</v>
      </c>
      <c r="AK21" s="28" t="str">
        <f t="shared" si="4"/>
        <v>Australian Capital Territory - Supermarket &amp; grocery stores</v>
      </c>
      <c r="AL21" s="28">
        <f t="shared" si="5"/>
        <v>8</v>
      </c>
      <c r="AM21" s="28">
        <v>3</v>
      </c>
      <c r="AN21" s="28" t="str">
        <f t="shared" si="6"/>
        <v>Australian Capital Territory: 3%</v>
      </c>
      <c r="AO21" s="32">
        <f t="shared" si="7"/>
        <v>3.4475611441204826E-2</v>
      </c>
      <c r="AP21" s="32" t="e">
        <f t="shared" si="8"/>
        <v>#N/A</v>
      </c>
      <c r="AQ21" s="32" t="e">
        <f t="shared" si="9"/>
        <v>#N/A</v>
      </c>
      <c r="AR21" s="28">
        <f t="shared" si="10"/>
        <v>0</v>
      </c>
      <c r="AS21" s="28" t="str">
        <f t="shared" si="11"/>
        <v>up 3%</v>
      </c>
      <c r="AT21" s="34">
        <f>RANK(AU21,AU$19:AU$26)+COUNTIF(AU$19:AU21,AU21)-1</f>
        <v>4</v>
      </c>
      <c r="AU21" s="33">
        <f t="shared" si="1"/>
        <v>3.3446893076404194E-2</v>
      </c>
      <c r="AV21" s="28">
        <f>IF(AW21&gt;0,COUNTIF(AW$18:AW21,1),"")</f>
        <v>3</v>
      </c>
      <c r="AW21" s="28">
        <f t="shared" si="2"/>
        <v>1</v>
      </c>
      <c r="AX21" s="28" t="str">
        <f>Control!E40</f>
        <v>Queensland - Supermarket &amp; grocery stores</v>
      </c>
      <c r="AY21" s="28" t="str">
        <f>Control!F40</f>
        <v>Queensland</v>
      </c>
      <c r="AZ21" s="28" t="str">
        <f>Control!G40</f>
        <v>Supermarket &amp; grocery stores</v>
      </c>
      <c r="BA21" s="28">
        <f>INDEX(Control!$H40:$NL40,,MATCH(Analysis!BA$10,Control!$H$7:$NL$7,0))</f>
        <v>1377.1</v>
      </c>
      <c r="BB21" s="28">
        <f>INDEX(Control!$H40:$NL40,,MATCH(Analysis!BB$10,Control!$H$7:$NL$7,0))</f>
        <v>1395.8</v>
      </c>
      <c r="BC21" s="28">
        <f>INDEX(Control!$H40:$NL40,,MATCH(Analysis!BC$10,Control!$H$7:$NL$7,0))</f>
        <v>1326.9</v>
      </c>
      <c r="BD21" s="28">
        <f>INDEX(Control!$H40:$NL40,,MATCH(Analysis!BD$10,Control!$H$7:$NL$7,0))</f>
        <v>1440.2</v>
      </c>
      <c r="BE21" s="28">
        <f>INDEX(Control!$H40:$NL40,,MATCH(Analysis!BE$10,Control!$H$7:$NL$7,0))</f>
        <v>1441.3</v>
      </c>
      <c r="BF21" s="28">
        <f>INDEX(Control!$H40:$NL40,,MATCH(Analysis!BF$10,Control!$H$7:$NL$7,0))</f>
        <v>1386.5</v>
      </c>
      <c r="BG21" s="28">
        <f>INDEX(Control!$H40:$NL40,,MATCH(Analysis!BG$10,Control!$H$7:$NL$7,0))</f>
        <v>1448.3</v>
      </c>
      <c r="BH21" s="28">
        <f>INDEX(Control!$H40:$NL40,,MATCH(Analysis!BH$10,Control!$H$7:$NL$7,0))</f>
        <v>1386.3</v>
      </c>
      <c r="BI21" s="28">
        <f>INDEX(Control!$H40:$NL40,,MATCH(Analysis!BI$10,Control!$H$7:$NL$7,0))</f>
        <v>1490.1</v>
      </c>
      <c r="BJ21" s="28">
        <f>INDEX(Control!$H40:$NL40,,MATCH(Analysis!BJ$10,Control!$H$7:$NL$7,0))</f>
        <v>1434.1</v>
      </c>
      <c r="BK21" s="28">
        <f>INDEX(Control!$H40:$NL40,,MATCH(Analysis!BK$10,Control!$H$7:$NL$7,0))</f>
        <v>1300.8</v>
      </c>
      <c r="BL21" s="28">
        <f>INDEX(Control!$H40:$NL40,,MATCH(Analysis!BL$10,Control!$H$7:$NL$7,0))</f>
        <v>1443.1</v>
      </c>
      <c r="BM21" s="28">
        <f>INDEX(Control!$H40:$NL40,,MATCH(Analysis!BM$10,Control!$H$7:$NL$7,0))</f>
        <v>1414</v>
      </c>
      <c r="BN21" s="28">
        <f>INDEX(Control!$H40:$NL40,,MATCH(Analysis!BN$10,Control!$H$7:$NL$7,0))</f>
        <v>1438.7</v>
      </c>
      <c r="BO21" s="28">
        <f>INDEX(Control!$H40:$NL40,,MATCH(Analysis!BO$10,Control!$H$7:$NL$7,0))</f>
        <v>1381.9</v>
      </c>
      <c r="BP21" s="28">
        <f>INDEX(Control!$H40:$NL40,,MATCH(Analysis!BP$10,Control!$H$7:$NL$7,0))</f>
        <v>1495.8</v>
      </c>
      <c r="BQ21" s="28">
        <f>INDEX(Control!$H40:$NL40,,MATCH(Analysis!BQ$10,Control!$H$7:$NL$7,0))</f>
        <v>1461.2</v>
      </c>
      <c r="BR21" s="28">
        <f>INDEX(Control!$H40:$NL40,,MATCH(Analysis!BR$10,Control!$H$7:$NL$7,0))</f>
        <v>1428.1</v>
      </c>
      <c r="BS21" s="28">
        <f>INDEX(Control!$H40:$NL40,,MATCH(Analysis!BS$10,Control!$H$7:$NL$7,0))</f>
        <v>1471.3</v>
      </c>
      <c r="BT21" s="28">
        <f>INDEX(Control!$H40:$NL40,,MATCH(Analysis!BT$10,Control!$H$7:$NL$7,0))</f>
        <v>1434.3</v>
      </c>
      <c r="BU21" s="28">
        <f>INDEX(Control!$H40:$NL40,,MATCH(Analysis!BU$10,Control!$H$7:$NL$7,0))</f>
        <v>1567.2</v>
      </c>
      <c r="BV21" s="28">
        <f>INDEX(Control!$H40:$NL40,,MATCH(Analysis!BV$10,Control!$H$7:$NL$7,0))</f>
        <v>1518.3</v>
      </c>
      <c r="BW21" s="28">
        <f>INDEX(Control!$H40:$NL40,,MATCH(Analysis!BW$10,Control!$H$7:$NL$7,0))</f>
        <v>1361.8</v>
      </c>
      <c r="BX21" s="28">
        <f>INDEX(Control!$H40:$NL40,,MATCH(Analysis!BX$10,Control!$H$7:$NL$7,0))</f>
        <v>1470</v>
      </c>
      <c r="BY21" s="28">
        <f>INDEX(Control!$H40:$NL40,,MATCH(Analysis!BY$10,Control!$H$7:$NL$7,0))</f>
        <v>1444.3</v>
      </c>
    </row>
    <row r="22" spans="1:77" x14ac:dyDescent="0.2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26"/>
      <c r="L22" s="26"/>
      <c r="M22" s="43" t="s">
        <v>412</v>
      </c>
      <c r="N22" s="44"/>
      <c r="O22" s="27" t="s">
        <v>413</v>
      </c>
      <c r="P22" s="13"/>
      <c r="Q22" s="13"/>
      <c r="AH22" s="28">
        <v>26</v>
      </c>
      <c r="AJ22" s="32">
        <f t="shared" si="3"/>
        <v>3.3446893076404194E-2</v>
      </c>
      <c r="AK22" s="28" t="str">
        <f t="shared" si="4"/>
        <v>Queensland - Supermarket &amp; grocery stores</v>
      </c>
      <c r="AL22" s="28">
        <f t="shared" si="5"/>
        <v>3</v>
      </c>
      <c r="AM22" s="28">
        <v>4</v>
      </c>
      <c r="AN22" s="28" t="str">
        <f t="shared" si="6"/>
        <v>Queensland: 3%</v>
      </c>
      <c r="AO22" s="32">
        <f t="shared" si="7"/>
        <v>3.3446893076404194E-2</v>
      </c>
      <c r="AP22" s="32" t="e">
        <f t="shared" si="8"/>
        <v>#N/A</v>
      </c>
      <c r="AQ22" s="32" t="e">
        <f t="shared" si="9"/>
        <v>#N/A</v>
      </c>
      <c r="AR22" s="28">
        <f t="shared" si="10"/>
        <v>0</v>
      </c>
      <c r="AS22" s="28" t="str">
        <f t="shared" si="11"/>
        <v>up 3%</v>
      </c>
      <c r="AT22" s="34">
        <f>RANK(AU22,AU$19:AU$26)+COUNTIF(AU$19:AU22,AU22)-1</f>
        <v>5</v>
      </c>
      <c r="AU22" s="33">
        <f t="shared" si="1"/>
        <v>2.8859359978025058E-2</v>
      </c>
      <c r="AV22" s="28">
        <f>IF(AW22&gt;0,COUNTIF(AW$18:AW22,1),"")</f>
        <v>4</v>
      </c>
      <c r="AW22" s="28">
        <f t="shared" si="2"/>
        <v>1</v>
      </c>
      <c r="AX22" s="28" t="str">
        <f>Control!E41</f>
        <v>South Australia - Supermarket &amp; grocery stores</v>
      </c>
      <c r="AY22" s="28" t="str">
        <f>Control!F41</f>
        <v>South Australia</v>
      </c>
      <c r="AZ22" s="28" t="str">
        <f>Control!G41</f>
        <v>Supermarket &amp; grocery stores</v>
      </c>
      <c r="BA22" s="28">
        <f>INDEX(Control!$H41:$NL41,,MATCH(Analysis!BA$10,Control!$H$7:$NL$7,0))</f>
        <v>476.2</v>
      </c>
      <c r="BB22" s="28">
        <f>INDEX(Control!$H41:$NL41,,MATCH(Analysis!BB$10,Control!$H$7:$NL$7,0))</f>
        <v>475.2</v>
      </c>
      <c r="BC22" s="28">
        <f>INDEX(Control!$H41:$NL41,,MATCH(Analysis!BC$10,Control!$H$7:$NL$7,0))</f>
        <v>452.5</v>
      </c>
      <c r="BD22" s="28">
        <f>INDEX(Control!$H41:$NL41,,MATCH(Analysis!BD$10,Control!$H$7:$NL$7,0))</f>
        <v>475</v>
      </c>
      <c r="BE22" s="28">
        <f>INDEX(Control!$H41:$NL41,,MATCH(Analysis!BE$10,Control!$H$7:$NL$7,0))</f>
        <v>475.1</v>
      </c>
      <c r="BF22" s="28">
        <f>INDEX(Control!$H41:$NL41,,MATCH(Analysis!BF$10,Control!$H$7:$NL$7,0))</f>
        <v>468.6</v>
      </c>
      <c r="BG22" s="28">
        <f>INDEX(Control!$H41:$NL41,,MATCH(Analysis!BG$10,Control!$H$7:$NL$7,0))</f>
        <v>504.6</v>
      </c>
      <c r="BH22" s="28">
        <f>INDEX(Control!$H41:$NL41,,MATCH(Analysis!BH$10,Control!$H$7:$NL$7,0))</f>
        <v>499.2</v>
      </c>
      <c r="BI22" s="28">
        <f>INDEX(Control!$H41:$NL41,,MATCH(Analysis!BI$10,Control!$H$7:$NL$7,0))</f>
        <v>552.6</v>
      </c>
      <c r="BJ22" s="28">
        <f>INDEX(Control!$H41:$NL41,,MATCH(Analysis!BJ$10,Control!$H$7:$NL$7,0))</f>
        <v>494.2</v>
      </c>
      <c r="BK22" s="28">
        <f>INDEX(Control!$H41:$NL41,,MATCH(Analysis!BK$10,Control!$H$7:$NL$7,0))</f>
        <v>442.8</v>
      </c>
      <c r="BL22" s="28">
        <f>INDEX(Control!$H41:$NL41,,MATCH(Analysis!BL$10,Control!$H$7:$NL$7,0))</f>
        <v>497.3</v>
      </c>
      <c r="BM22" s="28">
        <f>INDEX(Control!$H41:$NL41,,MATCH(Analysis!BM$10,Control!$H$7:$NL$7,0))</f>
        <v>487.7</v>
      </c>
      <c r="BN22" s="28">
        <f>INDEX(Control!$H41:$NL41,,MATCH(Analysis!BN$10,Control!$H$7:$NL$7,0))</f>
        <v>486.9</v>
      </c>
      <c r="BO22" s="28">
        <f>INDEX(Control!$H41:$NL41,,MATCH(Analysis!BO$10,Control!$H$7:$NL$7,0))</f>
        <v>472.2</v>
      </c>
      <c r="BP22" s="28">
        <f>INDEX(Control!$H41:$NL41,,MATCH(Analysis!BP$10,Control!$H$7:$NL$7,0))</f>
        <v>502.8</v>
      </c>
      <c r="BQ22" s="28">
        <f>INDEX(Control!$H41:$NL41,,MATCH(Analysis!BQ$10,Control!$H$7:$NL$7,0))</f>
        <v>496.8</v>
      </c>
      <c r="BR22" s="28">
        <f>INDEX(Control!$H41:$NL41,,MATCH(Analysis!BR$10,Control!$H$7:$NL$7,0))</f>
        <v>485.2</v>
      </c>
      <c r="BS22" s="28">
        <f>INDEX(Control!$H41:$NL41,,MATCH(Analysis!BS$10,Control!$H$7:$NL$7,0))</f>
        <v>514.5</v>
      </c>
      <c r="BT22" s="28">
        <f>INDEX(Control!$H41:$NL41,,MATCH(Analysis!BT$10,Control!$H$7:$NL$7,0))</f>
        <v>489.8</v>
      </c>
      <c r="BU22" s="28">
        <f>INDEX(Control!$H41:$NL41,,MATCH(Analysis!BU$10,Control!$H$7:$NL$7,0))</f>
        <v>540.70000000000005</v>
      </c>
      <c r="BV22" s="28">
        <f>INDEX(Control!$H41:$NL41,,MATCH(Analysis!BV$10,Control!$H$7:$NL$7,0))</f>
        <v>517.6</v>
      </c>
      <c r="BW22" s="28">
        <f>INDEX(Control!$H41:$NL41,,MATCH(Analysis!BW$10,Control!$H$7:$NL$7,0))</f>
        <v>469</v>
      </c>
      <c r="BX22" s="28">
        <f>INDEX(Control!$H41:$NL41,,MATCH(Analysis!BX$10,Control!$H$7:$NL$7,0))</f>
        <v>514.29999999999995</v>
      </c>
      <c r="BY22" s="28">
        <f>INDEX(Control!$H41:$NL41,,MATCH(Analysis!BY$10,Control!$H$7:$NL$7,0))</f>
        <v>503.1</v>
      </c>
    </row>
    <row r="23" spans="1:77" x14ac:dyDescent="0.2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42" t="str">
        <f>K15</f>
        <v>12 months up to 
Apr-2011</v>
      </c>
      <c r="L23" s="42"/>
      <c r="M23" s="45" t="str">
        <f>IFERROR(CONCATENATE(TEXT(BH14,"$#,##0"),CHAR(10),"was ",TEXT(BH15,"$#,##0")),"")</f>
        <v>$8,897
was $8,468</v>
      </c>
      <c r="N23" s="46"/>
      <c r="O23" s="47" t="str">
        <f>IFERROR(IF(ROUND(BH16,2)&gt;0,CONCATENATE("Up ",TEXT(BH16,"##%")),IF(ROUND(BH16,2)&lt;0,CONCATENATE("Down ",TEXT(BH16,"##%")),"Stable 0%")),"")</f>
        <v>Up 5%</v>
      </c>
      <c r="P23" s="13"/>
      <c r="Q23" s="13"/>
      <c r="AH23" s="28">
        <v>27</v>
      </c>
      <c r="AJ23" s="32">
        <f t="shared" si="3"/>
        <v>2.8859359978025058E-2</v>
      </c>
      <c r="AK23" s="28" t="str">
        <f t="shared" si="4"/>
        <v>South Australia - Supermarket &amp; grocery stores</v>
      </c>
      <c r="AL23" s="28">
        <f t="shared" si="5"/>
        <v>4</v>
      </c>
      <c r="AM23" s="28">
        <v>5</v>
      </c>
      <c r="AN23" s="28" t="str">
        <f t="shared" si="6"/>
        <v>South Australia: 3%</v>
      </c>
      <c r="AO23" s="32">
        <f t="shared" si="7"/>
        <v>2.8859359978025058E-2</v>
      </c>
      <c r="AP23" s="32" t="e">
        <f t="shared" si="8"/>
        <v>#N/A</v>
      </c>
      <c r="AQ23" s="32" t="e">
        <f t="shared" si="9"/>
        <v>#N/A</v>
      </c>
      <c r="AR23" s="28">
        <f t="shared" si="10"/>
        <v>0</v>
      </c>
      <c r="AS23" s="28" t="str">
        <f t="shared" si="11"/>
        <v>up 5%</v>
      </c>
      <c r="AT23" s="34">
        <f>RANK(AU23,AU$19:AU$26)+COUNTIF(AU$19:AU23,AU23)-1</f>
        <v>1</v>
      </c>
      <c r="AU23" s="33">
        <f t="shared" si="1"/>
        <v>5.0710346375048891E-2</v>
      </c>
      <c r="AV23" s="28">
        <f>IF(AW23&gt;0,COUNTIF(AW$18:AW23,1),"")</f>
        <v>5</v>
      </c>
      <c r="AW23" s="28">
        <f t="shared" si="2"/>
        <v>1</v>
      </c>
      <c r="AX23" s="28" t="str">
        <f>Control!E42</f>
        <v>Western Australia - Supermarket &amp; grocery stores</v>
      </c>
      <c r="AY23" s="28" t="str">
        <f>Control!F42</f>
        <v>Western Australia</v>
      </c>
      <c r="AZ23" s="28" t="str">
        <f>Control!G42</f>
        <v>Supermarket &amp; grocery stores</v>
      </c>
      <c r="BA23" s="28">
        <f>INDEX(Control!$H42:$NL42,,MATCH(Analysis!BA$10,Control!$H$7:$NL$7,0))</f>
        <v>688.7</v>
      </c>
      <c r="BB23" s="28">
        <f>INDEX(Control!$H42:$NL42,,MATCH(Analysis!BB$10,Control!$H$7:$NL$7,0))</f>
        <v>703.8</v>
      </c>
      <c r="BC23" s="28">
        <f>INDEX(Control!$H42:$NL42,,MATCH(Analysis!BC$10,Control!$H$7:$NL$7,0))</f>
        <v>666</v>
      </c>
      <c r="BD23" s="28">
        <f>INDEX(Control!$H42:$NL42,,MATCH(Analysis!BD$10,Control!$H$7:$NL$7,0))</f>
        <v>695</v>
      </c>
      <c r="BE23" s="28">
        <f>INDEX(Control!$H42:$NL42,,MATCH(Analysis!BE$10,Control!$H$7:$NL$7,0))</f>
        <v>701.6</v>
      </c>
      <c r="BF23" s="28">
        <f>INDEX(Control!$H42:$NL42,,MATCH(Analysis!BF$10,Control!$H$7:$NL$7,0))</f>
        <v>683.4</v>
      </c>
      <c r="BG23" s="28">
        <f>INDEX(Control!$H42:$NL42,,MATCH(Analysis!BG$10,Control!$H$7:$NL$7,0))</f>
        <v>720.9</v>
      </c>
      <c r="BH23" s="28">
        <f>INDEX(Control!$H42:$NL42,,MATCH(Analysis!BH$10,Control!$H$7:$NL$7,0))</f>
        <v>697.5</v>
      </c>
      <c r="BI23" s="28">
        <f>INDEX(Control!$H42:$NL42,,MATCH(Analysis!BI$10,Control!$H$7:$NL$7,0))</f>
        <v>784.5</v>
      </c>
      <c r="BJ23" s="28">
        <f>INDEX(Control!$H42:$NL42,,MATCH(Analysis!BJ$10,Control!$H$7:$NL$7,0))</f>
        <v>709</v>
      </c>
      <c r="BK23" s="28">
        <f>INDEX(Control!$H42:$NL42,,MATCH(Analysis!BK$10,Control!$H$7:$NL$7,0))</f>
        <v>655.7</v>
      </c>
      <c r="BL23" s="28">
        <f>INDEX(Control!$H42:$NL42,,MATCH(Analysis!BL$10,Control!$H$7:$NL$7,0))</f>
        <v>729.7</v>
      </c>
      <c r="BM23" s="28">
        <f>INDEX(Control!$H42:$NL42,,MATCH(Analysis!BM$10,Control!$H$7:$NL$7,0))</f>
        <v>720.6</v>
      </c>
      <c r="BN23" s="28">
        <f>INDEX(Control!$H42:$NL42,,MATCH(Analysis!BN$10,Control!$H$7:$NL$7,0))</f>
        <v>723.4</v>
      </c>
      <c r="BO23" s="28">
        <f>INDEX(Control!$H42:$NL42,,MATCH(Analysis!BO$10,Control!$H$7:$NL$7,0))</f>
        <v>688</v>
      </c>
      <c r="BP23" s="28">
        <f>INDEX(Control!$H42:$NL42,,MATCH(Analysis!BP$10,Control!$H$7:$NL$7,0))</f>
        <v>738</v>
      </c>
      <c r="BQ23" s="28">
        <f>INDEX(Control!$H42:$NL42,,MATCH(Analysis!BQ$10,Control!$H$7:$NL$7,0))</f>
        <v>719.2</v>
      </c>
      <c r="BR23" s="28">
        <f>INDEX(Control!$H42:$NL42,,MATCH(Analysis!BR$10,Control!$H$7:$NL$7,0))</f>
        <v>720.4</v>
      </c>
      <c r="BS23" s="28">
        <f>INDEX(Control!$H42:$NL42,,MATCH(Analysis!BS$10,Control!$H$7:$NL$7,0))</f>
        <v>740.4</v>
      </c>
      <c r="BT23" s="28">
        <f>INDEX(Control!$H42:$NL42,,MATCH(Analysis!BT$10,Control!$H$7:$NL$7,0))</f>
        <v>733.2</v>
      </c>
      <c r="BU23" s="28">
        <f>INDEX(Control!$H42:$NL42,,MATCH(Analysis!BU$10,Control!$H$7:$NL$7,0))</f>
        <v>817.9</v>
      </c>
      <c r="BV23" s="28">
        <f>INDEX(Control!$H42:$NL42,,MATCH(Analysis!BV$10,Control!$H$7:$NL$7,0))</f>
        <v>749.2</v>
      </c>
      <c r="BW23" s="28">
        <f>INDEX(Control!$H42:$NL42,,MATCH(Analysis!BW$10,Control!$H$7:$NL$7,0))</f>
        <v>712.6</v>
      </c>
      <c r="BX23" s="28">
        <f>INDEX(Control!$H42:$NL42,,MATCH(Analysis!BX$10,Control!$H$7:$NL$7,0))</f>
        <v>775.2</v>
      </c>
      <c r="BY23" s="28">
        <f>INDEX(Control!$H42:$NL42,,MATCH(Analysis!BY$10,Control!$H$7:$NL$7,0))</f>
        <v>779.6</v>
      </c>
    </row>
    <row r="24" spans="1:77" x14ac:dyDescent="0.2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42"/>
      <c r="L24" s="42"/>
      <c r="M24" s="45"/>
      <c r="N24" s="46"/>
      <c r="O24" s="48"/>
      <c r="P24" s="13"/>
      <c r="Q24" s="13"/>
      <c r="AH24" s="28">
        <v>28</v>
      </c>
      <c r="AJ24" s="32">
        <f t="shared" si="3"/>
        <v>6.555944055944056E-3</v>
      </c>
      <c r="AK24" s="28" t="str">
        <f t="shared" si="4"/>
        <v>Tasmania - Supermarket &amp; grocery stores</v>
      </c>
      <c r="AL24" s="28">
        <f t="shared" si="5"/>
        <v>6</v>
      </c>
      <c r="AM24" s="28">
        <v>6</v>
      </c>
      <c r="AN24" s="28" t="str">
        <f t="shared" si="6"/>
        <v>Tasmania: 1%</v>
      </c>
      <c r="AO24" s="32">
        <f t="shared" si="7"/>
        <v>6.555944055944056E-3</v>
      </c>
      <c r="AP24" s="32" t="e">
        <f t="shared" si="8"/>
        <v>#N/A</v>
      </c>
      <c r="AQ24" s="32" t="e">
        <f t="shared" si="9"/>
        <v>#N/A</v>
      </c>
      <c r="AR24" s="28">
        <f t="shared" si="10"/>
        <v>0</v>
      </c>
      <c r="AS24" s="28" t="str">
        <f t="shared" si="11"/>
        <v>up 1%</v>
      </c>
      <c r="AT24" s="34">
        <f>RANK(AU24,AU$19:AU$26)+COUNTIF(AU$19:AU24,AU24)-1</f>
        <v>6</v>
      </c>
      <c r="AU24" s="33">
        <f t="shared" si="1"/>
        <v>6.555944055944056E-3</v>
      </c>
      <c r="AV24" s="28">
        <f>IF(AW24&gt;0,COUNTIF(AW$18:AW24,1),"")</f>
        <v>6</v>
      </c>
      <c r="AW24" s="28">
        <f t="shared" si="2"/>
        <v>1</v>
      </c>
      <c r="AX24" s="28" t="str">
        <f>Control!E43</f>
        <v>Tasmania - Supermarket &amp; grocery stores</v>
      </c>
      <c r="AY24" s="28" t="str">
        <f>Control!F43</f>
        <v>Tasmania</v>
      </c>
      <c r="AZ24" s="28" t="str">
        <f>Control!G43</f>
        <v>Supermarket &amp; grocery stores</v>
      </c>
      <c r="BA24" s="28">
        <f>INDEX(Control!$H43:$NL43,,MATCH(Analysis!BA$10,Control!$H$7:$NL$7,0))</f>
        <v>148.5</v>
      </c>
      <c r="BB24" s="28">
        <f>INDEX(Control!$H43:$NL43,,MATCH(Analysis!BB$10,Control!$H$7:$NL$7,0))</f>
        <v>146.5</v>
      </c>
      <c r="BC24" s="28">
        <f>INDEX(Control!$H43:$NL43,,MATCH(Analysis!BC$10,Control!$H$7:$NL$7,0))</f>
        <v>140.69999999999999</v>
      </c>
      <c r="BD24" s="28">
        <f>INDEX(Control!$H43:$NL43,,MATCH(Analysis!BD$10,Control!$H$7:$NL$7,0))</f>
        <v>151.9</v>
      </c>
      <c r="BE24" s="28">
        <f>INDEX(Control!$H43:$NL43,,MATCH(Analysis!BE$10,Control!$H$7:$NL$7,0))</f>
        <v>150.1</v>
      </c>
      <c r="BF24" s="28">
        <f>INDEX(Control!$H43:$NL43,,MATCH(Analysis!BF$10,Control!$H$7:$NL$7,0))</f>
        <v>147.19999999999999</v>
      </c>
      <c r="BG24" s="28">
        <f>INDEX(Control!$H43:$NL43,,MATCH(Analysis!BG$10,Control!$H$7:$NL$7,0))</f>
        <v>157.5</v>
      </c>
      <c r="BH24" s="28">
        <f>INDEX(Control!$H43:$NL43,,MATCH(Analysis!BH$10,Control!$H$7:$NL$7,0))</f>
        <v>152.30000000000001</v>
      </c>
      <c r="BI24" s="28">
        <f>INDEX(Control!$H43:$NL43,,MATCH(Analysis!BI$10,Control!$H$7:$NL$7,0))</f>
        <v>171.8</v>
      </c>
      <c r="BJ24" s="28">
        <f>INDEX(Control!$H43:$NL43,,MATCH(Analysis!BJ$10,Control!$H$7:$NL$7,0))</f>
        <v>157.1</v>
      </c>
      <c r="BK24" s="28">
        <f>INDEX(Control!$H43:$NL43,,MATCH(Analysis!BK$10,Control!$H$7:$NL$7,0))</f>
        <v>145.4</v>
      </c>
      <c r="BL24" s="28">
        <f>INDEX(Control!$H43:$NL43,,MATCH(Analysis!BL$10,Control!$H$7:$NL$7,0))</f>
        <v>157.9</v>
      </c>
      <c r="BM24" s="28">
        <f>INDEX(Control!$H43:$NL43,,MATCH(Analysis!BM$10,Control!$H$7:$NL$7,0))</f>
        <v>152</v>
      </c>
      <c r="BN24" s="28">
        <f>INDEX(Control!$H43:$NL43,,MATCH(Analysis!BN$10,Control!$H$7:$NL$7,0))</f>
        <v>149.6</v>
      </c>
      <c r="BO24" s="28">
        <f>INDEX(Control!$H43:$NL43,,MATCH(Analysis!BO$10,Control!$H$7:$NL$7,0))</f>
        <v>142.19999999999999</v>
      </c>
      <c r="BP24" s="28">
        <f>INDEX(Control!$H43:$NL43,,MATCH(Analysis!BP$10,Control!$H$7:$NL$7,0))</f>
        <v>153.30000000000001</v>
      </c>
      <c r="BQ24" s="28">
        <f>INDEX(Control!$H43:$NL43,,MATCH(Analysis!BQ$10,Control!$H$7:$NL$7,0))</f>
        <v>146.4</v>
      </c>
      <c r="BR24" s="28">
        <f>INDEX(Control!$H43:$NL43,,MATCH(Analysis!BR$10,Control!$H$7:$NL$7,0))</f>
        <v>146.9</v>
      </c>
      <c r="BS24" s="28">
        <f>INDEX(Control!$H43:$NL43,,MATCH(Analysis!BS$10,Control!$H$7:$NL$7,0))</f>
        <v>156.30000000000001</v>
      </c>
      <c r="BT24" s="28">
        <f>INDEX(Control!$H43:$NL43,,MATCH(Analysis!BT$10,Control!$H$7:$NL$7,0))</f>
        <v>153.19999999999999</v>
      </c>
      <c r="BU24" s="28">
        <f>INDEX(Control!$H43:$NL43,,MATCH(Analysis!BU$10,Control!$H$7:$NL$7,0))</f>
        <v>172.1</v>
      </c>
      <c r="BV24" s="28">
        <f>INDEX(Control!$H43:$NL43,,MATCH(Analysis!BV$10,Control!$H$7:$NL$7,0))</f>
        <v>156</v>
      </c>
      <c r="BW24" s="28">
        <f>INDEX(Control!$H43:$NL43,,MATCH(Analysis!BW$10,Control!$H$7:$NL$7,0))</f>
        <v>148.9</v>
      </c>
      <c r="BX24" s="28">
        <f>INDEX(Control!$H43:$NL43,,MATCH(Analysis!BX$10,Control!$H$7:$NL$7,0))</f>
        <v>157.69999999999999</v>
      </c>
      <c r="BY24" s="28">
        <f>INDEX(Control!$H43:$NL43,,MATCH(Analysis!BY$10,Control!$H$7:$NL$7,0))</f>
        <v>159.80000000000001</v>
      </c>
    </row>
    <row r="25" spans="1:77" x14ac:dyDescent="0.2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42" t="str">
        <f>K17</f>
        <v>6 months up to 
Apr-2011</v>
      </c>
      <c r="L25" s="42"/>
      <c r="M25" s="45" t="str">
        <f>IFERROR(CONCATENATE(TEXT(BG14,"$#,##0"),CHAR(10),"was ",TEXT(BG15,"$#,##0")),"")</f>
        <v>$4,568
was $4,297</v>
      </c>
      <c r="N25" s="46"/>
      <c r="O25" s="47" t="str">
        <f>IFERROR(IF(ROUND(BG16,2)&gt;0,CONCATENATE("Up ",TEXT(BG16,"##%")),IF(ROUND(BG16,2)&lt;0,CONCATENATE("Down ",TEXT(BG16,"##%")),"Stable 0%")),"")</f>
        <v>Up 6%</v>
      </c>
      <c r="P25" s="13"/>
      <c r="Q25" s="13"/>
      <c r="AH25" s="28">
        <v>29</v>
      </c>
      <c r="AJ25" s="32">
        <f t="shared" si="3"/>
        <v>5.535598914588373E-3</v>
      </c>
      <c r="AK25" s="28" t="str">
        <f t="shared" si="4"/>
        <v>Victoria - Supermarket &amp; grocery stores</v>
      </c>
      <c r="AL25" s="28">
        <f t="shared" si="5"/>
        <v>2</v>
      </c>
      <c r="AM25" s="28">
        <v>7</v>
      </c>
      <c r="AN25" s="28" t="str">
        <f t="shared" si="6"/>
        <v>Victoria: 1%</v>
      </c>
      <c r="AO25" s="32">
        <f t="shared" si="7"/>
        <v>5.535598914588373E-3</v>
      </c>
      <c r="AP25" s="32" t="e">
        <f t="shared" si="8"/>
        <v>#N/A</v>
      </c>
      <c r="AQ25" s="32" t="e">
        <f t="shared" si="9"/>
        <v>#N/A</v>
      </c>
      <c r="AR25" s="28">
        <f t="shared" si="10"/>
        <v>0</v>
      </c>
      <c r="AS25" s="28" t="str">
        <f t="shared" si="11"/>
        <v>down -3%</v>
      </c>
      <c r="AT25" s="34">
        <f>RANK(AU25,AU$19:AU$26)+COUNTIF(AU$19:AU25,AU25)-1</f>
        <v>8</v>
      </c>
      <c r="AU25" s="33">
        <f t="shared" si="1"/>
        <v>-2.8700769578995061E-2</v>
      </c>
      <c r="AV25" s="28">
        <f>IF(AW25&gt;0,COUNTIF(AW$18:AW25,1),"")</f>
        <v>7</v>
      </c>
      <c r="AW25" s="28">
        <f t="shared" si="2"/>
        <v>1</v>
      </c>
      <c r="AX25" s="28" t="str">
        <f>Control!E44</f>
        <v>Northern Territory - Supermarket &amp; grocery stores</v>
      </c>
      <c r="AY25" s="28" t="str">
        <f>Control!F44</f>
        <v>Northern Territory</v>
      </c>
      <c r="AZ25" s="28" t="str">
        <f>Control!G44</f>
        <v>Supermarket &amp; grocery stores</v>
      </c>
      <c r="BA25" s="28">
        <f>INDEX(Control!$H44:$NL44,,MATCH(Analysis!BA$10,Control!$H$7:$NL$7,0))</f>
        <v>92.3</v>
      </c>
      <c r="BB25" s="28">
        <f>INDEX(Control!$H44:$NL44,,MATCH(Analysis!BB$10,Control!$H$7:$NL$7,0))</f>
        <v>93.7</v>
      </c>
      <c r="BC25" s="28">
        <f>INDEX(Control!$H44:$NL44,,MATCH(Analysis!BC$10,Control!$H$7:$NL$7,0))</f>
        <v>92.3</v>
      </c>
      <c r="BD25" s="28">
        <f>INDEX(Control!$H44:$NL44,,MATCH(Analysis!BD$10,Control!$H$7:$NL$7,0))</f>
        <v>101.6</v>
      </c>
      <c r="BE25" s="28">
        <f>INDEX(Control!$H44:$NL44,,MATCH(Analysis!BE$10,Control!$H$7:$NL$7,0))</f>
        <v>101.7</v>
      </c>
      <c r="BF25" s="28">
        <f>INDEX(Control!$H44:$NL44,,MATCH(Analysis!BF$10,Control!$H$7:$NL$7,0))</f>
        <v>95.8</v>
      </c>
      <c r="BG25" s="28">
        <f>INDEX(Control!$H44:$NL44,,MATCH(Analysis!BG$10,Control!$H$7:$NL$7,0))</f>
        <v>95.9</v>
      </c>
      <c r="BH25" s="28">
        <f>INDEX(Control!$H44:$NL44,,MATCH(Analysis!BH$10,Control!$H$7:$NL$7,0))</f>
        <v>88.2</v>
      </c>
      <c r="BI25" s="28">
        <f>INDEX(Control!$H44:$NL44,,MATCH(Analysis!BI$10,Control!$H$7:$NL$7,0))</f>
        <v>93.6</v>
      </c>
      <c r="BJ25" s="28">
        <f>INDEX(Control!$H44:$NL44,,MATCH(Analysis!BJ$10,Control!$H$7:$NL$7,0))</f>
        <v>83.2</v>
      </c>
      <c r="BK25" s="28">
        <f>INDEX(Control!$H44:$NL44,,MATCH(Analysis!BK$10,Control!$H$7:$NL$7,0))</f>
        <v>78.900000000000006</v>
      </c>
      <c r="BL25" s="28">
        <f>INDEX(Control!$H44:$NL44,,MATCH(Analysis!BL$10,Control!$H$7:$NL$7,0))</f>
        <v>89.1</v>
      </c>
      <c r="BM25" s="28">
        <f>INDEX(Control!$H44:$NL44,,MATCH(Analysis!BM$10,Control!$H$7:$NL$7,0))</f>
        <v>90.5</v>
      </c>
      <c r="BN25" s="28">
        <f>INDEX(Control!$H44:$NL44,,MATCH(Analysis!BN$10,Control!$H$7:$NL$7,0))</f>
        <v>92.6</v>
      </c>
      <c r="BO25" s="28">
        <f>INDEX(Control!$H44:$NL44,,MATCH(Analysis!BO$10,Control!$H$7:$NL$7,0))</f>
        <v>92.2</v>
      </c>
      <c r="BP25" s="28">
        <f>INDEX(Control!$H44:$NL44,,MATCH(Analysis!BP$10,Control!$H$7:$NL$7,0))</f>
        <v>104.3</v>
      </c>
      <c r="BQ25" s="28">
        <f>INDEX(Control!$H44:$NL44,,MATCH(Analysis!BQ$10,Control!$H$7:$NL$7,0))</f>
        <v>98.7</v>
      </c>
      <c r="BR25" s="28">
        <f>INDEX(Control!$H44:$NL44,,MATCH(Analysis!BR$10,Control!$H$7:$NL$7,0))</f>
        <v>91.7</v>
      </c>
      <c r="BS25" s="28">
        <f>INDEX(Control!$H44:$NL44,,MATCH(Analysis!BS$10,Control!$H$7:$NL$7,0))</f>
        <v>88.2</v>
      </c>
      <c r="BT25" s="28">
        <f>INDEX(Control!$H44:$NL44,,MATCH(Analysis!BT$10,Control!$H$7:$NL$7,0))</f>
        <v>81.900000000000006</v>
      </c>
      <c r="BU25" s="28">
        <f>INDEX(Control!$H44:$NL44,,MATCH(Analysis!BU$10,Control!$H$7:$NL$7,0))</f>
        <v>86.5</v>
      </c>
      <c r="BV25" s="28">
        <f>INDEX(Control!$H44:$NL44,,MATCH(Analysis!BV$10,Control!$H$7:$NL$7,0))</f>
        <v>83.9</v>
      </c>
      <c r="BW25" s="28">
        <f>INDEX(Control!$H44:$NL44,,MATCH(Analysis!BW$10,Control!$H$7:$NL$7,0))</f>
        <v>77.900000000000006</v>
      </c>
      <c r="BX25" s="28">
        <f>INDEX(Control!$H44:$NL44,,MATCH(Analysis!BX$10,Control!$H$7:$NL$7,0))</f>
        <v>87.1</v>
      </c>
      <c r="BY25" s="28">
        <f>INDEX(Control!$H44:$NL44,,MATCH(Analysis!BY$10,Control!$H$7:$NL$7,0))</f>
        <v>87.8</v>
      </c>
    </row>
    <row r="26" spans="1:77" x14ac:dyDescent="0.2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42"/>
      <c r="L26" s="42"/>
      <c r="M26" s="45"/>
      <c r="N26" s="46"/>
      <c r="O26" s="48"/>
      <c r="P26" s="13"/>
      <c r="Q26" s="13"/>
      <c r="AH26" s="28">
        <v>30</v>
      </c>
      <c r="AJ26" s="32">
        <f t="shared" si="3"/>
        <v>-2.8700769578995061E-2</v>
      </c>
      <c r="AK26" s="28" t="str">
        <f t="shared" si="4"/>
        <v>Northern Territory - Supermarket &amp; grocery stores</v>
      </c>
      <c r="AL26" s="28">
        <f t="shared" si="5"/>
        <v>7</v>
      </c>
      <c r="AM26" s="28">
        <v>8</v>
      </c>
      <c r="AN26" s="28" t="str">
        <f t="shared" si="6"/>
        <v>Northern Territory: -3%</v>
      </c>
      <c r="AO26" s="32">
        <f t="shared" si="7"/>
        <v>-2.8700769578995061E-2</v>
      </c>
      <c r="AP26" s="32" t="e">
        <f t="shared" si="8"/>
        <v>#N/A</v>
      </c>
      <c r="AQ26" s="32" t="e">
        <f t="shared" si="9"/>
        <v>#N/A</v>
      </c>
      <c r="AR26" s="28">
        <f t="shared" si="10"/>
        <v>0</v>
      </c>
      <c r="AS26" s="28" t="str">
        <f t="shared" si="11"/>
        <v>up 3%</v>
      </c>
      <c r="AT26" s="34">
        <f>RANK(AU26,AU$19:AU$26)+COUNTIF(AU$19:AU26,AU26)-1</f>
        <v>3</v>
      </c>
      <c r="AU26" s="33">
        <f t="shared" si="1"/>
        <v>3.4475611441204826E-2</v>
      </c>
      <c r="AV26" s="28">
        <f>IF(AW26&gt;0,COUNTIF(AW$18:AW26,1),"")</f>
        <v>8</v>
      </c>
      <c r="AW26" s="28">
        <f t="shared" si="2"/>
        <v>1</v>
      </c>
      <c r="AX26" s="28" t="str">
        <f>Control!E45</f>
        <v>Australian Capital Territory - Supermarket &amp; grocery stores</v>
      </c>
      <c r="AY26" s="28" t="str">
        <f>Control!F45</f>
        <v>Australian Capital Territory</v>
      </c>
      <c r="AZ26" s="28" t="str">
        <f>Control!G45</f>
        <v>Supermarket &amp; grocery stores</v>
      </c>
      <c r="BA26" s="28">
        <f>INDEX(Control!$H45:$NL45,,MATCH(Analysis!BA$10,Control!$H$7:$NL$7,0))</f>
        <v>115.2</v>
      </c>
      <c r="BB26" s="28">
        <f>INDEX(Control!$H45:$NL45,,MATCH(Analysis!BB$10,Control!$H$7:$NL$7,0))</f>
        <v>120.9</v>
      </c>
      <c r="BC26" s="28">
        <f>INDEX(Control!$H45:$NL45,,MATCH(Analysis!BC$10,Control!$H$7:$NL$7,0))</f>
        <v>112.7</v>
      </c>
      <c r="BD26" s="28">
        <f>INDEX(Control!$H45:$NL45,,MATCH(Analysis!BD$10,Control!$H$7:$NL$7,0))</f>
        <v>117.8</v>
      </c>
      <c r="BE26" s="28">
        <f>INDEX(Control!$H45:$NL45,,MATCH(Analysis!BE$10,Control!$H$7:$NL$7,0))</f>
        <v>120.8</v>
      </c>
      <c r="BF26" s="28">
        <f>INDEX(Control!$H45:$NL45,,MATCH(Analysis!BF$10,Control!$H$7:$NL$7,0))</f>
        <v>115.8</v>
      </c>
      <c r="BG26" s="28">
        <f>INDEX(Control!$H45:$NL45,,MATCH(Analysis!BG$10,Control!$H$7:$NL$7,0))</f>
        <v>124.2</v>
      </c>
      <c r="BH26" s="28">
        <f>INDEX(Control!$H45:$NL45,,MATCH(Analysis!BH$10,Control!$H$7:$NL$7,0))</f>
        <v>125.8</v>
      </c>
      <c r="BI26" s="28">
        <f>INDEX(Control!$H45:$NL45,,MATCH(Analysis!BI$10,Control!$H$7:$NL$7,0))</f>
        <v>131.69999999999999</v>
      </c>
      <c r="BJ26" s="28">
        <f>INDEX(Control!$H45:$NL45,,MATCH(Analysis!BJ$10,Control!$H$7:$NL$7,0))</f>
        <v>121.7</v>
      </c>
      <c r="BK26" s="28">
        <f>INDEX(Control!$H45:$NL45,,MATCH(Analysis!BK$10,Control!$H$7:$NL$7,0))</f>
        <v>112.5</v>
      </c>
      <c r="BL26" s="28">
        <f>INDEX(Control!$H45:$NL45,,MATCH(Analysis!BL$10,Control!$H$7:$NL$7,0))</f>
        <v>123.5</v>
      </c>
      <c r="BM26" s="28">
        <f>INDEX(Control!$H45:$NL45,,MATCH(Analysis!BM$10,Control!$H$7:$NL$7,0))</f>
        <v>120</v>
      </c>
      <c r="BN26" s="28">
        <f>INDEX(Control!$H45:$NL45,,MATCH(Analysis!BN$10,Control!$H$7:$NL$7,0))</f>
        <v>124.9</v>
      </c>
      <c r="BO26" s="28">
        <f>INDEX(Control!$H45:$NL45,,MATCH(Analysis!BO$10,Control!$H$7:$NL$7,0))</f>
        <v>116.7</v>
      </c>
      <c r="BP26" s="28">
        <f>INDEX(Control!$H45:$NL45,,MATCH(Analysis!BP$10,Control!$H$7:$NL$7,0))</f>
        <v>122.7</v>
      </c>
      <c r="BQ26" s="28">
        <f>INDEX(Control!$H45:$NL45,,MATCH(Analysis!BQ$10,Control!$H$7:$NL$7,0))</f>
        <v>122.4</v>
      </c>
      <c r="BR26" s="28">
        <f>INDEX(Control!$H45:$NL45,,MATCH(Analysis!BR$10,Control!$H$7:$NL$7,0))</f>
        <v>119.8</v>
      </c>
      <c r="BS26" s="28">
        <f>INDEX(Control!$H45:$NL45,,MATCH(Analysis!BS$10,Control!$H$7:$NL$7,0))</f>
        <v>128.6</v>
      </c>
      <c r="BT26" s="28">
        <f>INDEX(Control!$H45:$NL45,,MATCH(Analysis!BT$10,Control!$H$7:$NL$7,0))</f>
        <v>125.9</v>
      </c>
      <c r="BU26" s="28">
        <f>INDEX(Control!$H45:$NL45,,MATCH(Analysis!BU$10,Control!$H$7:$NL$7,0))</f>
        <v>133.9</v>
      </c>
      <c r="BV26" s="28">
        <f>INDEX(Control!$H45:$NL45,,MATCH(Analysis!BV$10,Control!$H$7:$NL$7,0))</f>
        <v>127.8</v>
      </c>
      <c r="BW26" s="28">
        <f>INDEX(Control!$H45:$NL45,,MATCH(Analysis!BW$10,Control!$H$7:$NL$7,0))</f>
        <v>120.1</v>
      </c>
      <c r="BX26" s="28">
        <f>INDEX(Control!$H45:$NL45,,MATCH(Analysis!BX$10,Control!$H$7:$NL$7,0))</f>
        <v>129.19999999999999</v>
      </c>
      <c r="BY26" s="28">
        <f>INDEX(Control!$H45:$NL45,,MATCH(Analysis!BY$10,Control!$H$7:$NL$7,0))</f>
        <v>125.3</v>
      </c>
    </row>
    <row r="27" spans="1:77" x14ac:dyDescent="0.2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42" t="str">
        <f>K19</f>
        <v>The month of 
Apr-2011</v>
      </c>
      <c r="L27" s="42"/>
      <c r="M27" s="45" t="str">
        <f>IFERROR(CONCATENATE(TEXT(BF14,"$#,##0"),CHAR(10),"was ",TEXT(BF15,"$#,##0")),"")</f>
        <v>$780
was $721</v>
      </c>
      <c r="N27" s="46"/>
      <c r="O27" s="47" t="str">
        <f>IFERROR(IF(ROUND(BF16,2)&gt;0,CONCATENATE("Up ",TEXT(BF16,"##%")),IF(ROUND(BF16,2)&lt;0,CONCATENATE("Down ",TEXT(BF16,"##%")),"Stable 0%")),"")</f>
        <v>Up 8%</v>
      </c>
      <c r="P27" s="13"/>
      <c r="Q27" s="13"/>
      <c r="AH27" s="28">
        <v>1</v>
      </c>
      <c r="AI27" s="35">
        <v>23</v>
      </c>
      <c r="AJ27" s="32" t="str">
        <f>INDEX(AK17:AK48,MATCH(AI27,AH17:AH48,0),)</f>
        <v>Western Australia - Supermarket &amp; grocery stores</v>
      </c>
      <c r="AK27" s="28" t="str">
        <f>AX28</f>
        <v>New South Wales - All Industries</v>
      </c>
      <c r="AN27" s="28" t="str">
        <f>CONCATENATE(AZ28,": ",TEXT(AU28,"#0%"))</f>
        <v>All Industries: 2%</v>
      </c>
      <c r="AO27" s="28">
        <f>IF(OR(AX28=AX11,AX28=AX12),NA(),AU28)</f>
        <v>2.329024981947099E-2</v>
      </c>
      <c r="AP27" s="28" t="e">
        <f>IF(AX28=AX11,AU28,NA())</f>
        <v>#N/A</v>
      </c>
      <c r="AQ27" s="28" t="e">
        <f>IF(AX28=AX12,AU28,NA())</f>
        <v>#N/A</v>
      </c>
      <c r="AU27" s="33"/>
    </row>
    <row r="28" spans="1:77" x14ac:dyDescent="0.2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42"/>
      <c r="L28" s="42"/>
      <c r="M28" s="45"/>
      <c r="N28" s="46"/>
      <c r="O28" s="48"/>
      <c r="P28" s="13"/>
      <c r="Q28" s="13"/>
      <c r="AU28" s="33">
        <f t="shared" ref="AU28:AU48" si="12">IFERROR((SUM(BN28:BY28)-SUM(BB28:BM28))/SUM(BB28:BM28),"")</f>
        <v>2.329024981947099E-2</v>
      </c>
      <c r="AV28" s="28">
        <f>IF(AW28&gt;0,COUNTIF(AW$28:AW28,1),"")</f>
        <v>1</v>
      </c>
      <c r="AW28" s="28">
        <f t="shared" ref="AW28:AW48" si="13">IF(AX$11=AX28,0,1)</f>
        <v>1</v>
      </c>
      <c r="AX28" s="28" t="str">
        <f>Control!E15</f>
        <v>New South Wales - All Industries</v>
      </c>
      <c r="AY28" s="28" t="str">
        <f>Control!F15</f>
        <v>New South Wales</v>
      </c>
      <c r="AZ28" s="28" t="str">
        <f>Control!G15</f>
        <v>All Industries</v>
      </c>
      <c r="BA28" s="28">
        <f>INDEX(Control!$H15:$NL15,,MATCH(Analysis!BA$10,Control!$H$7:$NL$7,0))</f>
        <v>5795.8</v>
      </c>
      <c r="BB28" s="28">
        <f>INDEX(Control!$H15:$NL15,,MATCH(Analysis!BB$10,Control!$H$7:$NL$7,0))</f>
        <v>5943.7</v>
      </c>
      <c r="BC28" s="28">
        <f>INDEX(Control!$H15:$NL15,,MATCH(Analysis!BC$10,Control!$H$7:$NL$7,0))</f>
        <v>5799.4</v>
      </c>
      <c r="BD28" s="28">
        <f>INDEX(Control!$H15:$NL15,,MATCH(Analysis!BD$10,Control!$H$7:$NL$7,0))</f>
        <v>5884.7</v>
      </c>
      <c r="BE28" s="28">
        <f>INDEX(Control!$H15:$NL15,,MATCH(Analysis!BE$10,Control!$H$7:$NL$7,0))</f>
        <v>5861.6</v>
      </c>
      <c r="BF28" s="28">
        <f>INDEX(Control!$H15:$NL15,,MATCH(Analysis!BF$10,Control!$H$7:$NL$7,0))</f>
        <v>5852.2</v>
      </c>
      <c r="BG28" s="28">
        <f>INDEX(Control!$H15:$NL15,,MATCH(Analysis!BG$10,Control!$H$7:$NL$7,0))</f>
        <v>6312.5</v>
      </c>
      <c r="BH28" s="28">
        <f>INDEX(Control!$H15:$NL15,,MATCH(Analysis!BH$10,Control!$H$7:$NL$7,0))</f>
        <v>6597.9</v>
      </c>
      <c r="BI28" s="28">
        <f>INDEX(Control!$H15:$NL15,,MATCH(Analysis!BI$10,Control!$H$7:$NL$7,0))</f>
        <v>8249.2000000000007</v>
      </c>
      <c r="BJ28" s="28">
        <f>INDEX(Control!$H15:$NL15,,MATCH(Analysis!BJ$10,Control!$H$7:$NL$7,0))</f>
        <v>6219.1</v>
      </c>
      <c r="BK28" s="28">
        <f>INDEX(Control!$H15:$NL15,,MATCH(Analysis!BK$10,Control!$H$7:$NL$7,0))</f>
        <v>5377.6</v>
      </c>
      <c r="BL28" s="28">
        <f>INDEX(Control!$H15:$NL15,,MATCH(Analysis!BL$10,Control!$H$7:$NL$7,0))</f>
        <v>6022.9</v>
      </c>
      <c r="BM28" s="28">
        <f>INDEX(Control!$H15:$NL15,,MATCH(Analysis!BM$10,Control!$H$7:$NL$7,0))</f>
        <v>5828.6</v>
      </c>
      <c r="BN28" s="28">
        <f>INDEX(Control!$H15:$NL15,,MATCH(Analysis!BN$10,Control!$H$7:$NL$7,0))</f>
        <v>6066.2</v>
      </c>
      <c r="BO28" s="28">
        <f>INDEX(Control!$H15:$NL15,,MATCH(Analysis!BO$10,Control!$H$7:$NL$7,0))</f>
        <v>5981.1</v>
      </c>
      <c r="BP28" s="28">
        <f>INDEX(Control!$H15:$NL15,,MATCH(Analysis!BP$10,Control!$H$7:$NL$7,0))</f>
        <v>6188.3</v>
      </c>
      <c r="BQ28" s="28">
        <f>INDEX(Control!$H15:$NL15,,MATCH(Analysis!BQ$10,Control!$H$7:$NL$7,0))</f>
        <v>6114.2</v>
      </c>
      <c r="BR28" s="28">
        <f>INDEX(Control!$H15:$NL15,,MATCH(Analysis!BR$10,Control!$H$7:$NL$7,0))</f>
        <v>6142</v>
      </c>
      <c r="BS28" s="28">
        <f>INDEX(Control!$H15:$NL15,,MATCH(Analysis!BS$10,Control!$H$7:$NL$7,0))</f>
        <v>6297.7</v>
      </c>
      <c r="BT28" s="28">
        <f>INDEX(Control!$H15:$NL15,,MATCH(Analysis!BT$10,Control!$H$7:$NL$7,0))</f>
        <v>6581.2</v>
      </c>
      <c r="BU28" s="28">
        <f>INDEX(Control!$H15:$NL15,,MATCH(Analysis!BU$10,Control!$H$7:$NL$7,0))</f>
        <v>8334.2000000000007</v>
      </c>
      <c r="BV28" s="28">
        <f>INDEX(Control!$H15:$NL15,,MATCH(Analysis!BV$10,Control!$H$7:$NL$7,0))</f>
        <v>6300.1</v>
      </c>
      <c r="BW28" s="28">
        <f>INDEX(Control!$H15:$NL15,,MATCH(Analysis!BW$10,Control!$H$7:$NL$7,0))</f>
        <v>5574.1</v>
      </c>
      <c r="BX28" s="28">
        <f>INDEX(Control!$H15:$NL15,,MATCH(Analysis!BX$10,Control!$H$7:$NL$7,0))</f>
        <v>6088.5</v>
      </c>
      <c r="BY28" s="28">
        <f>INDEX(Control!$H15:$NL15,,MATCH(Analysis!BY$10,Control!$H$7:$NL$7,0))</f>
        <v>6004.1</v>
      </c>
    </row>
    <row r="29" spans="1:77" x14ac:dyDescent="0.2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AH29" s="28">
        <v>2</v>
      </c>
      <c r="AJ29" s="32">
        <f>INDEX(AU$29:AU$48,AL29,)</f>
        <v>0.39008827899659093</v>
      </c>
      <c r="AK29" s="28" t="str">
        <f>INDEX(AX$29:AX$48,AL29,)</f>
        <v>New South Wales - Newspaper &amp; book retailing</v>
      </c>
      <c r="AL29" s="28">
        <f>MATCH(AM29,AT$29:AT$48,0)</f>
        <v>13</v>
      </c>
      <c r="AM29" s="28">
        <v>1</v>
      </c>
      <c r="AN29" s="28" t="str">
        <f>CONCATENATE(INDEX(AZ$29:AZ$48,AL29,),": ",TEXT(AJ29,"#0%"))</f>
        <v>Newspaper &amp; book retailing: 39%</v>
      </c>
      <c r="AO29" s="32">
        <f>IF(OR(AK29=AX$11,AK29=AX$12),NA(),AJ29)</f>
        <v>0.39008827899659093</v>
      </c>
      <c r="AP29" s="32" t="e">
        <f>IF(AK29=AX$11,AJ29,NA())</f>
        <v>#N/A</v>
      </c>
      <c r="AQ29" s="32" t="e">
        <f>IF(AK29=AX$12,AJ29,NA())</f>
        <v>#N/A</v>
      </c>
      <c r="AR29" s="28">
        <f t="shared" ref="AR29:AR48" si="14">IF(AX29=AX$11,1,0)</f>
        <v>1</v>
      </c>
      <c r="AS29" s="28" t="str">
        <f t="shared" ref="AS29:AS48" si="15">IF(ROUND(AU29,2)&gt;0,CONCATENATE("up ",TEXT(AU29,"##%")),IF(ROUND(AU29,2)&lt;0,CONCATENATE("down ",TEXT(AU29,"##%")),"stable (0%)"))</f>
        <v>up 5%</v>
      </c>
      <c r="AT29" s="34">
        <f>RANK(AU29,AU$29:AU$48)+COUNTIF(AU$29:AU48,AU29)-1</f>
        <v>8</v>
      </c>
      <c r="AU29" s="33">
        <f t="shared" si="12"/>
        <v>4.8686962091359073E-2</v>
      </c>
      <c r="AV29" s="28" t="str">
        <f>IF(AW29&gt;0,COUNTIF(AW$28:AW29,1),"")</f>
        <v/>
      </c>
      <c r="AW29" s="28">
        <f t="shared" si="13"/>
        <v>0</v>
      </c>
      <c r="AX29" s="28" t="str">
        <f>Control!E16</f>
        <v>New South Wales - Supermarket &amp; grocery stores</v>
      </c>
      <c r="AY29" s="28" t="str">
        <f>Control!F16</f>
        <v>New South Wales</v>
      </c>
      <c r="AZ29" s="28" t="str">
        <f>Control!G16</f>
        <v>Supermarket &amp; grocery stores</v>
      </c>
      <c r="BA29" s="28">
        <f>INDEX(Control!$H16:$NL16,,MATCH(Analysis!BA$10,Control!$H$7:$NL$7,0))</f>
        <v>1878.4</v>
      </c>
      <c r="BB29" s="28">
        <f>INDEX(Control!$H16:$NL16,,MATCH(Analysis!BB$10,Control!$H$7:$NL$7,0))</f>
        <v>1896.7</v>
      </c>
      <c r="BC29" s="28">
        <f>INDEX(Control!$H16:$NL16,,MATCH(Analysis!BC$10,Control!$H$7:$NL$7,0))</f>
        <v>1806.5</v>
      </c>
      <c r="BD29" s="28">
        <f>INDEX(Control!$H16:$NL16,,MATCH(Analysis!BD$10,Control!$H$7:$NL$7,0))</f>
        <v>1876</v>
      </c>
      <c r="BE29" s="28">
        <f>INDEX(Control!$H16:$NL16,,MATCH(Analysis!BE$10,Control!$H$7:$NL$7,0))</f>
        <v>1905.5</v>
      </c>
      <c r="BF29" s="28">
        <f>INDEX(Control!$H16:$NL16,,MATCH(Analysis!BF$10,Control!$H$7:$NL$7,0))</f>
        <v>1871.8</v>
      </c>
      <c r="BG29" s="28">
        <f>INDEX(Control!$H16:$NL16,,MATCH(Analysis!BG$10,Control!$H$7:$NL$7,0))</f>
        <v>2012.9</v>
      </c>
      <c r="BH29" s="28">
        <f>INDEX(Control!$H16:$NL16,,MATCH(Analysis!BH$10,Control!$H$7:$NL$7,0))</f>
        <v>2110.9</v>
      </c>
      <c r="BI29" s="28">
        <f>INDEX(Control!$H16:$NL16,,MATCH(Analysis!BI$10,Control!$H$7:$NL$7,0))</f>
        <v>2264</v>
      </c>
      <c r="BJ29" s="28">
        <f>INDEX(Control!$H16:$NL16,,MATCH(Analysis!BJ$10,Control!$H$7:$NL$7,0))</f>
        <v>2051.8000000000002</v>
      </c>
      <c r="BK29" s="28">
        <f>INDEX(Control!$H16:$NL16,,MATCH(Analysis!BK$10,Control!$H$7:$NL$7,0))</f>
        <v>1815.5</v>
      </c>
      <c r="BL29" s="28">
        <f>INDEX(Control!$H16:$NL16,,MATCH(Analysis!BL$10,Control!$H$7:$NL$7,0))</f>
        <v>2015.1</v>
      </c>
      <c r="BM29" s="28">
        <f>INDEX(Control!$H16:$NL16,,MATCH(Analysis!BM$10,Control!$H$7:$NL$7,0))</f>
        <v>1948.4</v>
      </c>
      <c r="BN29" s="28">
        <f>INDEX(Control!$H16:$NL16,,MATCH(Analysis!BN$10,Control!$H$7:$NL$7,0))</f>
        <v>1985.6</v>
      </c>
      <c r="BO29" s="28">
        <f>INDEX(Control!$H16:$NL16,,MATCH(Analysis!BO$10,Control!$H$7:$NL$7,0))</f>
        <v>1884.8</v>
      </c>
      <c r="BP29" s="28">
        <f>INDEX(Control!$H16:$NL16,,MATCH(Analysis!BP$10,Control!$H$7:$NL$7,0))</f>
        <v>2031.7</v>
      </c>
      <c r="BQ29" s="28">
        <f>INDEX(Control!$H16:$NL16,,MATCH(Analysis!BQ$10,Control!$H$7:$NL$7,0))</f>
        <v>2008.6</v>
      </c>
      <c r="BR29" s="28">
        <f>INDEX(Control!$H16:$NL16,,MATCH(Analysis!BR$10,Control!$H$7:$NL$7,0))</f>
        <v>1980</v>
      </c>
      <c r="BS29" s="28">
        <f>INDEX(Control!$H16:$NL16,,MATCH(Analysis!BS$10,Control!$H$7:$NL$7,0))</f>
        <v>2071.1999999999998</v>
      </c>
      <c r="BT29" s="28">
        <f>INDEX(Control!$H16:$NL16,,MATCH(Analysis!BT$10,Control!$H$7:$NL$7,0))</f>
        <v>2154.1</v>
      </c>
      <c r="BU29" s="28">
        <f>INDEX(Control!$H16:$NL16,,MATCH(Analysis!BU$10,Control!$H$7:$NL$7,0))</f>
        <v>2352.1999999999998</v>
      </c>
      <c r="BV29" s="28">
        <f>INDEX(Control!$H16:$NL16,,MATCH(Analysis!BV$10,Control!$H$7:$NL$7,0))</f>
        <v>2150.6999999999998</v>
      </c>
      <c r="BW29" s="28">
        <f>INDEX(Control!$H16:$NL16,,MATCH(Analysis!BW$10,Control!$H$7:$NL$7,0))</f>
        <v>1947.7</v>
      </c>
      <c r="BX29" s="28">
        <f>INDEX(Control!$H16:$NL16,,MATCH(Analysis!BX$10,Control!$H$7:$NL$7,0))</f>
        <v>2101.3000000000002</v>
      </c>
      <c r="BY29" s="28">
        <f>INDEX(Control!$H16:$NL16,,MATCH(Analysis!BY$10,Control!$H$7:$NL$7,0))</f>
        <v>2055</v>
      </c>
    </row>
    <row r="30" spans="1:77" x14ac:dyDescent="0.25">
      <c r="A30" s="39" t="s">
        <v>422</v>
      </c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13"/>
      <c r="Q30" s="13"/>
      <c r="AH30" s="28">
        <v>3</v>
      </c>
      <c r="AJ30" s="32">
        <f t="shared" ref="AJ30:AJ48" si="16">INDEX(AU$29:AU$48,AL30,)</f>
        <v>8.26103077493512E-2</v>
      </c>
      <c r="AK30" s="28" t="str">
        <f t="shared" ref="AK30:AK48" si="17">INDEX(AX$29:AX$48,AL30,)</f>
        <v>New South Wales - Liquor retailing</v>
      </c>
      <c r="AL30" s="28">
        <f t="shared" ref="AL30:AL48" si="18">MATCH(AM30,AT$29:AT$48,0)</f>
        <v>2</v>
      </c>
      <c r="AM30" s="28">
        <v>2</v>
      </c>
      <c r="AN30" s="28" t="str">
        <f t="shared" ref="AN30:AN48" si="19">CONCATENATE(INDEX(AZ$29:AZ$48,AL30,),": ",TEXT(AJ30,"#0%"))</f>
        <v>Liquor retailing: 8%</v>
      </c>
      <c r="AO30" s="32">
        <f t="shared" ref="AO30:AO48" si="20">IF(OR(AK30=AX$11,AK30=AX$12),NA(),AJ30)</f>
        <v>8.26103077493512E-2</v>
      </c>
      <c r="AP30" s="32" t="e">
        <f t="shared" ref="AP30:AP48" si="21">IF(AK30=AX$11,AJ30,NA())</f>
        <v>#N/A</v>
      </c>
      <c r="AQ30" s="32" t="e">
        <f t="shared" ref="AQ30:AQ48" si="22">IF(AK30=AX$12,AJ30,NA())</f>
        <v>#N/A</v>
      </c>
      <c r="AR30" s="28">
        <f t="shared" si="14"/>
        <v>0</v>
      </c>
      <c r="AS30" s="28" t="str">
        <f t="shared" si="15"/>
        <v>up 8%</v>
      </c>
      <c r="AT30" s="34">
        <f>RANK(AU30,AU$29:AU$48)+COUNTIF(AU$29:AU49,AU30)-1</f>
        <v>2</v>
      </c>
      <c r="AU30" s="33">
        <f t="shared" si="12"/>
        <v>8.26103077493512E-2</v>
      </c>
      <c r="AV30" s="28">
        <f>IF(AW30&gt;0,COUNTIF(AW$28:AW30,1),"")</f>
        <v>2</v>
      </c>
      <c r="AW30" s="28">
        <f t="shared" si="13"/>
        <v>1</v>
      </c>
      <c r="AX30" s="28" t="str">
        <f>Control!E17</f>
        <v>New South Wales - Liquor retailing</v>
      </c>
      <c r="AY30" s="28" t="str">
        <f>Control!F17</f>
        <v>New South Wales</v>
      </c>
      <c r="AZ30" s="28" t="str">
        <f>Control!G17</f>
        <v>Liquor retailing</v>
      </c>
      <c r="BA30" s="28">
        <f>INDEX(Control!$H17:$NL17,,MATCH(Analysis!BA$10,Control!$H$7:$NL$7,0))</f>
        <v>213.6</v>
      </c>
      <c r="BB30" s="28">
        <f>INDEX(Control!$H17:$NL17,,MATCH(Analysis!BB$10,Control!$H$7:$NL$7,0))</f>
        <v>211.3</v>
      </c>
      <c r="BC30" s="28">
        <f>INDEX(Control!$H17:$NL17,,MATCH(Analysis!BC$10,Control!$H$7:$NL$7,0))</f>
        <v>206</v>
      </c>
      <c r="BD30" s="28">
        <f>INDEX(Control!$H17:$NL17,,MATCH(Analysis!BD$10,Control!$H$7:$NL$7,0))</f>
        <v>201.4</v>
      </c>
      <c r="BE30" s="28">
        <f>INDEX(Control!$H17:$NL17,,MATCH(Analysis!BE$10,Control!$H$7:$NL$7,0))</f>
        <v>208.7</v>
      </c>
      <c r="BF30" s="28">
        <f>INDEX(Control!$H17:$NL17,,MATCH(Analysis!BF$10,Control!$H$7:$NL$7,0))</f>
        <v>206.1</v>
      </c>
      <c r="BG30" s="28">
        <f>INDEX(Control!$H17:$NL17,,MATCH(Analysis!BG$10,Control!$H$7:$NL$7,0))</f>
        <v>218.7</v>
      </c>
      <c r="BH30" s="28">
        <f>INDEX(Control!$H17:$NL17,,MATCH(Analysis!BH$10,Control!$H$7:$NL$7,0))</f>
        <v>236.5</v>
      </c>
      <c r="BI30" s="28">
        <f>INDEX(Control!$H17:$NL17,,MATCH(Analysis!BI$10,Control!$H$7:$NL$7,0))</f>
        <v>326.7</v>
      </c>
      <c r="BJ30" s="28">
        <f>INDEX(Control!$H17:$NL17,,MATCH(Analysis!BJ$10,Control!$H$7:$NL$7,0))</f>
        <v>234.5</v>
      </c>
      <c r="BK30" s="28">
        <f>INDEX(Control!$H17:$NL17,,MATCH(Analysis!BK$10,Control!$H$7:$NL$7,0))</f>
        <v>199.8</v>
      </c>
      <c r="BL30" s="28">
        <f>INDEX(Control!$H17:$NL17,,MATCH(Analysis!BL$10,Control!$H$7:$NL$7,0))</f>
        <v>223.7</v>
      </c>
      <c r="BM30" s="28">
        <f>INDEX(Control!$H17:$NL17,,MATCH(Analysis!BM$10,Control!$H$7:$NL$7,0))</f>
        <v>223.6</v>
      </c>
      <c r="BN30" s="28">
        <f>INDEX(Control!$H17:$NL17,,MATCH(Analysis!BN$10,Control!$H$7:$NL$7,0))</f>
        <v>214.9</v>
      </c>
      <c r="BO30" s="28">
        <f>INDEX(Control!$H17:$NL17,,MATCH(Analysis!BO$10,Control!$H$7:$NL$7,0))</f>
        <v>207.9</v>
      </c>
      <c r="BP30" s="28">
        <f>INDEX(Control!$H17:$NL17,,MATCH(Analysis!BP$10,Control!$H$7:$NL$7,0))</f>
        <v>208.5</v>
      </c>
      <c r="BQ30" s="28">
        <f>INDEX(Control!$H17:$NL17,,MATCH(Analysis!BQ$10,Control!$H$7:$NL$7,0))</f>
        <v>215</v>
      </c>
      <c r="BR30" s="28">
        <f>INDEX(Control!$H17:$NL17,,MATCH(Analysis!BR$10,Control!$H$7:$NL$7,0))</f>
        <v>226.7</v>
      </c>
      <c r="BS30" s="28">
        <f>INDEX(Control!$H17:$NL17,,MATCH(Analysis!BS$10,Control!$H$7:$NL$7,0))</f>
        <v>241.5</v>
      </c>
      <c r="BT30" s="28">
        <f>INDEX(Control!$H17:$NL17,,MATCH(Analysis!BT$10,Control!$H$7:$NL$7,0))</f>
        <v>254.3</v>
      </c>
      <c r="BU30" s="28">
        <f>INDEX(Control!$H17:$NL17,,MATCH(Analysis!BU$10,Control!$H$7:$NL$7,0))</f>
        <v>384.8</v>
      </c>
      <c r="BV30" s="28">
        <f>INDEX(Control!$H17:$NL17,,MATCH(Analysis!BV$10,Control!$H$7:$NL$7,0))</f>
        <v>253.5</v>
      </c>
      <c r="BW30" s="28">
        <f>INDEX(Control!$H17:$NL17,,MATCH(Analysis!BW$10,Control!$H$7:$NL$7,0))</f>
        <v>220</v>
      </c>
      <c r="BX30" s="28">
        <f>INDEX(Control!$H17:$NL17,,MATCH(Analysis!BX$10,Control!$H$7:$NL$7,0))</f>
        <v>244.3</v>
      </c>
      <c r="BY30" s="28">
        <f>INDEX(Control!$H17:$NL17,,MATCH(Analysis!BY$10,Control!$H$7:$NL$7,0))</f>
        <v>248.4</v>
      </c>
    </row>
    <row r="31" spans="1:77" ht="30.75" customHeight="1" x14ac:dyDescent="0.25">
      <c r="A31" s="49" t="str">
        <f>CONCATENATE("Performance Comparison for ",B2," Showing All Industries (last 12 months)")</f>
        <v>Performance Comparison for New South Wales Showing All Industries (last 12 months)</v>
      </c>
      <c r="B31" s="49"/>
      <c r="C31" s="49"/>
      <c r="D31" s="49"/>
      <c r="E31" s="49"/>
      <c r="F31" s="49"/>
      <c r="G31" s="49"/>
      <c r="H31" s="49"/>
      <c r="I31" s="49" t="str">
        <f>CONCATENATE("Performance Comparison for ",F2," Showing All States (last 12 months)")</f>
        <v>Performance Comparison for Supermarket &amp; grocery stores Showing All States (last 12 months)</v>
      </c>
      <c r="J31" s="49"/>
      <c r="K31" s="49"/>
      <c r="L31" s="49"/>
      <c r="M31" s="49"/>
      <c r="N31" s="49"/>
      <c r="O31" s="49"/>
      <c r="P31" s="13"/>
      <c r="Q31" s="13"/>
      <c r="AH31" s="28">
        <v>4</v>
      </c>
      <c r="AJ31" s="32">
        <f t="shared" si="16"/>
        <v>7.9558466541473832E-2</v>
      </c>
      <c r="AK31" s="28" t="str">
        <f t="shared" si="17"/>
        <v>New South Wales - Takeaway food services</v>
      </c>
      <c r="AL31" s="28">
        <f t="shared" si="18"/>
        <v>19</v>
      </c>
      <c r="AM31" s="28">
        <v>3</v>
      </c>
      <c r="AN31" s="28" t="str">
        <f t="shared" si="19"/>
        <v>Takeaway food services: 8%</v>
      </c>
      <c r="AO31" s="32">
        <f t="shared" si="20"/>
        <v>7.9558466541473832E-2</v>
      </c>
      <c r="AP31" s="32" t="e">
        <f t="shared" si="21"/>
        <v>#N/A</v>
      </c>
      <c r="AQ31" s="32" t="e">
        <f t="shared" si="22"/>
        <v>#N/A</v>
      </c>
      <c r="AR31" s="28">
        <f t="shared" si="14"/>
        <v>0</v>
      </c>
      <c r="AS31" s="28" t="str">
        <f t="shared" si="15"/>
        <v>down -16%</v>
      </c>
      <c r="AT31" s="34">
        <f>RANK(AU31,AU$29:AU$48)+COUNTIF(AU$29:AU50,AU31)-1</f>
        <v>20</v>
      </c>
      <c r="AU31" s="33">
        <f t="shared" si="12"/>
        <v>-0.1634078679100239</v>
      </c>
      <c r="AV31" s="28">
        <f>IF(AW31&gt;0,COUNTIF(AW$28:AW31,1),"")</f>
        <v>3</v>
      </c>
      <c r="AW31" s="28">
        <f t="shared" si="13"/>
        <v>1</v>
      </c>
      <c r="AX31" s="28" t="str">
        <f>Control!E18</f>
        <v>New South Wales - Other specialised food retailing</v>
      </c>
      <c r="AY31" s="28" t="str">
        <f>Control!F18</f>
        <v>New South Wales</v>
      </c>
      <c r="AZ31" s="28" t="str">
        <f>Control!G18</f>
        <v>Other specialised food retailing</v>
      </c>
      <c r="BA31" s="28">
        <f>INDEX(Control!$H18:$NL18,,MATCH(Analysis!BA$10,Control!$H$7:$NL$7,0))</f>
        <v>241.6</v>
      </c>
      <c r="BB31" s="28">
        <f>INDEX(Control!$H18:$NL18,,MATCH(Analysis!BB$10,Control!$H$7:$NL$7,0))</f>
        <v>238.4</v>
      </c>
      <c r="BC31" s="28">
        <f>INDEX(Control!$H18:$NL18,,MATCH(Analysis!BC$10,Control!$H$7:$NL$7,0))</f>
        <v>230.6</v>
      </c>
      <c r="BD31" s="28">
        <f>INDEX(Control!$H18:$NL18,,MATCH(Analysis!BD$10,Control!$H$7:$NL$7,0))</f>
        <v>237.1</v>
      </c>
      <c r="BE31" s="28">
        <f>INDEX(Control!$H18:$NL18,,MATCH(Analysis!BE$10,Control!$H$7:$NL$7,0))</f>
        <v>245.2</v>
      </c>
      <c r="BF31" s="28">
        <f>INDEX(Control!$H18:$NL18,,MATCH(Analysis!BF$10,Control!$H$7:$NL$7,0))</f>
        <v>241</v>
      </c>
      <c r="BG31" s="28">
        <f>INDEX(Control!$H18:$NL18,,MATCH(Analysis!BG$10,Control!$H$7:$NL$7,0))</f>
        <v>266.2</v>
      </c>
      <c r="BH31" s="28">
        <f>INDEX(Control!$H18:$NL18,,MATCH(Analysis!BH$10,Control!$H$7:$NL$7,0))</f>
        <v>275.7</v>
      </c>
      <c r="BI31" s="28">
        <f>INDEX(Control!$H18:$NL18,,MATCH(Analysis!BI$10,Control!$H$7:$NL$7,0))</f>
        <v>342.2</v>
      </c>
      <c r="BJ31" s="28">
        <f>INDEX(Control!$H18:$NL18,,MATCH(Analysis!BJ$10,Control!$H$7:$NL$7,0))</f>
        <v>255.5</v>
      </c>
      <c r="BK31" s="28">
        <f>INDEX(Control!$H18:$NL18,,MATCH(Analysis!BK$10,Control!$H$7:$NL$7,0))</f>
        <v>215.6</v>
      </c>
      <c r="BL31" s="28">
        <f>INDEX(Control!$H18:$NL18,,MATCH(Analysis!BL$10,Control!$H$7:$NL$7,0))</f>
        <v>229.8</v>
      </c>
      <c r="BM31" s="28">
        <f>INDEX(Control!$H18:$NL18,,MATCH(Analysis!BM$10,Control!$H$7:$NL$7,0))</f>
        <v>214.6</v>
      </c>
      <c r="BN31" s="28">
        <f>INDEX(Control!$H18:$NL18,,MATCH(Analysis!BN$10,Control!$H$7:$NL$7,0))</f>
        <v>224.8</v>
      </c>
      <c r="BO31" s="28">
        <f>INDEX(Control!$H18:$NL18,,MATCH(Analysis!BO$10,Control!$H$7:$NL$7,0))</f>
        <v>205.9</v>
      </c>
      <c r="BP31" s="28">
        <f>INDEX(Control!$H18:$NL18,,MATCH(Analysis!BP$10,Control!$H$7:$NL$7,0))</f>
        <v>198.9</v>
      </c>
      <c r="BQ31" s="28">
        <f>INDEX(Control!$H18:$NL18,,MATCH(Analysis!BQ$10,Control!$H$7:$NL$7,0))</f>
        <v>203.5</v>
      </c>
      <c r="BR31" s="28">
        <f>INDEX(Control!$H18:$NL18,,MATCH(Analysis!BR$10,Control!$H$7:$NL$7,0))</f>
        <v>203.5</v>
      </c>
      <c r="BS31" s="28">
        <f>INDEX(Control!$H18:$NL18,,MATCH(Analysis!BS$10,Control!$H$7:$NL$7,0))</f>
        <v>214.6</v>
      </c>
      <c r="BT31" s="28">
        <f>INDEX(Control!$H18:$NL18,,MATCH(Analysis!BT$10,Control!$H$7:$NL$7,0))</f>
        <v>201.6</v>
      </c>
      <c r="BU31" s="28">
        <f>INDEX(Control!$H18:$NL18,,MATCH(Analysis!BU$10,Control!$H$7:$NL$7,0))</f>
        <v>252.2</v>
      </c>
      <c r="BV31" s="28">
        <f>INDEX(Control!$H18:$NL18,,MATCH(Analysis!BV$10,Control!$H$7:$NL$7,0))</f>
        <v>206.1</v>
      </c>
      <c r="BW31" s="28">
        <f>INDEX(Control!$H18:$NL18,,MATCH(Analysis!BW$10,Control!$H$7:$NL$7,0))</f>
        <v>194.9</v>
      </c>
      <c r="BX31" s="28">
        <f>INDEX(Control!$H18:$NL18,,MATCH(Analysis!BX$10,Control!$H$7:$NL$7,0))</f>
        <v>200.8</v>
      </c>
      <c r="BY31" s="28">
        <f>INDEX(Control!$H18:$NL18,,MATCH(Analysis!BY$10,Control!$H$7:$NL$7,0))</f>
        <v>196.2</v>
      </c>
    </row>
    <row r="32" spans="1:77" x14ac:dyDescent="0.2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AH32" s="28">
        <v>5</v>
      </c>
      <c r="AJ32" s="32">
        <f t="shared" si="16"/>
        <v>7.049234497191359E-2</v>
      </c>
      <c r="AK32" s="28" t="str">
        <f t="shared" si="17"/>
        <v>New South Wales - Hardware, building &amp; garden supplies retailing</v>
      </c>
      <c r="AL32" s="28">
        <f t="shared" si="18"/>
        <v>7</v>
      </c>
      <c r="AM32" s="28">
        <v>4</v>
      </c>
      <c r="AN32" s="28" t="str">
        <f t="shared" si="19"/>
        <v>Hardware, building &amp; garden supplies retailing: 7%</v>
      </c>
      <c r="AO32" s="32">
        <f t="shared" si="20"/>
        <v>7.049234497191359E-2</v>
      </c>
      <c r="AP32" s="32" t="e">
        <f t="shared" si="21"/>
        <v>#N/A</v>
      </c>
      <c r="AQ32" s="32" t="e">
        <f t="shared" si="22"/>
        <v>#N/A</v>
      </c>
      <c r="AR32" s="28">
        <f t="shared" si="14"/>
        <v>0</v>
      </c>
      <c r="AS32" s="28" t="str">
        <f t="shared" si="15"/>
        <v>up 3%</v>
      </c>
      <c r="AT32" s="34">
        <f>RANK(AU32,AU$29:AU$48)+COUNTIF(AU$29:AU51,AU32)-1</f>
        <v>10</v>
      </c>
      <c r="AU32" s="33">
        <f t="shared" si="12"/>
        <v>3.0122025813021328E-2</v>
      </c>
      <c r="AV32" s="28">
        <f>IF(AW32&gt;0,COUNTIF(AW$28:AW32,1),"")</f>
        <v>4</v>
      </c>
      <c r="AW32" s="28">
        <f t="shared" si="13"/>
        <v>1</v>
      </c>
      <c r="AX32" s="28" t="str">
        <f>Control!E19</f>
        <v>New South Wales - Food retailing</v>
      </c>
      <c r="AY32" s="28" t="str">
        <f>Control!F19</f>
        <v>New South Wales</v>
      </c>
      <c r="AZ32" s="28" t="str">
        <f>Control!G19</f>
        <v>Food retailing</v>
      </c>
      <c r="BA32" s="28">
        <f>INDEX(Control!$H19:$NL19,,MATCH(Analysis!BA$10,Control!$H$7:$NL$7,0))</f>
        <v>2333.6</v>
      </c>
      <c r="BB32" s="28">
        <f>INDEX(Control!$H19:$NL19,,MATCH(Analysis!BB$10,Control!$H$7:$NL$7,0))</f>
        <v>2346.5</v>
      </c>
      <c r="BC32" s="28">
        <f>INDEX(Control!$H19:$NL19,,MATCH(Analysis!BC$10,Control!$H$7:$NL$7,0))</f>
        <v>2243</v>
      </c>
      <c r="BD32" s="28">
        <f>INDEX(Control!$H19:$NL19,,MATCH(Analysis!BD$10,Control!$H$7:$NL$7,0))</f>
        <v>2314.5</v>
      </c>
      <c r="BE32" s="28">
        <f>INDEX(Control!$H19:$NL19,,MATCH(Analysis!BE$10,Control!$H$7:$NL$7,0))</f>
        <v>2359.5</v>
      </c>
      <c r="BF32" s="28">
        <f>INDEX(Control!$H19:$NL19,,MATCH(Analysis!BF$10,Control!$H$7:$NL$7,0))</f>
        <v>2319</v>
      </c>
      <c r="BG32" s="28">
        <f>INDEX(Control!$H19:$NL19,,MATCH(Analysis!BG$10,Control!$H$7:$NL$7,0))</f>
        <v>2497.8000000000002</v>
      </c>
      <c r="BH32" s="28">
        <f>INDEX(Control!$H19:$NL19,,MATCH(Analysis!BH$10,Control!$H$7:$NL$7,0))</f>
        <v>2623</v>
      </c>
      <c r="BI32" s="28">
        <f>INDEX(Control!$H19:$NL19,,MATCH(Analysis!BI$10,Control!$H$7:$NL$7,0))</f>
        <v>2932.9</v>
      </c>
      <c r="BJ32" s="28">
        <f>INDEX(Control!$H19:$NL19,,MATCH(Analysis!BJ$10,Control!$H$7:$NL$7,0))</f>
        <v>2541.8000000000002</v>
      </c>
      <c r="BK32" s="28">
        <f>INDEX(Control!$H19:$NL19,,MATCH(Analysis!BK$10,Control!$H$7:$NL$7,0))</f>
        <v>2231</v>
      </c>
      <c r="BL32" s="28">
        <f>INDEX(Control!$H19:$NL19,,MATCH(Analysis!BL$10,Control!$H$7:$NL$7,0))</f>
        <v>2468.6999999999998</v>
      </c>
      <c r="BM32" s="28">
        <f>INDEX(Control!$H19:$NL19,,MATCH(Analysis!BM$10,Control!$H$7:$NL$7,0))</f>
        <v>2386.6</v>
      </c>
      <c r="BN32" s="28">
        <f>INDEX(Control!$H19:$NL19,,MATCH(Analysis!BN$10,Control!$H$7:$NL$7,0))</f>
        <v>2425.3000000000002</v>
      </c>
      <c r="BO32" s="28">
        <f>INDEX(Control!$H19:$NL19,,MATCH(Analysis!BO$10,Control!$H$7:$NL$7,0))</f>
        <v>2298.6</v>
      </c>
      <c r="BP32" s="28">
        <f>INDEX(Control!$H19:$NL19,,MATCH(Analysis!BP$10,Control!$H$7:$NL$7,0))</f>
        <v>2439.1</v>
      </c>
      <c r="BQ32" s="28">
        <f>INDEX(Control!$H19:$NL19,,MATCH(Analysis!BQ$10,Control!$H$7:$NL$7,0))</f>
        <v>2427.1</v>
      </c>
      <c r="BR32" s="28">
        <f>INDEX(Control!$H19:$NL19,,MATCH(Analysis!BR$10,Control!$H$7:$NL$7,0))</f>
        <v>2410.1</v>
      </c>
      <c r="BS32" s="28">
        <f>INDEX(Control!$H19:$NL19,,MATCH(Analysis!BS$10,Control!$H$7:$NL$7,0))</f>
        <v>2527.3000000000002</v>
      </c>
      <c r="BT32" s="28">
        <f>INDEX(Control!$H19:$NL19,,MATCH(Analysis!BT$10,Control!$H$7:$NL$7,0))</f>
        <v>2610.1</v>
      </c>
      <c r="BU32" s="28">
        <f>INDEX(Control!$H19:$NL19,,MATCH(Analysis!BU$10,Control!$H$7:$NL$7,0))</f>
        <v>2989.2</v>
      </c>
      <c r="BV32" s="28">
        <f>INDEX(Control!$H19:$NL19,,MATCH(Analysis!BV$10,Control!$H$7:$NL$7,0))</f>
        <v>2610.3000000000002</v>
      </c>
      <c r="BW32" s="28">
        <f>INDEX(Control!$H19:$NL19,,MATCH(Analysis!BW$10,Control!$H$7:$NL$7,0))</f>
        <v>2362.6</v>
      </c>
      <c r="BX32" s="28">
        <f>INDEX(Control!$H19:$NL19,,MATCH(Analysis!BX$10,Control!$H$7:$NL$7,0))</f>
        <v>2546.4</v>
      </c>
      <c r="BY32" s="28">
        <f>INDEX(Control!$H19:$NL19,,MATCH(Analysis!BY$10,Control!$H$7:$NL$7,0))</f>
        <v>2499.6999999999998</v>
      </c>
    </row>
    <row r="33" spans="1:77" x14ac:dyDescent="0.2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AH33" s="28">
        <v>6</v>
      </c>
      <c r="AJ33" s="32">
        <f t="shared" si="16"/>
        <v>5.9786706883550367E-2</v>
      </c>
      <c r="AK33" s="28" t="str">
        <f t="shared" si="17"/>
        <v>New South Wales - Other retailing</v>
      </c>
      <c r="AL33" s="28">
        <f t="shared" si="18"/>
        <v>17</v>
      </c>
      <c r="AM33" s="28">
        <v>5</v>
      </c>
      <c r="AN33" s="28" t="str">
        <f t="shared" si="19"/>
        <v>Other retailing: 6%</v>
      </c>
      <c r="AO33" s="32">
        <f t="shared" si="20"/>
        <v>5.9786706883550367E-2</v>
      </c>
      <c r="AP33" s="32" t="e">
        <f t="shared" si="21"/>
        <v>#N/A</v>
      </c>
      <c r="AQ33" s="32" t="e">
        <f t="shared" si="22"/>
        <v>#N/A</v>
      </c>
      <c r="AR33" s="28">
        <f t="shared" si="14"/>
        <v>0</v>
      </c>
      <c r="AS33" s="28" t="str">
        <f t="shared" si="15"/>
        <v>up 3%</v>
      </c>
      <c r="AT33" s="34">
        <f>RANK(AU33,AU$29:AU$48)+COUNTIF(AU$29:AU52,AU33)-1</f>
        <v>11</v>
      </c>
      <c r="AU33" s="33">
        <f t="shared" si="12"/>
        <v>2.5154123531464331E-2</v>
      </c>
      <c r="AV33" s="28">
        <f>IF(AW33&gt;0,COUNTIF(AW$28:AW33,1),"")</f>
        <v>5</v>
      </c>
      <c r="AW33" s="28">
        <f t="shared" si="13"/>
        <v>1</v>
      </c>
      <c r="AX33" s="28" t="str">
        <f>Control!E20</f>
        <v>New South Wales - Furniture, floor coverings, houseware &amp; textile goods retailing</v>
      </c>
      <c r="AY33" s="28" t="str">
        <f>Control!F20</f>
        <v>New South Wales</v>
      </c>
      <c r="AZ33" s="28" t="str">
        <f>Control!G20</f>
        <v>Furniture, floor coverings, houseware &amp; textile goods retailing</v>
      </c>
      <c r="BA33" s="28">
        <f>INDEX(Control!$H20:$NL20,,MATCH(Analysis!BA$10,Control!$H$7:$NL$7,0))</f>
        <v>278.10000000000002</v>
      </c>
      <c r="BB33" s="28">
        <f>INDEX(Control!$H20:$NL20,,MATCH(Analysis!BB$10,Control!$H$7:$NL$7,0))</f>
        <v>289.8</v>
      </c>
      <c r="BC33" s="28">
        <f>INDEX(Control!$H20:$NL20,,MATCH(Analysis!BC$10,Control!$H$7:$NL$7,0))</f>
        <v>314.3</v>
      </c>
      <c r="BD33" s="28">
        <f>INDEX(Control!$H20:$NL20,,MATCH(Analysis!BD$10,Control!$H$7:$NL$7,0))</f>
        <v>273</v>
      </c>
      <c r="BE33" s="28">
        <f>INDEX(Control!$H20:$NL20,,MATCH(Analysis!BE$10,Control!$H$7:$NL$7,0))</f>
        <v>275.7</v>
      </c>
      <c r="BF33" s="28">
        <f>INDEX(Control!$H20:$NL20,,MATCH(Analysis!BF$10,Control!$H$7:$NL$7,0))</f>
        <v>269.2</v>
      </c>
      <c r="BG33" s="28">
        <f>INDEX(Control!$H20:$NL20,,MATCH(Analysis!BG$10,Control!$H$7:$NL$7,0))</f>
        <v>279.60000000000002</v>
      </c>
      <c r="BH33" s="28">
        <f>INDEX(Control!$H20:$NL20,,MATCH(Analysis!BH$10,Control!$H$7:$NL$7,0))</f>
        <v>284.8</v>
      </c>
      <c r="BI33" s="28">
        <f>INDEX(Control!$H20:$NL20,,MATCH(Analysis!BI$10,Control!$H$7:$NL$7,0))</f>
        <v>327.39999999999998</v>
      </c>
      <c r="BJ33" s="28">
        <f>INDEX(Control!$H20:$NL20,,MATCH(Analysis!BJ$10,Control!$H$7:$NL$7,0))</f>
        <v>309.5</v>
      </c>
      <c r="BK33" s="28">
        <f>INDEX(Control!$H20:$NL20,,MATCH(Analysis!BK$10,Control!$H$7:$NL$7,0))</f>
        <v>270.3</v>
      </c>
      <c r="BL33" s="28">
        <f>INDEX(Control!$H20:$NL20,,MATCH(Analysis!BL$10,Control!$H$7:$NL$7,0))</f>
        <v>285.3</v>
      </c>
      <c r="BM33" s="28">
        <f>INDEX(Control!$H20:$NL20,,MATCH(Analysis!BM$10,Control!$H$7:$NL$7,0))</f>
        <v>259.89999999999998</v>
      </c>
      <c r="BN33" s="28">
        <f>INDEX(Control!$H20:$NL20,,MATCH(Analysis!BN$10,Control!$H$7:$NL$7,0))</f>
        <v>285.10000000000002</v>
      </c>
      <c r="BO33" s="28">
        <f>INDEX(Control!$H20:$NL20,,MATCH(Analysis!BO$10,Control!$H$7:$NL$7,0))</f>
        <v>303.60000000000002</v>
      </c>
      <c r="BP33" s="28">
        <f>INDEX(Control!$H20:$NL20,,MATCH(Analysis!BP$10,Control!$H$7:$NL$7,0))</f>
        <v>296.39999999999998</v>
      </c>
      <c r="BQ33" s="28">
        <f>INDEX(Control!$H20:$NL20,,MATCH(Analysis!BQ$10,Control!$H$7:$NL$7,0))</f>
        <v>293.39999999999998</v>
      </c>
      <c r="BR33" s="28">
        <f>INDEX(Control!$H20:$NL20,,MATCH(Analysis!BR$10,Control!$H$7:$NL$7,0))</f>
        <v>278</v>
      </c>
      <c r="BS33" s="28">
        <f>INDEX(Control!$H20:$NL20,,MATCH(Analysis!BS$10,Control!$H$7:$NL$7,0))</f>
        <v>301.3</v>
      </c>
      <c r="BT33" s="28">
        <f>INDEX(Control!$H20:$NL20,,MATCH(Analysis!BT$10,Control!$H$7:$NL$7,0))</f>
        <v>306.60000000000002</v>
      </c>
      <c r="BU33" s="28">
        <f>INDEX(Control!$H20:$NL20,,MATCH(Analysis!BU$10,Control!$H$7:$NL$7,0))</f>
        <v>346.7</v>
      </c>
      <c r="BV33" s="28">
        <f>INDEX(Control!$H20:$NL20,,MATCH(Analysis!BV$10,Control!$H$7:$NL$7,0))</f>
        <v>308.10000000000002</v>
      </c>
      <c r="BW33" s="28">
        <f>INDEX(Control!$H20:$NL20,,MATCH(Analysis!BW$10,Control!$H$7:$NL$7,0))</f>
        <v>260</v>
      </c>
      <c r="BX33" s="28">
        <f>INDEX(Control!$H20:$NL20,,MATCH(Analysis!BX$10,Control!$H$7:$NL$7,0))</f>
        <v>272.89999999999998</v>
      </c>
      <c r="BY33" s="28">
        <f>INDEX(Control!$H20:$NL20,,MATCH(Analysis!BY$10,Control!$H$7:$NL$7,0))</f>
        <v>273.2</v>
      </c>
    </row>
    <row r="34" spans="1:77" x14ac:dyDescent="0.2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AH34" s="28">
        <v>7</v>
      </c>
      <c r="AJ34" s="32">
        <f t="shared" si="16"/>
        <v>5.6416525090125597E-2</v>
      </c>
      <c r="AK34" s="28" t="str">
        <f t="shared" si="17"/>
        <v>New South Wales - Cafes, restaurants &amp; takeaway food services</v>
      </c>
      <c r="AL34" s="28">
        <f t="shared" si="18"/>
        <v>20</v>
      </c>
      <c r="AM34" s="28">
        <v>6</v>
      </c>
      <c r="AN34" s="28" t="str">
        <f t="shared" si="19"/>
        <v>Cafes, restaurants &amp; takeaway food services: 6%</v>
      </c>
      <c r="AO34" s="32">
        <f t="shared" si="20"/>
        <v>5.6416525090125597E-2</v>
      </c>
      <c r="AP34" s="32" t="e">
        <f t="shared" si="21"/>
        <v>#N/A</v>
      </c>
      <c r="AQ34" s="32" t="e">
        <f t="shared" si="22"/>
        <v>#N/A</v>
      </c>
      <c r="AR34" s="28">
        <f t="shared" si="14"/>
        <v>0</v>
      </c>
      <c r="AS34" s="28" t="str">
        <f t="shared" si="15"/>
        <v>down -2%</v>
      </c>
      <c r="AT34" s="34">
        <f>RANK(AU34,AU$29:AU$48)+COUNTIF(AU$29:AU53,AU34)-1</f>
        <v>15</v>
      </c>
      <c r="AU34" s="33">
        <f t="shared" si="12"/>
        <v>-2.4085622498239232E-2</v>
      </c>
      <c r="AV34" s="28">
        <f>IF(AW34&gt;0,COUNTIF(AW$28:AW34,1),"")</f>
        <v>6</v>
      </c>
      <c r="AW34" s="28">
        <f t="shared" si="13"/>
        <v>1</v>
      </c>
      <c r="AX34" s="28" t="str">
        <f>Control!E21</f>
        <v>New South Wales - Electrical &amp; electronic goods retailing</v>
      </c>
      <c r="AY34" s="28" t="str">
        <f>Control!F21</f>
        <v>New South Wales</v>
      </c>
      <c r="AZ34" s="28" t="str">
        <f>Control!G21</f>
        <v>Electrical &amp; electronic goods retailing</v>
      </c>
      <c r="BA34" s="28">
        <f>INDEX(Control!$H21:$NL21,,MATCH(Analysis!BA$10,Control!$H$7:$NL$7,0))</f>
        <v>427</v>
      </c>
      <c r="BB34" s="28">
        <f>INDEX(Control!$H21:$NL21,,MATCH(Analysis!BB$10,Control!$H$7:$NL$7,0))</f>
        <v>460.7</v>
      </c>
      <c r="BC34" s="28">
        <f>INDEX(Control!$H21:$NL21,,MATCH(Analysis!BC$10,Control!$H$7:$NL$7,0))</f>
        <v>527.9</v>
      </c>
      <c r="BD34" s="28">
        <f>INDEX(Control!$H21:$NL21,,MATCH(Analysis!BD$10,Control!$H$7:$NL$7,0))</f>
        <v>485.8</v>
      </c>
      <c r="BE34" s="28">
        <f>INDEX(Control!$H21:$NL21,,MATCH(Analysis!BE$10,Control!$H$7:$NL$7,0))</f>
        <v>464.2</v>
      </c>
      <c r="BF34" s="28">
        <f>INDEX(Control!$H21:$NL21,,MATCH(Analysis!BF$10,Control!$H$7:$NL$7,0))</f>
        <v>428.3</v>
      </c>
      <c r="BG34" s="28">
        <f>INDEX(Control!$H21:$NL21,,MATCH(Analysis!BG$10,Control!$H$7:$NL$7,0))</f>
        <v>463</v>
      </c>
      <c r="BH34" s="28">
        <f>INDEX(Control!$H21:$NL21,,MATCH(Analysis!BH$10,Control!$H$7:$NL$7,0))</f>
        <v>513.79999999999995</v>
      </c>
      <c r="BI34" s="28">
        <f>INDEX(Control!$H21:$NL21,,MATCH(Analysis!BI$10,Control!$H$7:$NL$7,0))</f>
        <v>731.1</v>
      </c>
      <c r="BJ34" s="28">
        <f>INDEX(Control!$H21:$NL21,,MATCH(Analysis!BJ$10,Control!$H$7:$NL$7,0))</f>
        <v>491.9</v>
      </c>
      <c r="BK34" s="28">
        <f>INDEX(Control!$H21:$NL21,,MATCH(Analysis!BK$10,Control!$H$7:$NL$7,0))</f>
        <v>392.7</v>
      </c>
      <c r="BL34" s="28">
        <f>INDEX(Control!$H21:$NL21,,MATCH(Analysis!BL$10,Control!$H$7:$NL$7,0))</f>
        <v>428.8</v>
      </c>
      <c r="BM34" s="28">
        <f>INDEX(Control!$H21:$NL21,,MATCH(Analysis!BM$10,Control!$H$7:$NL$7,0))</f>
        <v>432.7</v>
      </c>
      <c r="BN34" s="28">
        <f>INDEX(Control!$H21:$NL21,,MATCH(Analysis!BN$10,Control!$H$7:$NL$7,0))</f>
        <v>465.6</v>
      </c>
      <c r="BO34" s="28">
        <f>INDEX(Control!$H21:$NL21,,MATCH(Analysis!BO$10,Control!$H$7:$NL$7,0))</f>
        <v>516.5</v>
      </c>
      <c r="BP34" s="28">
        <f>INDEX(Control!$H21:$NL21,,MATCH(Analysis!BP$10,Control!$H$7:$NL$7,0))</f>
        <v>476.7</v>
      </c>
      <c r="BQ34" s="28">
        <f>INDEX(Control!$H21:$NL21,,MATCH(Analysis!BQ$10,Control!$H$7:$NL$7,0))</f>
        <v>472.7</v>
      </c>
      <c r="BR34" s="28">
        <f>INDEX(Control!$H21:$NL21,,MATCH(Analysis!BR$10,Control!$H$7:$NL$7,0))</f>
        <v>438.1</v>
      </c>
      <c r="BS34" s="28">
        <f>INDEX(Control!$H21:$NL21,,MATCH(Analysis!BS$10,Control!$H$7:$NL$7,0))</f>
        <v>462.2</v>
      </c>
      <c r="BT34" s="28">
        <f>INDEX(Control!$H21:$NL21,,MATCH(Analysis!BT$10,Control!$H$7:$NL$7,0))</f>
        <v>490.7</v>
      </c>
      <c r="BU34" s="28">
        <f>INDEX(Control!$H21:$NL21,,MATCH(Analysis!BU$10,Control!$H$7:$NL$7,0))</f>
        <v>720.9</v>
      </c>
      <c r="BV34" s="28">
        <f>INDEX(Control!$H21:$NL21,,MATCH(Analysis!BV$10,Control!$H$7:$NL$7,0))</f>
        <v>439.4</v>
      </c>
      <c r="BW34" s="28">
        <f>INDEX(Control!$H21:$NL21,,MATCH(Analysis!BW$10,Control!$H$7:$NL$7,0))</f>
        <v>384.4</v>
      </c>
      <c r="BX34" s="28">
        <f>INDEX(Control!$H21:$NL21,,MATCH(Analysis!BX$10,Control!$H$7:$NL$7,0))</f>
        <v>418.8</v>
      </c>
      <c r="BY34" s="28">
        <f>INDEX(Control!$H21:$NL21,,MATCH(Analysis!BY$10,Control!$H$7:$NL$7,0))</f>
        <v>394.7</v>
      </c>
    </row>
    <row r="35" spans="1:77" x14ac:dyDescent="0.2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AH35" s="28">
        <v>8</v>
      </c>
      <c r="AJ35" s="32">
        <f t="shared" si="16"/>
        <v>5.0265263915115634E-2</v>
      </c>
      <c r="AK35" s="28" t="str">
        <f t="shared" si="17"/>
        <v>New South Wales - Pharmaceutical, cosmetic &amp; toiletry goods retailing</v>
      </c>
      <c r="AL35" s="28">
        <f t="shared" si="18"/>
        <v>15</v>
      </c>
      <c r="AM35" s="28">
        <v>7</v>
      </c>
      <c r="AN35" s="28" t="str">
        <f t="shared" si="19"/>
        <v>Pharmaceutical, cosmetic &amp; toiletry goods retailing: 5%</v>
      </c>
      <c r="AO35" s="32">
        <f t="shared" si="20"/>
        <v>5.0265263915115634E-2</v>
      </c>
      <c r="AP35" s="32" t="e">
        <f t="shared" si="21"/>
        <v>#N/A</v>
      </c>
      <c r="AQ35" s="32" t="e">
        <f t="shared" si="22"/>
        <v>#N/A</v>
      </c>
      <c r="AR35" s="28">
        <f t="shared" si="14"/>
        <v>0</v>
      </c>
      <c r="AS35" s="28" t="str">
        <f t="shared" si="15"/>
        <v>up 7%</v>
      </c>
      <c r="AT35" s="34">
        <f>RANK(AU35,AU$29:AU$48)+COUNTIF(AU$29:AU54,AU35)-1</f>
        <v>4</v>
      </c>
      <c r="AU35" s="33">
        <f t="shared" si="12"/>
        <v>7.049234497191359E-2</v>
      </c>
      <c r="AV35" s="28">
        <f>IF(AW35&gt;0,COUNTIF(AW$28:AW35,1),"")</f>
        <v>7</v>
      </c>
      <c r="AW35" s="28">
        <f t="shared" si="13"/>
        <v>1</v>
      </c>
      <c r="AX35" s="28" t="str">
        <f>Control!E22</f>
        <v>New South Wales - Hardware, building &amp; garden supplies retailing</v>
      </c>
      <c r="AY35" s="28" t="str">
        <f>Control!F22</f>
        <v>New South Wales</v>
      </c>
      <c r="AZ35" s="28" t="str">
        <f>Control!G22</f>
        <v>Hardware, building &amp; garden supplies retailing</v>
      </c>
      <c r="BA35" s="28">
        <f>INDEX(Control!$H22:$NL22,,MATCH(Analysis!BA$10,Control!$H$7:$NL$7,0))</f>
        <v>272.89999999999998</v>
      </c>
      <c r="BB35" s="28">
        <f>INDEX(Control!$H22:$NL22,,MATCH(Analysis!BB$10,Control!$H$7:$NL$7,0))</f>
        <v>279.39999999999998</v>
      </c>
      <c r="BC35" s="28">
        <f>INDEX(Control!$H22:$NL22,,MATCH(Analysis!BC$10,Control!$H$7:$NL$7,0))</f>
        <v>267.8</v>
      </c>
      <c r="BD35" s="28">
        <f>INDEX(Control!$H22:$NL22,,MATCH(Analysis!BD$10,Control!$H$7:$NL$7,0))</f>
        <v>273.10000000000002</v>
      </c>
      <c r="BE35" s="28">
        <f>INDEX(Control!$H22:$NL22,,MATCH(Analysis!BE$10,Control!$H$7:$NL$7,0))</f>
        <v>307.7</v>
      </c>
      <c r="BF35" s="28">
        <f>INDEX(Control!$H22:$NL22,,MATCH(Analysis!BF$10,Control!$H$7:$NL$7,0))</f>
        <v>318.2</v>
      </c>
      <c r="BG35" s="28">
        <f>INDEX(Control!$H22:$NL22,,MATCH(Analysis!BG$10,Control!$H$7:$NL$7,0))</f>
        <v>333.5</v>
      </c>
      <c r="BH35" s="28">
        <f>INDEX(Control!$H22:$NL22,,MATCH(Analysis!BH$10,Control!$H$7:$NL$7,0))</f>
        <v>324</v>
      </c>
      <c r="BI35" s="28">
        <f>INDEX(Control!$H22:$NL22,,MATCH(Analysis!BI$10,Control!$H$7:$NL$7,0))</f>
        <v>347.2</v>
      </c>
      <c r="BJ35" s="28">
        <f>INDEX(Control!$H22:$NL22,,MATCH(Analysis!BJ$10,Control!$H$7:$NL$7,0))</f>
        <v>307.2</v>
      </c>
      <c r="BK35" s="28">
        <f>INDEX(Control!$H22:$NL22,,MATCH(Analysis!BK$10,Control!$H$7:$NL$7,0))</f>
        <v>270.39999999999998</v>
      </c>
      <c r="BL35" s="28">
        <f>INDEX(Control!$H22:$NL22,,MATCH(Analysis!BL$10,Control!$H$7:$NL$7,0))</f>
        <v>308.2</v>
      </c>
      <c r="BM35" s="28">
        <f>INDEX(Control!$H22:$NL22,,MATCH(Analysis!BM$10,Control!$H$7:$NL$7,0))</f>
        <v>294.89999999999998</v>
      </c>
      <c r="BN35" s="28">
        <f>INDEX(Control!$H22:$NL22,,MATCH(Analysis!BN$10,Control!$H$7:$NL$7,0))</f>
        <v>309.3</v>
      </c>
      <c r="BO35" s="28">
        <f>INDEX(Control!$H22:$NL22,,MATCH(Analysis!BO$10,Control!$H$7:$NL$7,0))</f>
        <v>301.5</v>
      </c>
      <c r="BP35" s="28">
        <f>INDEX(Control!$H22:$NL22,,MATCH(Analysis!BP$10,Control!$H$7:$NL$7,0))</f>
        <v>302.60000000000002</v>
      </c>
      <c r="BQ35" s="28">
        <f>INDEX(Control!$H22:$NL22,,MATCH(Analysis!BQ$10,Control!$H$7:$NL$7,0))</f>
        <v>325.3</v>
      </c>
      <c r="BR35" s="28">
        <f>INDEX(Control!$H22:$NL22,,MATCH(Analysis!BR$10,Control!$H$7:$NL$7,0))</f>
        <v>356.2</v>
      </c>
      <c r="BS35" s="28">
        <f>INDEX(Control!$H22:$NL22,,MATCH(Analysis!BS$10,Control!$H$7:$NL$7,0))</f>
        <v>354.6</v>
      </c>
      <c r="BT35" s="28">
        <f>INDEX(Control!$H22:$NL22,,MATCH(Analysis!BT$10,Control!$H$7:$NL$7,0))</f>
        <v>356.4</v>
      </c>
      <c r="BU35" s="28">
        <f>INDEX(Control!$H22:$NL22,,MATCH(Analysis!BU$10,Control!$H$7:$NL$7,0))</f>
        <v>386.3</v>
      </c>
      <c r="BV35" s="28">
        <f>INDEX(Control!$H22:$NL22,,MATCH(Analysis!BV$10,Control!$H$7:$NL$7,0))</f>
        <v>303.89999999999998</v>
      </c>
      <c r="BW35" s="28">
        <f>INDEX(Control!$H22:$NL22,,MATCH(Analysis!BW$10,Control!$H$7:$NL$7,0))</f>
        <v>276.3</v>
      </c>
      <c r="BX35" s="28">
        <f>INDEX(Control!$H22:$NL22,,MATCH(Analysis!BX$10,Control!$H$7:$NL$7,0))</f>
        <v>313.39999999999998</v>
      </c>
      <c r="BY35" s="28">
        <f>INDEX(Control!$H22:$NL22,,MATCH(Analysis!BY$10,Control!$H$7:$NL$7,0))</f>
        <v>301.8</v>
      </c>
    </row>
    <row r="36" spans="1:77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AH36" s="28">
        <v>9</v>
      </c>
      <c r="AJ36" s="32">
        <f t="shared" si="16"/>
        <v>4.8686962091359073E-2</v>
      </c>
      <c r="AK36" s="28" t="str">
        <f t="shared" si="17"/>
        <v>New South Wales - Supermarket &amp; grocery stores</v>
      </c>
      <c r="AL36" s="28">
        <f t="shared" si="18"/>
        <v>1</v>
      </c>
      <c r="AM36" s="28">
        <v>8</v>
      </c>
      <c r="AN36" s="28" t="str">
        <f t="shared" si="19"/>
        <v>Supermarket &amp; grocery stores: 5%</v>
      </c>
      <c r="AO36" s="32" t="e">
        <f t="shared" si="20"/>
        <v>#N/A</v>
      </c>
      <c r="AP36" s="32">
        <f t="shared" si="21"/>
        <v>4.8686962091359073E-2</v>
      </c>
      <c r="AQ36" s="32" t="e">
        <f t="shared" si="22"/>
        <v>#N/A</v>
      </c>
      <c r="AR36" s="28">
        <f t="shared" si="14"/>
        <v>0</v>
      </c>
      <c r="AS36" s="28" t="str">
        <f t="shared" si="15"/>
        <v>up 2%</v>
      </c>
      <c r="AT36" s="34">
        <f>RANK(AU36,AU$29:AU$48)+COUNTIF(AU$29:AU55,AU36)-1</f>
        <v>12</v>
      </c>
      <c r="AU36" s="33">
        <f t="shared" si="12"/>
        <v>1.5661482372105621E-2</v>
      </c>
      <c r="AV36" s="28">
        <f>IF(AW36&gt;0,COUNTIF(AW$28:AW36,1),"")</f>
        <v>8</v>
      </c>
      <c r="AW36" s="28">
        <f t="shared" si="13"/>
        <v>1</v>
      </c>
      <c r="AX36" s="28" t="str">
        <f>Control!E23</f>
        <v>New South Wales - Household goods retailing</v>
      </c>
      <c r="AY36" s="28" t="str">
        <f>Control!F23</f>
        <v>New South Wales</v>
      </c>
      <c r="AZ36" s="28" t="str">
        <f>Control!G23</f>
        <v>Household goods retailing</v>
      </c>
      <c r="BA36" s="28">
        <f>INDEX(Control!$H23:$NL23,,MATCH(Analysis!BA$10,Control!$H$7:$NL$7,0))</f>
        <v>978</v>
      </c>
      <c r="BB36" s="28">
        <f>INDEX(Control!$H23:$NL23,,MATCH(Analysis!BB$10,Control!$H$7:$NL$7,0))</f>
        <v>1029.9000000000001</v>
      </c>
      <c r="BC36" s="28">
        <f>INDEX(Control!$H23:$NL23,,MATCH(Analysis!BC$10,Control!$H$7:$NL$7,0))</f>
        <v>1109.9000000000001</v>
      </c>
      <c r="BD36" s="28">
        <f>INDEX(Control!$H23:$NL23,,MATCH(Analysis!BD$10,Control!$H$7:$NL$7,0))</f>
        <v>1032</v>
      </c>
      <c r="BE36" s="28">
        <f>INDEX(Control!$H23:$NL23,,MATCH(Analysis!BE$10,Control!$H$7:$NL$7,0))</f>
        <v>1047.7</v>
      </c>
      <c r="BF36" s="28">
        <f>INDEX(Control!$H23:$NL23,,MATCH(Analysis!BF$10,Control!$H$7:$NL$7,0))</f>
        <v>1015.7</v>
      </c>
      <c r="BG36" s="28">
        <f>INDEX(Control!$H23:$NL23,,MATCH(Analysis!BG$10,Control!$H$7:$NL$7,0))</f>
        <v>1076.0999999999999</v>
      </c>
      <c r="BH36" s="28">
        <f>INDEX(Control!$H23:$NL23,,MATCH(Analysis!BH$10,Control!$H$7:$NL$7,0))</f>
        <v>1122.5999999999999</v>
      </c>
      <c r="BI36" s="28">
        <f>INDEX(Control!$H23:$NL23,,MATCH(Analysis!BI$10,Control!$H$7:$NL$7,0))</f>
        <v>1405.7</v>
      </c>
      <c r="BJ36" s="28">
        <f>INDEX(Control!$H23:$NL23,,MATCH(Analysis!BJ$10,Control!$H$7:$NL$7,0))</f>
        <v>1108.7</v>
      </c>
      <c r="BK36" s="28">
        <f>INDEX(Control!$H23:$NL23,,MATCH(Analysis!BK$10,Control!$H$7:$NL$7,0))</f>
        <v>933.4</v>
      </c>
      <c r="BL36" s="28">
        <f>INDEX(Control!$H23:$NL23,,MATCH(Analysis!BL$10,Control!$H$7:$NL$7,0))</f>
        <v>1022.3</v>
      </c>
      <c r="BM36" s="28">
        <f>INDEX(Control!$H23:$NL23,,MATCH(Analysis!BM$10,Control!$H$7:$NL$7,0))</f>
        <v>987.5</v>
      </c>
      <c r="BN36" s="28">
        <f>INDEX(Control!$H23:$NL23,,MATCH(Analysis!BN$10,Control!$H$7:$NL$7,0))</f>
        <v>1059.9000000000001</v>
      </c>
      <c r="BO36" s="28">
        <f>INDEX(Control!$H23:$NL23,,MATCH(Analysis!BO$10,Control!$H$7:$NL$7,0))</f>
        <v>1121.5999999999999</v>
      </c>
      <c r="BP36" s="28">
        <f>INDEX(Control!$H23:$NL23,,MATCH(Analysis!BP$10,Control!$H$7:$NL$7,0))</f>
        <v>1075.7</v>
      </c>
      <c r="BQ36" s="28">
        <f>INDEX(Control!$H23:$NL23,,MATCH(Analysis!BQ$10,Control!$H$7:$NL$7,0))</f>
        <v>1091.4000000000001</v>
      </c>
      <c r="BR36" s="28">
        <f>INDEX(Control!$H23:$NL23,,MATCH(Analysis!BR$10,Control!$H$7:$NL$7,0))</f>
        <v>1072.2</v>
      </c>
      <c r="BS36" s="28">
        <f>INDEX(Control!$H23:$NL23,,MATCH(Analysis!BS$10,Control!$H$7:$NL$7,0))</f>
        <v>1118.0999999999999</v>
      </c>
      <c r="BT36" s="28">
        <f>INDEX(Control!$H23:$NL23,,MATCH(Analysis!BT$10,Control!$H$7:$NL$7,0))</f>
        <v>1153.5999999999999</v>
      </c>
      <c r="BU36" s="28">
        <f>INDEX(Control!$H23:$NL23,,MATCH(Analysis!BU$10,Control!$H$7:$NL$7,0))</f>
        <v>1453.9</v>
      </c>
      <c r="BV36" s="28">
        <f>INDEX(Control!$H23:$NL23,,MATCH(Analysis!BV$10,Control!$H$7:$NL$7,0))</f>
        <v>1051.5</v>
      </c>
      <c r="BW36" s="28">
        <f>INDEX(Control!$H23:$NL23,,MATCH(Analysis!BW$10,Control!$H$7:$NL$7,0))</f>
        <v>920.8</v>
      </c>
      <c r="BX36" s="28">
        <f>INDEX(Control!$H23:$NL23,,MATCH(Analysis!BX$10,Control!$H$7:$NL$7,0))</f>
        <v>1005</v>
      </c>
      <c r="BY36" s="28">
        <f>INDEX(Control!$H23:$NL23,,MATCH(Analysis!BY$10,Control!$H$7:$NL$7,0))</f>
        <v>969.7</v>
      </c>
    </row>
    <row r="37" spans="1:77" x14ac:dyDescent="0.2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AH37" s="28">
        <v>10</v>
      </c>
      <c r="AJ37" s="32">
        <f t="shared" si="16"/>
        <v>3.714912612544443E-2</v>
      </c>
      <c r="AK37" s="28" t="str">
        <f t="shared" si="17"/>
        <v>New South Wales - Cafes, restaurants &amp; catering services</v>
      </c>
      <c r="AL37" s="28">
        <f t="shared" si="18"/>
        <v>18</v>
      </c>
      <c r="AM37" s="28">
        <v>9</v>
      </c>
      <c r="AN37" s="28" t="str">
        <f t="shared" si="19"/>
        <v>Cafes, restaurants &amp; catering services: 4%</v>
      </c>
      <c r="AO37" s="32">
        <f t="shared" si="20"/>
        <v>3.714912612544443E-2</v>
      </c>
      <c r="AP37" s="32" t="e">
        <f t="shared" si="21"/>
        <v>#N/A</v>
      </c>
      <c r="AQ37" s="32" t="e">
        <f t="shared" si="22"/>
        <v>#N/A</v>
      </c>
      <c r="AR37" s="28">
        <f t="shared" si="14"/>
        <v>0</v>
      </c>
      <c r="AS37" s="28" t="str">
        <f t="shared" si="15"/>
        <v>down -7%</v>
      </c>
      <c r="AT37" s="34">
        <f>RANK(AU37,AU$29:AU$48)+COUNTIF(AU$29:AU56,AU37)-1</f>
        <v>19</v>
      </c>
      <c r="AU37" s="33">
        <f t="shared" si="12"/>
        <v>-7.1633172683459007E-2</v>
      </c>
      <c r="AV37" s="28">
        <f>IF(AW37&gt;0,COUNTIF(AW$28:AW37,1),"")</f>
        <v>9</v>
      </c>
      <c r="AW37" s="28">
        <f t="shared" si="13"/>
        <v>1</v>
      </c>
      <c r="AX37" s="28" t="str">
        <f>Control!E24</f>
        <v>New South Wales - Clothing retailing</v>
      </c>
      <c r="AY37" s="28" t="str">
        <f>Control!F24</f>
        <v>New South Wales</v>
      </c>
      <c r="AZ37" s="28" t="str">
        <f>Control!G24</f>
        <v>Clothing retailing</v>
      </c>
      <c r="BA37" s="28">
        <f>INDEX(Control!$H24:$NL24,,MATCH(Analysis!BA$10,Control!$H$7:$NL$7,0))</f>
        <v>375.8</v>
      </c>
      <c r="BB37" s="28">
        <f>INDEX(Control!$H24:$NL24,,MATCH(Analysis!BB$10,Control!$H$7:$NL$7,0))</f>
        <v>409.1</v>
      </c>
      <c r="BC37" s="28">
        <f>INDEX(Control!$H24:$NL24,,MATCH(Analysis!BC$10,Control!$H$7:$NL$7,0))</f>
        <v>379.5</v>
      </c>
      <c r="BD37" s="28">
        <f>INDEX(Control!$H24:$NL24,,MATCH(Analysis!BD$10,Control!$H$7:$NL$7,0))</f>
        <v>357</v>
      </c>
      <c r="BE37" s="28">
        <f>INDEX(Control!$H24:$NL24,,MATCH(Analysis!BE$10,Control!$H$7:$NL$7,0))</f>
        <v>343.8</v>
      </c>
      <c r="BF37" s="28">
        <f>INDEX(Control!$H24:$NL24,,MATCH(Analysis!BF$10,Control!$H$7:$NL$7,0))</f>
        <v>364.3</v>
      </c>
      <c r="BG37" s="28">
        <f>INDEX(Control!$H24:$NL24,,MATCH(Analysis!BG$10,Control!$H$7:$NL$7,0))</f>
        <v>377.7</v>
      </c>
      <c r="BH37" s="28">
        <f>INDEX(Control!$H24:$NL24,,MATCH(Analysis!BH$10,Control!$H$7:$NL$7,0))</f>
        <v>409.4</v>
      </c>
      <c r="BI37" s="28">
        <f>INDEX(Control!$H24:$NL24,,MATCH(Analysis!BI$10,Control!$H$7:$NL$7,0))</f>
        <v>583.6</v>
      </c>
      <c r="BJ37" s="28">
        <f>INDEX(Control!$H24:$NL24,,MATCH(Analysis!BJ$10,Control!$H$7:$NL$7,0))</f>
        <v>314.7</v>
      </c>
      <c r="BK37" s="28">
        <f>INDEX(Control!$H24:$NL24,,MATCH(Analysis!BK$10,Control!$H$7:$NL$7,0))</f>
        <v>242.3</v>
      </c>
      <c r="BL37" s="28">
        <f>INDEX(Control!$H24:$NL24,,MATCH(Analysis!BL$10,Control!$H$7:$NL$7,0))</f>
        <v>297.89999999999998</v>
      </c>
      <c r="BM37" s="28">
        <f>INDEX(Control!$H24:$NL24,,MATCH(Analysis!BM$10,Control!$H$7:$NL$7,0))</f>
        <v>319.5</v>
      </c>
      <c r="BN37" s="28">
        <f>INDEX(Control!$H24:$NL24,,MATCH(Analysis!BN$10,Control!$H$7:$NL$7,0))</f>
        <v>362.4</v>
      </c>
      <c r="BO37" s="28">
        <f>INDEX(Control!$H24:$NL24,,MATCH(Analysis!BO$10,Control!$H$7:$NL$7,0))</f>
        <v>336.6</v>
      </c>
      <c r="BP37" s="28">
        <f>INDEX(Control!$H24:$NL24,,MATCH(Analysis!BP$10,Control!$H$7:$NL$7,0))</f>
        <v>325</v>
      </c>
      <c r="BQ37" s="28">
        <f>INDEX(Control!$H24:$NL24,,MATCH(Analysis!BQ$10,Control!$H$7:$NL$7,0))</f>
        <v>317.5</v>
      </c>
      <c r="BR37" s="28">
        <f>INDEX(Control!$H24:$NL24,,MATCH(Analysis!BR$10,Control!$H$7:$NL$7,0))</f>
        <v>339.8</v>
      </c>
      <c r="BS37" s="28">
        <f>INDEX(Control!$H24:$NL24,,MATCH(Analysis!BS$10,Control!$H$7:$NL$7,0))</f>
        <v>323.60000000000002</v>
      </c>
      <c r="BT37" s="28">
        <f>INDEX(Control!$H24:$NL24,,MATCH(Analysis!BT$10,Control!$H$7:$NL$7,0))</f>
        <v>348.6</v>
      </c>
      <c r="BU37" s="28">
        <f>INDEX(Control!$H24:$NL24,,MATCH(Analysis!BU$10,Control!$H$7:$NL$7,0))</f>
        <v>524.20000000000005</v>
      </c>
      <c r="BV37" s="28">
        <f>INDEX(Control!$H24:$NL24,,MATCH(Analysis!BV$10,Control!$H$7:$NL$7,0))</f>
        <v>308.89999999999998</v>
      </c>
      <c r="BW37" s="28">
        <f>INDEX(Control!$H24:$NL24,,MATCH(Analysis!BW$10,Control!$H$7:$NL$7,0))</f>
        <v>260.10000000000002</v>
      </c>
      <c r="BX37" s="28">
        <f>INDEX(Control!$H24:$NL24,,MATCH(Analysis!BX$10,Control!$H$7:$NL$7,0))</f>
        <v>309.2</v>
      </c>
      <c r="BY37" s="28">
        <f>INDEX(Control!$H24:$NL24,,MATCH(Analysis!BY$10,Control!$H$7:$NL$7,0))</f>
        <v>327.8</v>
      </c>
    </row>
    <row r="38" spans="1:77" x14ac:dyDescent="0.2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AH38" s="28">
        <v>11</v>
      </c>
      <c r="AJ38" s="32">
        <f t="shared" si="16"/>
        <v>3.0122025813021328E-2</v>
      </c>
      <c r="AK38" s="28" t="str">
        <f t="shared" si="17"/>
        <v>New South Wales - Food retailing</v>
      </c>
      <c r="AL38" s="28">
        <f t="shared" si="18"/>
        <v>4</v>
      </c>
      <c r="AM38" s="28">
        <v>10</v>
      </c>
      <c r="AN38" s="28" t="str">
        <f t="shared" si="19"/>
        <v>Food retailing: 3%</v>
      </c>
      <c r="AO38" s="32">
        <f t="shared" si="20"/>
        <v>3.0122025813021328E-2</v>
      </c>
      <c r="AP38" s="32" t="e">
        <f t="shared" si="21"/>
        <v>#N/A</v>
      </c>
      <c r="AQ38" s="32" t="e">
        <f t="shared" si="22"/>
        <v>#N/A</v>
      </c>
      <c r="AR38" s="28">
        <f t="shared" si="14"/>
        <v>0</v>
      </c>
      <c r="AS38" s="28" t="str">
        <f t="shared" si="15"/>
        <v>down -3%</v>
      </c>
      <c r="AT38" s="34">
        <f>RANK(AU38,AU$29:AU$48)+COUNTIF(AU$29:AU57,AU38)-1</f>
        <v>17</v>
      </c>
      <c r="AU38" s="33">
        <f t="shared" si="12"/>
        <v>-2.8301103826043766E-2</v>
      </c>
      <c r="AV38" s="28">
        <f>IF(AW38&gt;0,COUNTIF(AW$28:AW38,1),"")</f>
        <v>10</v>
      </c>
      <c r="AW38" s="28">
        <f t="shared" si="13"/>
        <v>1</v>
      </c>
      <c r="AX38" s="28" t="str">
        <f>Control!E25</f>
        <v>New South Wales - Footwear &amp; other personal accessory retailing</v>
      </c>
      <c r="AY38" s="28" t="str">
        <f>Control!F25</f>
        <v>New South Wales</v>
      </c>
      <c r="AZ38" s="28" t="str">
        <f>Control!G25</f>
        <v>Footwear &amp; other personal accessory retailing</v>
      </c>
      <c r="BA38" s="28">
        <f>INDEX(Control!$H25:$NL25,,MATCH(Analysis!BA$10,Control!$H$7:$NL$7,0))</f>
        <v>174.4</v>
      </c>
      <c r="BB38" s="28">
        <f>INDEX(Control!$H25:$NL25,,MATCH(Analysis!BB$10,Control!$H$7:$NL$7,0))</f>
        <v>188.9</v>
      </c>
      <c r="BC38" s="28">
        <f>INDEX(Control!$H25:$NL25,,MATCH(Analysis!BC$10,Control!$H$7:$NL$7,0))</f>
        <v>166.1</v>
      </c>
      <c r="BD38" s="28">
        <f>INDEX(Control!$H25:$NL25,,MATCH(Analysis!BD$10,Control!$H$7:$NL$7,0))</f>
        <v>159.1</v>
      </c>
      <c r="BE38" s="28">
        <f>INDEX(Control!$H25:$NL25,,MATCH(Analysis!BE$10,Control!$H$7:$NL$7,0))</f>
        <v>165.8</v>
      </c>
      <c r="BF38" s="28">
        <f>INDEX(Control!$H25:$NL25,,MATCH(Analysis!BF$10,Control!$H$7:$NL$7,0))</f>
        <v>171.9</v>
      </c>
      <c r="BG38" s="28">
        <f>INDEX(Control!$H25:$NL25,,MATCH(Analysis!BG$10,Control!$H$7:$NL$7,0))</f>
        <v>206.4</v>
      </c>
      <c r="BH38" s="28">
        <f>INDEX(Control!$H25:$NL25,,MATCH(Analysis!BH$10,Control!$H$7:$NL$7,0))</f>
        <v>209.7</v>
      </c>
      <c r="BI38" s="28">
        <f>INDEX(Control!$H25:$NL25,,MATCH(Analysis!BI$10,Control!$H$7:$NL$7,0))</f>
        <v>360.9</v>
      </c>
      <c r="BJ38" s="28">
        <f>INDEX(Control!$H25:$NL25,,MATCH(Analysis!BJ$10,Control!$H$7:$NL$7,0))</f>
        <v>219.7</v>
      </c>
      <c r="BK38" s="28">
        <f>INDEX(Control!$H25:$NL25,,MATCH(Analysis!BK$10,Control!$H$7:$NL$7,0))</f>
        <v>183</v>
      </c>
      <c r="BL38" s="28">
        <f>INDEX(Control!$H25:$NL25,,MATCH(Analysis!BL$10,Control!$H$7:$NL$7,0))</f>
        <v>193.1</v>
      </c>
      <c r="BM38" s="28">
        <f>INDEX(Control!$H25:$NL25,,MATCH(Analysis!BM$10,Control!$H$7:$NL$7,0))</f>
        <v>185.2</v>
      </c>
      <c r="BN38" s="28">
        <f>INDEX(Control!$H25:$NL25,,MATCH(Analysis!BN$10,Control!$H$7:$NL$7,0))</f>
        <v>204.4</v>
      </c>
      <c r="BO38" s="28">
        <f>INDEX(Control!$H25:$NL25,,MATCH(Analysis!BO$10,Control!$H$7:$NL$7,0))</f>
        <v>185.8</v>
      </c>
      <c r="BP38" s="28">
        <f>INDEX(Control!$H25:$NL25,,MATCH(Analysis!BP$10,Control!$H$7:$NL$7,0))</f>
        <v>202.4</v>
      </c>
      <c r="BQ38" s="28">
        <f>INDEX(Control!$H25:$NL25,,MATCH(Analysis!BQ$10,Control!$H$7:$NL$7,0))</f>
        <v>183.5</v>
      </c>
      <c r="BR38" s="28">
        <f>INDEX(Control!$H25:$NL25,,MATCH(Analysis!BR$10,Control!$H$7:$NL$7,0))</f>
        <v>202.2</v>
      </c>
      <c r="BS38" s="28">
        <f>INDEX(Control!$H25:$NL25,,MATCH(Analysis!BS$10,Control!$H$7:$NL$7,0))</f>
        <v>169.9</v>
      </c>
      <c r="BT38" s="28">
        <f>INDEX(Control!$H25:$NL25,,MATCH(Analysis!BT$10,Control!$H$7:$NL$7,0))</f>
        <v>187.3</v>
      </c>
      <c r="BU38" s="28">
        <f>INDEX(Control!$H25:$NL25,,MATCH(Analysis!BU$10,Control!$H$7:$NL$7,0))</f>
        <v>346.7</v>
      </c>
      <c r="BV38" s="28">
        <f>INDEX(Control!$H25:$NL25,,MATCH(Analysis!BV$10,Control!$H$7:$NL$7,0))</f>
        <v>182.1</v>
      </c>
      <c r="BW38" s="28">
        <f>INDEX(Control!$H25:$NL25,,MATCH(Analysis!BW$10,Control!$H$7:$NL$7,0))</f>
        <v>150.9</v>
      </c>
      <c r="BX38" s="28">
        <f>INDEX(Control!$H25:$NL25,,MATCH(Analysis!BX$10,Control!$H$7:$NL$7,0))</f>
        <v>163.5</v>
      </c>
      <c r="BY38" s="28">
        <f>INDEX(Control!$H25:$NL25,,MATCH(Analysis!BY$10,Control!$H$7:$NL$7,0))</f>
        <v>162.9</v>
      </c>
    </row>
    <row r="39" spans="1:77" x14ac:dyDescent="0.2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AH39" s="28">
        <v>12</v>
      </c>
      <c r="AJ39" s="32">
        <f t="shared" si="16"/>
        <v>2.5154123531464331E-2</v>
      </c>
      <c r="AK39" s="28" t="str">
        <f t="shared" si="17"/>
        <v>New South Wales - Furniture, floor coverings, houseware &amp; textile goods retailing</v>
      </c>
      <c r="AL39" s="28">
        <f t="shared" si="18"/>
        <v>5</v>
      </c>
      <c r="AM39" s="28">
        <v>11</v>
      </c>
      <c r="AN39" s="28" t="str">
        <f t="shared" si="19"/>
        <v>Furniture, floor coverings, houseware &amp; textile goods retailing: 3%</v>
      </c>
      <c r="AO39" s="32">
        <f t="shared" si="20"/>
        <v>2.5154123531464331E-2</v>
      </c>
      <c r="AP39" s="32" t="e">
        <f t="shared" si="21"/>
        <v>#N/A</v>
      </c>
      <c r="AQ39" s="32" t="e">
        <f t="shared" si="22"/>
        <v>#N/A</v>
      </c>
      <c r="AR39" s="28">
        <f t="shared" si="14"/>
        <v>0</v>
      </c>
      <c r="AS39" s="28" t="str">
        <f t="shared" si="15"/>
        <v>down -6%</v>
      </c>
      <c r="AT39" s="34">
        <f>RANK(AU39,AU$29:AU$48)+COUNTIF(AU$29:AU58,AU39)-1</f>
        <v>18</v>
      </c>
      <c r="AU39" s="33">
        <f t="shared" si="12"/>
        <v>-5.628010809540579E-2</v>
      </c>
      <c r="AV39" s="28">
        <f>IF(AW39&gt;0,COUNTIF(AW$28:AW39,1),"")</f>
        <v>11</v>
      </c>
      <c r="AW39" s="28">
        <f t="shared" si="13"/>
        <v>1</v>
      </c>
      <c r="AX39" s="28" t="str">
        <f>Control!E26</f>
        <v>New South Wales - Clothing, footwear &amp; personal accessory retailing</v>
      </c>
      <c r="AY39" s="28" t="str">
        <f>Control!F26</f>
        <v>New South Wales</v>
      </c>
      <c r="AZ39" s="28" t="str">
        <f>Control!G26</f>
        <v>Clothing, footwear &amp; personal accessory retailing</v>
      </c>
      <c r="BA39" s="28">
        <f>INDEX(Control!$H26:$NL26,,MATCH(Analysis!BA$10,Control!$H$7:$NL$7,0))</f>
        <v>550.1</v>
      </c>
      <c r="BB39" s="28">
        <f>INDEX(Control!$H26:$NL26,,MATCH(Analysis!BB$10,Control!$H$7:$NL$7,0))</f>
        <v>598</v>
      </c>
      <c r="BC39" s="28">
        <f>INDEX(Control!$H26:$NL26,,MATCH(Analysis!BC$10,Control!$H$7:$NL$7,0))</f>
        <v>545.70000000000005</v>
      </c>
      <c r="BD39" s="28">
        <f>INDEX(Control!$H26:$NL26,,MATCH(Analysis!BD$10,Control!$H$7:$NL$7,0))</f>
        <v>516.1</v>
      </c>
      <c r="BE39" s="28">
        <f>INDEX(Control!$H26:$NL26,,MATCH(Analysis!BE$10,Control!$H$7:$NL$7,0))</f>
        <v>509.7</v>
      </c>
      <c r="BF39" s="28">
        <f>INDEX(Control!$H26:$NL26,,MATCH(Analysis!BF$10,Control!$H$7:$NL$7,0))</f>
        <v>536.20000000000005</v>
      </c>
      <c r="BG39" s="28">
        <f>INDEX(Control!$H26:$NL26,,MATCH(Analysis!BG$10,Control!$H$7:$NL$7,0))</f>
        <v>584.1</v>
      </c>
      <c r="BH39" s="28">
        <f>INDEX(Control!$H26:$NL26,,MATCH(Analysis!BH$10,Control!$H$7:$NL$7,0))</f>
        <v>619.1</v>
      </c>
      <c r="BI39" s="28">
        <f>INDEX(Control!$H26:$NL26,,MATCH(Analysis!BI$10,Control!$H$7:$NL$7,0))</f>
        <v>944.5</v>
      </c>
      <c r="BJ39" s="28">
        <f>INDEX(Control!$H26:$NL26,,MATCH(Analysis!BJ$10,Control!$H$7:$NL$7,0))</f>
        <v>534.4</v>
      </c>
      <c r="BK39" s="28">
        <f>INDEX(Control!$H26:$NL26,,MATCH(Analysis!BK$10,Control!$H$7:$NL$7,0))</f>
        <v>425.3</v>
      </c>
      <c r="BL39" s="28">
        <f>INDEX(Control!$H26:$NL26,,MATCH(Analysis!BL$10,Control!$H$7:$NL$7,0))</f>
        <v>491</v>
      </c>
      <c r="BM39" s="28">
        <f>INDEX(Control!$H26:$NL26,,MATCH(Analysis!BM$10,Control!$H$7:$NL$7,0))</f>
        <v>504.7</v>
      </c>
      <c r="BN39" s="28">
        <f>INDEX(Control!$H26:$NL26,,MATCH(Analysis!BN$10,Control!$H$7:$NL$7,0))</f>
        <v>566.9</v>
      </c>
      <c r="BO39" s="28">
        <f>INDEX(Control!$H26:$NL26,,MATCH(Analysis!BO$10,Control!$H$7:$NL$7,0))</f>
        <v>522.4</v>
      </c>
      <c r="BP39" s="28">
        <f>INDEX(Control!$H26:$NL26,,MATCH(Analysis!BP$10,Control!$H$7:$NL$7,0))</f>
        <v>527.5</v>
      </c>
      <c r="BQ39" s="28">
        <f>INDEX(Control!$H26:$NL26,,MATCH(Analysis!BQ$10,Control!$H$7:$NL$7,0))</f>
        <v>501</v>
      </c>
      <c r="BR39" s="28">
        <f>INDEX(Control!$H26:$NL26,,MATCH(Analysis!BR$10,Control!$H$7:$NL$7,0))</f>
        <v>542</v>
      </c>
      <c r="BS39" s="28">
        <f>INDEX(Control!$H26:$NL26,,MATCH(Analysis!BS$10,Control!$H$7:$NL$7,0))</f>
        <v>493.4</v>
      </c>
      <c r="BT39" s="28">
        <f>INDEX(Control!$H26:$NL26,,MATCH(Analysis!BT$10,Control!$H$7:$NL$7,0))</f>
        <v>535.9</v>
      </c>
      <c r="BU39" s="28">
        <f>INDEX(Control!$H26:$NL26,,MATCH(Analysis!BU$10,Control!$H$7:$NL$7,0))</f>
        <v>871</v>
      </c>
      <c r="BV39" s="28">
        <f>INDEX(Control!$H26:$NL26,,MATCH(Analysis!BV$10,Control!$H$7:$NL$7,0))</f>
        <v>491.1</v>
      </c>
      <c r="BW39" s="28">
        <f>INDEX(Control!$H26:$NL26,,MATCH(Analysis!BW$10,Control!$H$7:$NL$7,0))</f>
        <v>411</v>
      </c>
      <c r="BX39" s="28">
        <f>INDEX(Control!$H26:$NL26,,MATCH(Analysis!BX$10,Control!$H$7:$NL$7,0))</f>
        <v>472.7</v>
      </c>
      <c r="BY39" s="28">
        <f>INDEX(Control!$H26:$NL26,,MATCH(Analysis!BY$10,Control!$H$7:$NL$7,0))</f>
        <v>490.7</v>
      </c>
    </row>
    <row r="40" spans="1:77" x14ac:dyDescent="0.2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AH40" s="28">
        <v>13</v>
      </c>
      <c r="AJ40" s="32">
        <f t="shared" si="16"/>
        <v>1.5661482372105621E-2</v>
      </c>
      <c r="AK40" s="28" t="str">
        <f t="shared" si="17"/>
        <v>New South Wales - Household goods retailing</v>
      </c>
      <c r="AL40" s="28">
        <f t="shared" si="18"/>
        <v>8</v>
      </c>
      <c r="AM40" s="28">
        <v>12</v>
      </c>
      <c r="AN40" s="28" t="str">
        <f t="shared" si="19"/>
        <v>Household goods retailing: 2%</v>
      </c>
      <c r="AO40" s="32">
        <f t="shared" si="20"/>
        <v>1.5661482372105621E-2</v>
      </c>
      <c r="AP40" s="32" t="e">
        <f t="shared" si="21"/>
        <v>#N/A</v>
      </c>
      <c r="AQ40" s="32" t="e">
        <f t="shared" si="22"/>
        <v>#N/A</v>
      </c>
      <c r="AR40" s="28">
        <f t="shared" si="14"/>
        <v>0</v>
      </c>
      <c r="AS40" s="28" t="str">
        <f t="shared" si="15"/>
        <v>down -1%</v>
      </c>
      <c r="AT40" s="34">
        <f>RANK(AU40,AU$29:AU$48)+COUNTIF(AU$29:AU59,AU40)-1</f>
        <v>14</v>
      </c>
      <c r="AU40" s="33">
        <f t="shared" si="12"/>
        <v>-1.2763073057020638E-2</v>
      </c>
      <c r="AV40" s="28">
        <f>IF(AW40&gt;0,COUNTIF(AW$28:AW40,1),"")</f>
        <v>12</v>
      </c>
      <c r="AW40" s="28">
        <f t="shared" si="13"/>
        <v>1</v>
      </c>
      <c r="AX40" s="28" t="str">
        <f>Control!E27</f>
        <v>New South Wales - Department stores</v>
      </c>
      <c r="AY40" s="28" t="str">
        <f>Control!F27</f>
        <v>New South Wales</v>
      </c>
      <c r="AZ40" s="28" t="str">
        <f>Control!G27</f>
        <v>Department stores</v>
      </c>
      <c r="BA40" s="28">
        <f>INDEX(Control!$H27:$NL27,,MATCH(Analysis!BA$10,Control!$H$7:$NL$7,0))</f>
        <v>497.7</v>
      </c>
      <c r="BB40" s="28">
        <f>INDEX(Control!$H27:$NL27,,MATCH(Analysis!BB$10,Control!$H$7:$NL$7,0))</f>
        <v>492.7</v>
      </c>
      <c r="BC40" s="28">
        <f>INDEX(Control!$H27:$NL27,,MATCH(Analysis!BC$10,Control!$H$7:$NL$7,0))</f>
        <v>489.7</v>
      </c>
      <c r="BD40" s="28">
        <f>INDEX(Control!$H27:$NL27,,MATCH(Analysis!BD$10,Control!$H$7:$NL$7,0))</f>
        <v>492.9</v>
      </c>
      <c r="BE40" s="28">
        <f>INDEX(Control!$H27:$NL27,,MATCH(Analysis!BE$10,Control!$H$7:$NL$7,0))</f>
        <v>424.4</v>
      </c>
      <c r="BF40" s="28">
        <f>INDEX(Control!$H27:$NL27,,MATCH(Analysis!BF$10,Control!$H$7:$NL$7,0))</f>
        <v>459.9</v>
      </c>
      <c r="BG40" s="28">
        <f>INDEX(Control!$H27:$NL27,,MATCH(Analysis!BG$10,Control!$H$7:$NL$7,0))</f>
        <v>494</v>
      </c>
      <c r="BH40" s="28">
        <f>INDEX(Control!$H27:$NL27,,MATCH(Analysis!BH$10,Control!$H$7:$NL$7,0))</f>
        <v>558.79999999999995</v>
      </c>
      <c r="BI40" s="28">
        <f>INDEX(Control!$H27:$NL27,,MATCH(Analysis!BI$10,Control!$H$7:$NL$7,0))</f>
        <v>899.8</v>
      </c>
      <c r="BJ40" s="28">
        <f>INDEX(Control!$H27:$NL27,,MATCH(Analysis!BJ$10,Control!$H$7:$NL$7,0))</f>
        <v>491.3</v>
      </c>
      <c r="BK40" s="28">
        <f>INDEX(Control!$H27:$NL27,,MATCH(Analysis!BK$10,Control!$H$7:$NL$7,0))</f>
        <v>354.1</v>
      </c>
      <c r="BL40" s="28">
        <f>INDEX(Control!$H27:$NL27,,MATCH(Analysis!BL$10,Control!$H$7:$NL$7,0))</f>
        <v>443.7</v>
      </c>
      <c r="BM40" s="28">
        <f>INDEX(Control!$H27:$NL27,,MATCH(Analysis!BM$10,Control!$H$7:$NL$7,0))</f>
        <v>447.4</v>
      </c>
      <c r="BN40" s="28">
        <f>INDEX(Control!$H27:$NL27,,MATCH(Analysis!BN$10,Control!$H$7:$NL$7,0))</f>
        <v>471.7</v>
      </c>
      <c r="BO40" s="28">
        <f>INDEX(Control!$H27:$NL27,,MATCH(Analysis!BO$10,Control!$H$7:$NL$7,0))</f>
        <v>512.6</v>
      </c>
      <c r="BP40" s="28">
        <f>INDEX(Control!$H27:$NL27,,MATCH(Analysis!BP$10,Control!$H$7:$NL$7,0))</f>
        <v>499.4</v>
      </c>
      <c r="BQ40" s="28">
        <f>INDEX(Control!$H27:$NL27,,MATCH(Analysis!BQ$10,Control!$H$7:$NL$7,0))</f>
        <v>419.6</v>
      </c>
      <c r="BR40" s="28">
        <f>INDEX(Control!$H27:$NL27,,MATCH(Analysis!BR$10,Control!$H$7:$NL$7,0))</f>
        <v>465.3</v>
      </c>
      <c r="BS40" s="28">
        <f>INDEX(Control!$H27:$NL27,,MATCH(Analysis!BS$10,Control!$H$7:$NL$7,0))</f>
        <v>470.4</v>
      </c>
      <c r="BT40" s="28">
        <f>INDEX(Control!$H27:$NL27,,MATCH(Analysis!BT$10,Control!$H$7:$NL$7,0))</f>
        <v>542.79999999999995</v>
      </c>
      <c r="BU40" s="28">
        <f>INDEX(Control!$H27:$NL27,,MATCH(Analysis!BU$10,Control!$H$7:$NL$7,0))</f>
        <v>887.5</v>
      </c>
      <c r="BV40" s="28">
        <f>INDEX(Control!$H27:$NL27,,MATCH(Analysis!BV$10,Control!$H$7:$NL$7,0))</f>
        <v>461.2</v>
      </c>
      <c r="BW40" s="28">
        <f>INDEX(Control!$H27:$NL27,,MATCH(Analysis!BW$10,Control!$H$7:$NL$7,0))</f>
        <v>345.4</v>
      </c>
      <c r="BX40" s="28">
        <f>INDEX(Control!$H27:$NL27,,MATCH(Analysis!BX$10,Control!$H$7:$NL$7,0))</f>
        <v>415.7</v>
      </c>
      <c r="BY40" s="28">
        <f>INDEX(Control!$H27:$NL27,,MATCH(Analysis!BY$10,Control!$H$7:$NL$7,0))</f>
        <v>479.9</v>
      </c>
    </row>
    <row r="41" spans="1:77" x14ac:dyDescent="0.2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AH41" s="28">
        <v>14</v>
      </c>
      <c r="AJ41" s="32">
        <f t="shared" si="16"/>
        <v>-7.2441299997183309E-3</v>
      </c>
      <c r="AK41" s="28" t="str">
        <f t="shared" si="17"/>
        <v>New South Wales - Other retailing n.e.c.</v>
      </c>
      <c r="AL41" s="28">
        <f t="shared" si="18"/>
        <v>16</v>
      </c>
      <c r="AM41" s="28">
        <v>13</v>
      </c>
      <c r="AN41" s="28" t="str">
        <f t="shared" si="19"/>
        <v>Other retailing n.e.c.: -1%</v>
      </c>
      <c r="AO41" s="32">
        <f t="shared" si="20"/>
        <v>-7.2441299997183309E-3</v>
      </c>
      <c r="AP41" s="32" t="e">
        <f t="shared" si="21"/>
        <v>#N/A</v>
      </c>
      <c r="AQ41" s="32" t="e">
        <f t="shared" si="22"/>
        <v>#N/A</v>
      </c>
      <c r="AR41" s="28">
        <f t="shared" si="14"/>
        <v>0</v>
      </c>
      <c r="AS41" s="28" t="str">
        <f t="shared" si="15"/>
        <v>up 39%</v>
      </c>
      <c r="AT41" s="34">
        <f>RANK(AU41,AU$29:AU$48)+COUNTIF(AU$29:AU60,AU41)-1</f>
        <v>1</v>
      </c>
      <c r="AU41" s="33">
        <f t="shared" si="12"/>
        <v>0.39008827899659093</v>
      </c>
      <c r="AV41" s="28">
        <f>IF(AW41&gt;0,COUNTIF(AW$28:AW41,1),"")</f>
        <v>13</v>
      </c>
      <c r="AW41" s="28">
        <f t="shared" si="13"/>
        <v>1</v>
      </c>
      <c r="AX41" s="28" t="str">
        <f>Control!E28</f>
        <v>New South Wales - Newspaper &amp; book retailing</v>
      </c>
      <c r="AY41" s="28" t="str">
        <f>Control!F28</f>
        <v>New South Wales</v>
      </c>
      <c r="AZ41" s="28" t="str">
        <f>Control!G28</f>
        <v>Newspaper &amp; book retailing</v>
      </c>
      <c r="BA41" s="28">
        <f>INDEX(Control!$H28:$NL28,,MATCH(Analysis!BA$10,Control!$H$7:$NL$7,0))</f>
        <v>85.2</v>
      </c>
      <c r="BB41" s="28">
        <f>INDEX(Control!$H28:$NL28,,MATCH(Analysis!BB$10,Control!$H$7:$NL$7,0))</f>
        <v>89.7</v>
      </c>
      <c r="BC41" s="28">
        <f>INDEX(Control!$H28:$NL28,,MATCH(Analysis!BC$10,Control!$H$7:$NL$7,0))</f>
        <v>88.1</v>
      </c>
      <c r="BD41" s="28">
        <f>INDEX(Control!$H28:$NL28,,MATCH(Analysis!BD$10,Control!$H$7:$NL$7,0))</f>
        <v>90.2</v>
      </c>
      <c r="BE41" s="28">
        <f>INDEX(Control!$H28:$NL28,,MATCH(Analysis!BE$10,Control!$H$7:$NL$7,0))</f>
        <v>93.9</v>
      </c>
      <c r="BF41" s="28">
        <f>INDEX(Control!$H28:$NL28,,MATCH(Analysis!BF$10,Control!$H$7:$NL$7,0))</f>
        <v>85.8</v>
      </c>
      <c r="BG41" s="28">
        <f>INDEX(Control!$H28:$NL28,,MATCH(Analysis!BG$10,Control!$H$7:$NL$7,0))</f>
        <v>87</v>
      </c>
      <c r="BH41" s="28">
        <f>INDEX(Control!$H28:$NL28,,MATCH(Analysis!BH$10,Control!$H$7:$NL$7,0))</f>
        <v>85.8</v>
      </c>
      <c r="BI41" s="28">
        <f>INDEX(Control!$H28:$NL28,,MATCH(Analysis!BI$10,Control!$H$7:$NL$7,0))</f>
        <v>123.7</v>
      </c>
      <c r="BJ41" s="28">
        <f>INDEX(Control!$H28:$NL28,,MATCH(Analysis!BJ$10,Control!$H$7:$NL$7,0))</f>
        <v>86.7</v>
      </c>
      <c r="BK41" s="28">
        <f>INDEX(Control!$H28:$NL28,,MATCH(Analysis!BK$10,Control!$H$7:$NL$7,0))</f>
        <v>102.1</v>
      </c>
      <c r="BL41" s="28">
        <f>INDEX(Control!$H28:$NL28,,MATCH(Analysis!BL$10,Control!$H$7:$NL$7,0))</f>
        <v>112.2</v>
      </c>
      <c r="BM41" s="28">
        <f>INDEX(Control!$H28:$NL28,,MATCH(Analysis!BM$10,Control!$H$7:$NL$7,0))</f>
        <v>98.9</v>
      </c>
      <c r="BN41" s="28">
        <f>INDEX(Control!$H28:$NL28,,MATCH(Analysis!BN$10,Control!$H$7:$NL$7,0))</f>
        <v>103.7</v>
      </c>
      <c r="BO41" s="28">
        <f>INDEX(Control!$H28:$NL28,,MATCH(Analysis!BO$10,Control!$H$7:$NL$7,0))</f>
        <v>109.9</v>
      </c>
      <c r="BP41" s="28">
        <f>INDEX(Control!$H28:$NL28,,MATCH(Analysis!BP$10,Control!$H$7:$NL$7,0))</f>
        <v>122.6</v>
      </c>
      <c r="BQ41" s="28">
        <f>INDEX(Control!$H28:$NL28,,MATCH(Analysis!BQ$10,Control!$H$7:$NL$7,0))</f>
        <v>128.5</v>
      </c>
      <c r="BR41" s="28">
        <f>INDEX(Control!$H28:$NL28,,MATCH(Analysis!BR$10,Control!$H$7:$NL$7,0))</f>
        <v>119.9</v>
      </c>
      <c r="BS41" s="28">
        <f>INDEX(Control!$H28:$NL28,,MATCH(Analysis!BS$10,Control!$H$7:$NL$7,0))</f>
        <v>132.69999999999999</v>
      </c>
      <c r="BT41" s="28">
        <f>INDEX(Control!$H28:$NL28,,MATCH(Analysis!BT$10,Control!$H$7:$NL$7,0))</f>
        <v>132.5</v>
      </c>
      <c r="BU41" s="28">
        <f>INDEX(Control!$H28:$NL28,,MATCH(Analysis!BU$10,Control!$H$7:$NL$7,0))</f>
        <v>183.2</v>
      </c>
      <c r="BV41" s="28">
        <f>INDEX(Control!$H28:$NL28,,MATCH(Analysis!BV$10,Control!$H$7:$NL$7,0))</f>
        <v>141</v>
      </c>
      <c r="BW41" s="28">
        <f>INDEX(Control!$H28:$NL28,,MATCH(Analysis!BW$10,Control!$H$7:$NL$7,0))</f>
        <v>138.1</v>
      </c>
      <c r="BX41" s="28">
        <f>INDEX(Control!$H28:$NL28,,MATCH(Analysis!BX$10,Control!$H$7:$NL$7,0))</f>
        <v>156.6</v>
      </c>
      <c r="BY41" s="28">
        <f>INDEX(Control!$H28:$NL28,,MATCH(Analysis!BY$10,Control!$H$7:$NL$7,0))</f>
        <v>121.7</v>
      </c>
    </row>
    <row r="42" spans="1:77" x14ac:dyDescent="0.2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AH42" s="28">
        <v>15</v>
      </c>
      <c r="AJ42" s="32">
        <f t="shared" si="16"/>
        <v>-1.2763073057020638E-2</v>
      </c>
      <c r="AK42" s="28" t="str">
        <f t="shared" si="17"/>
        <v>New South Wales - Department stores</v>
      </c>
      <c r="AL42" s="28">
        <f t="shared" si="18"/>
        <v>12</v>
      </c>
      <c r="AM42" s="28">
        <v>14</v>
      </c>
      <c r="AN42" s="28" t="str">
        <f t="shared" si="19"/>
        <v>Department stores: -1%</v>
      </c>
      <c r="AO42" s="32">
        <f t="shared" si="20"/>
        <v>-1.2763073057020638E-2</v>
      </c>
      <c r="AP42" s="32" t="e">
        <f t="shared" si="21"/>
        <v>#N/A</v>
      </c>
      <c r="AQ42" s="32" t="e">
        <f t="shared" si="22"/>
        <v>#N/A</v>
      </c>
      <c r="AR42" s="28">
        <f t="shared" si="14"/>
        <v>0</v>
      </c>
      <c r="AS42" s="28" t="str">
        <f t="shared" si="15"/>
        <v>down -3%</v>
      </c>
      <c r="AT42" s="34">
        <f>RANK(AU42,AU$29:AU$48)+COUNTIF(AU$29:AU61,AU42)-1</f>
        <v>16</v>
      </c>
      <c r="AU42" s="33">
        <f t="shared" si="12"/>
        <v>-2.6540208814856279E-2</v>
      </c>
      <c r="AV42" s="28">
        <f>IF(AW42&gt;0,COUNTIF(AW$28:AW42,1),"")</f>
        <v>14</v>
      </c>
      <c r="AW42" s="28">
        <f t="shared" si="13"/>
        <v>1</v>
      </c>
      <c r="AX42" s="28" t="str">
        <f>Control!E29</f>
        <v>New South Wales - Other recreational goods retailing</v>
      </c>
      <c r="AY42" s="28" t="str">
        <f>Control!F29</f>
        <v>New South Wales</v>
      </c>
      <c r="AZ42" s="28" t="str">
        <f>Control!G29</f>
        <v>Other recreational goods retailing</v>
      </c>
      <c r="BA42" s="28">
        <f>INDEX(Control!$H29:$NL29,,MATCH(Analysis!BA$10,Control!$H$7:$NL$7,0))</f>
        <v>101.5</v>
      </c>
      <c r="BB42" s="28">
        <f>INDEX(Control!$H29:$NL29,,MATCH(Analysis!BB$10,Control!$H$7:$NL$7,0))</f>
        <v>99.3</v>
      </c>
      <c r="BC42" s="28">
        <f>INDEX(Control!$H29:$NL29,,MATCH(Analysis!BC$10,Control!$H$7:$NL$7,0))</f>
        <v>92.7</v>
      </c>
      <c r="BD42" s="28">
        <f>INDEX(Control!$H29:$NL29,,MATCH(Analysis!BD$10,Control!$H$7:$NL$7,0))</f>
        <v>99.1</v>
      </c>
      <c r="BE42" s="28">
        <f>INDEX(Control!$H29:$NL29,,MATCH(Analysis!BE$10,Control!$H$7:$NL$7,0))</f>
        <v>95</v>
      </c>
      <c r="BF42" s="28">
        <f>INDEX(Control!$H29:$NL29,,MATCH(Analysis!BF$10,Control!$H$7:$NL$7,0))</f>
        <v>100.8</v>
      </c>
      <c r="BG42" s="28">
        <f>INDEX(Control!$H29:$NL29,,MATCH(Analysis!BG$10,Control!$H$7:$NL$7,0))</f>
        <v>106.8</v>
      </c>
      <c r="BH42" s="28">
        <f>INDEX(Control!$H29:$NL29,,MATCH(Analysis!BH$10,Control!$H$7:$NL$7,0))</f>
        <v>111.1</v>
      </c>
      <c r="BI42" s="28">
        <f>INDEX(Control!$H29:$NL29,,MATCH(Analysis!BI$10,Control!$H$7:$NL$7,0))</f>
        <v>200.9</v>
      </c>
      <c r="BJ42" s="28">
        <f>INDEX(Control!$H29:$NL29,,MATCH(Analysis!BJ$10,Control!$H$7:$NL$7,0))</f>
        <v>97.6</v>
      </c>
      <c r="BK42" s="28">
        <f>INDEX(Control!$H29:$NL29,,MATCH(Analysis!BK$10,Control!$H$7:$NL$7,0))</f>
        <v>74.5</v>
      </c>
      <c r="BL42" s="28">
        <f>INDEX(Control!$H29:$NL29,,MATCH(Analysis!BL$10,Control!$H$7:$NL$7,0))</f>
        <v>88.2</v>
      </c>
      <c r="BM42" s="28">
        <f>INDEX(Control!$H29:$NL29,,MATCH(Analysis!BM$10,Control!$H$7:$NL$7,0))</f>
        <v>88.7</v>
      </c>
      <c r="BN42" s="28">
        <f>INDEX(Control!$H29:$NL29,,MATCH(Analysis!BN$10,Control!$H$7:$NL$7,0))</f>
        <v>83.4</v>
      </c>
      <c r="BO42" s="28">
        <f>INDEX(Control!$H29:$NL29,,MATCH(Analysis!BO$10,Control!$H$7:$NL$7,0))</f>
        <v>83.3</v>
      </c>
      <c r="BP42" s="28">
        <f>INDEX(Control!$H29:$NL29,,MATCH(Analysis!BP$10,Control!$H$7:$NL$7,0))</f>
        <v>90.7</v>
      </c>
      <c r="BQ42" s="28">
        <f>INDEX(Control!$H29:$NL29,,MATCH(Analysis!BQ$10,Control!$H$7:$NL$7,0))</f>
        <v>85</v>
      </c>
      <c r="BR42" s="28">
        <f>INDEX(Control!$H29:$NL29,,MATCH(Analysis!BR$10,Control!$H$7:$NL$7,0))</f>
        <v>91.3</v>
      </c>
      <c r="BS42" s="28">
        <f>INDEX(Control!$H29:$NL29,,MATCH(Analysis!BS$10,Control!$H$7:$NL$7,0))</f>
        <v>104.3</v>
      </c>
      <c r="BT42" s="28">
        <f>INDEX(Control!$H29:$NL29,,MATCH(Analysis!BT$10,Control!$H$7:$NL$7,0))</f>
        <v>112.7</v>
      </c>
      <c r="BU42" s="28">
        <f>INDEX(Control!$H29:$NL29,,MATCH(Analysis!BU$10,Control!$H$7:$NL$7,0))</f>
        <v>200.3</v>
      </c>
      <c r="BV42" s="28">
        <f>INDEX(Control!$H29:$NL29,,MATCH(Analysis!BV$10,Control!$H$7:$NL$7,0))</f>
        <v>107.1</v>
      </c>
      <c r="BW42" s="28">
        <f>INDEX(Control!$H29:$NL29,,MATCH(Analysis!BW$10,Control!$H$7:$NL$7,0))</f>
        <v>78.099999999999994</v>
      </c>
      <c r="BX42" s="28">
        <f>INDEX(Control!$H29:$NL29,,MATCH(Analysis!BX$10,Control!$H$7:$NL$7,0))</f>
        <v>87.7</v>
      </c>
      <c r="BY42" s="28">
        <f>INDEX(Control!$H29:$NL29,,MATCH(Analysis!BY$10,Control!$H$7:$NL$7,0))</f>
        <v>97.5</v>
      </c>
    </row>
    <row r="43" spans="1:77" x14ac:dyDescent="0.2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AH43" s="28">
        <v>16</v>
      </c>
      <c r="AJ43" s="32">
        <f t="shared" si="16"/>
        <v>-2.4085622498239232E-2</v>
      </c>
      <c r="AK43" s="28" t="str">
        <f t="shared" si="17"/>
        <v>New South Wales - Electrical &amp; electronic goods retailing</v>
      </c>
      <c r="AL43" s="28">
        <f t="shared" si="18"/>
        <v>6</v>
      </c>
      <c r="AM43" s="28">
        <v>15</v>
      </c>
      <c r="AN43" s="28" t="str">
        <f t="shared" si="19"/>
        <v>Electrical &amp; electronic goods retailing: -2%</v>
      </c>
      <c r="AO43" s="32">
        <f t="shared" si="20"/>
        <v>-2.4085622498239232E-2</v>
      </c>
      <c r="AP43" s="32" t="e">
        <f t="shared" si="21"/>
        <v>#N/A</v>
      </c>
      <c r="AQ43" s="32" t="e">
        <f t="shared" si="22"/>
        <v>#N/A</v>
      </c>
      <c r="AR43" s="28">
        <f t="shared" si="14"/>
        <v>0</v>
      </c>
      <c r="AS43" s="28" t="str">
        <f t="shared" si="15"/>
        <v>up 5%</v>
      </c>
      <c r="AT43" s="34">
        <f>RANK(AU43,AU$29:AU$48)+COUNTIF(AU$29:AU62,AU43)-1</f>
        <v>7</v>
      </c>
      <c r="AU43" s="33">
        <f t="shared" si="12"/>
        <v>5.0265263915115634E-2</v>
      </c>
      <c r="AV43" s="28">
        <f>IF(AW43&gt;0,COUNTIF(AW$28:AW43,1),"")</f>
        <v>15</v>
      </c>
      <c r="AW43" s="28">
        <f t="shared" si="13"/>
        <v>1</v>
      </c>
      <c r="AX43" s="28" t="str">
        <f>Control!E30</f>
        <v>New South Wales - Pharmaceutical, cosmetic &amp; toiletry goods retailing</v>
      </c>
      <c r="AY43" s="28" t="str">
        <f>Control!F30</f>
        <v>New South Wales</v>
      </c>
      <c r="AZ43" s="28" t="str">
        <f>Control!G30</f>
        <v>Pharmaceutical, cosmetic &amp; toiletry goods retailing</v>
      </c>
      <c r="BA43" s="28">
        <f>INDEX(Control!$H30:$NL30,,MATCH(Analysis!BA$10,Control!$H$7:$NL$7,0))</f>
        <v>245.2</v>
      </c>
      <c r="BB43" s="28">
        <f>INDEX(Control!$H30:$NL30,,MATCH(Analysis!BB$10,Control!$H$7:$NL$7,0))</f>
        <v>257.5</v>
      </c>
      <c r="BC43" s="28">
        <f>INDEX(Control!$H30:$NL30,,MATCH(Analysis!BC$10,Control!$H$7:$NL$7,0))</f>
        <v>253.7</v>
      </c>
      <c r="BD43" s="28">
        <f>INDEX(Control!$H30:$NL30,,MATCH(Analysis!BD$10,Control!$H$7:$NL$7,0))</f>
        <v>286</v>
      </c>
      <c r="BE43" s="28">
        <f>INDEX(Control!$H30:$NL30,,MATCH(Analysis!BE$10,Control!$H$7:$NL$7,0))</f>
        <v>273.7</v>
      </c>
      <c r="BF43" s="28">
        <f>INDEX(Control!$H30:$NL30,,MATCH(Analysis!BF$10,Control!$H$7:$NL$7,0))</f>
        <v>269.39999999999998</v>
      </c>
      <c r="BG43" s="28">
        <f>INDEX(Control!$H30:$NL30,,MATCH(Analysis!BG$10,Control!$H$7:$NL$7,0))</f>
        <v>294.3</v>
      </c>
      <c r="BH43" s="28">
        <f>INDEX(Control!$H30:$NL30,,MATCH(Analysis!BH$10,Control!$H$7:$NL$7,0))</f>
        <v>289.89999999999998</v>
      </c>
      <c r="BI43" s="28">
        <f>INDEX(Control!$H30:$NL30,,MATCH(Analysis!BI$10,Control!$H$7:$NL$7,0))</f>
        <v>352.1</v>
      </c>
      <c r="BJ43" s="28">
        <f>INDEX(Control!$H30:$NL30,,MATCH(Analysis!BJ$10,Control!$H$7:$NL$7,0))</f>
        <v>255.6</v>
      </c>
      <c r="BK43" s="28">
        <f>INDEX(Control!$H30:$NL30,,MATCH(Analysis!BK$10,Control!$H$7:$NL$7,0))</f>
        <v>254.3</v>
      </c>
      <c r="BL43" s="28">
        <f>INDEX(Control!$H30:$NL30,,MATCH(Analysis!BL$10,Control!$H$7:$NL$7,0))</f>
        <v>297.7</v>
      </c>
      <c r="BM43" s="28">
        <f>INDEX(Control!$H30:$NL30,,MATCH(Analysis!BM$10,Control!$H$7:$NL$7,0))</f>
        <v>252.1</v>
      </c>
      <c r="BN43" s="28">
        <f>INDEX(Control!$H30:$NL30,,MATCH(Analysis!BN$10,Control!$H$7:$NL$7,0))</f>
        <v>272</v>
      </c>
      <c r="BO43" s="28">
        <f>INDEX(Control!$H30:$NL30,,MATCH(Analysis!BO$10,Control!$H$7:$NL$7,0))</f>
        <v>277.39999999999998</v>
      </c>
      <c r="BP43" s="28">
        <f>INDEX(Control!$H30:$NL30,,MATCH(Analysis!BP$10,Control!$H$7:$NL$7,0))</f>
        <v>279.89999999999998</v>
      </c>
      <c r="BQ43" s="28">
        <f>INDEX(Control!$H30:$NL30,,MATCH(Analysis!BQ$10,Control!$H$7:$NL$7,0))</f>
        <v>289.2</v>
      </c>
      <c r="BR43" s="28">
        <f>INDEX(Control!$H30:$NL30,,MATCH(Analysis!BR$10,Control!$H$7:$NL$7,0))</f>
        <v>282.2</v>
      </c>
      <c r="BS43" s="28">
        <f>INDEX(Control!$H30:$NL30,,MATCH(Analysis!BS$10,Control!$H$7:$NL$7,0))</f>
        <v>304.8</v>
      </c>
      <c r="BT43" s="28">
        <f>INDEX(Control!$H30:$NL30,,MATCH(Analysis!BT$10,Control!$H$7:$NL$7,0))</f>
        <v>312.5</v>
      </c>
      <c r="BU43" s="28">
        <f>INDEX(Control!$H30:$NL30,,MATCH(Analysis!BU$10,Control!$H$7:$NL$7,0))</f>
        <v>374.5</v>
      </c>
      <c r="BV43" s="28">
        <f>INDEX(Control!$H30:$NL30,,MATCH(Analysis!BV$10,Control!$H$7:$NL$7,0))</f>
        <v>274.89999999999998</v>
      </c>
      <c r="BW43" s="28">
        <f>INDEX(Control!$H30:$NL30,,MATCH(Analysis!BW$10,Control!$H$7:$NL$7,0))</f>
        <v>255</v>
      </c>
      <c r="BX43" s="28">
        <f>INDEX(Control!$H30:$NL30,,MATCH(Analysis!BX$10,Control!$H$7:$NL$7,0))</f>
        <v>291.2</v>
      </c>
      <c r="BY43" s="28">
        <f>INDEX(Control!$H30:$NL30,,MATCH(Analysis!BY$10,Control!$H$7:$NL$7,0))</f>
        <v>290.39999999999998</v>
      </c>
    </row>
    <row r="44" spans="1:77" x14ac:dyDescent="0.2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H44" s="28">
        <v>17</v>
      </c>
      <c r="AJ44" s="32">
        <f t="shared" si="16"/>
        <v>-2.6540208814856279E-2</v>
      </c>
      <c r="AK44" s="28" t="str">
        <f t="shared" si="17"/>
        <v>New South Wales - Other recreational goods retailing</v>
      </c>
      <c r="AL44" s="28">
        <f t="shared" si="18"/>
        <v>14</v>
      </c>
      <c r="AM44" s="28">
        <v>16</v>
      </c>
      <c r="AN44" s="28" t="str">
        <f t="shared" si="19"/>
        <v>Other recreational goods retailing: -3%</v>
      </c>
      <c r="AO44" s="32">
        <f t="shared" si="20"/>
        <v>-2.6540208814856279E-2</v>
      </c>
      <c r="AP44" s="32" t="e">
        <f t="shared" si="21"/>
        <v>#N/A</v>
      </c>
      <c r="AQ44" s="32" t="e">
        <f t="shared" si="22"/>
        <v>#N/A</v>
      </c>
      <c r="AR44" s="28">
        <f t="shared" si="14"/>
        <v>0</v>
      </c>
      <c r="AS44" s="28" t="str">
        <f t="shared" si="15"/>
        <v>down -1%</v>
      </c>
      <c r="AT44" s="34">
        <f>RANK(AU44,AU$29:AU$48)+COUNTIF(AU$29:AU63,AU44)-1</f>
        <v>13</v>
      </c>
      <c r="AU44" s="33">
        <f t="shared" si="12"/>
        <v>-7.2441299997183309E-3</v>
      </c>
      <c r="AV44" s="28">
        <f>IF(AW44&gt;0,COUNTIF(AW$28:AW44,1),"")</f>
        <v>16</v>
      </c>
      <c r="AW44" s="28">
        <f t="shared" si="13"/>
        <v>1</v>
      </c>
      <c r="AX44" s="28" t="str">
        <f>Control!E31</f>
        <v>New South Wales - Other retailing n.e.c.</v>
      </c>
      <c r="AY44" s="28" t="str">
        <f>Control!F31</f>
        <v>New South Wales</v>
      </c>
      <c r="AZ44" s="28" t="str">
        <f>Control!G31</f>
        <v>Other retailing n.e.c.</v>
      </c>
      <c r="BA44" s="28">
        <f>INDEX(Control!$H31:$NL31,,MATCH(Analysis!BA$10,Control!$H$7:$NL$7,0))</f>
        <v>294.39999999999998</v>
      </c>
      <c r="BB44" s="28">
        <f>INDEX(Control!$H31:$NL31,,MATCH(Analysis!BB$10,Control!$H$7:$NL$7,0))</f>
        <v>304.89999999999998</v>
      </c>
      <c r="BC44" s="28">
        <f>INDEX(Control!$H31:$NL31,,MATCH(Analysis!BC$10,Control!$H$7:$NL$7,0))</f>
        <v>292.5</v>
      </c>
      <c r="BD44" s="28">
        <f>INDEX(Control!$H31:$NL31,,MATCH(Analysis!BD$10,Control!$H$7:$NL$7,0))</f>
        <v>305.3</v>
      </c>
      <c r="BE44" s="28">
        <f>INDEX(Control!$H31:$NL31,,MATCH(Analysis!BE$10,Control!$H$7:$NL$7,0))</f>
        <v>289.10000000000002</v>
      </c>
      <c r="BF44" s="28">
        <f>INDEX(Control!$H31:$NL31,,MATCH(Analysis!BF$10,Control!$H$7:$NL$7,0))</f>
        <v>296.2</v>
      </c>
      <c r="BG44" s="28">
        <f>INDEX(Control!$H31:$NL31,,MATCH(Analysis!BG$10,Control!$H$7:$NL$7,0))</f>
        <v>298.5</v>
      </c>
      <c r="BH44" s="28">
        <f>INDEX(Control!$H31:$NL31,,MATCH(Analysis!BH$10,Control!$H$7:$NL$7,0))</f>
        <v>320.7</v>
      </c>
      <c r="BI44" s="28">
        <f>INDEX(Control!$H31:$NL31,,MATCH(Analysis!BI$10,Control!$H$7:$NL$7,0))</f>
        <v>408.4</v>
      </c>
      <c r="BJ44" s="28">
        <f>INDEX(Control!$H31:$NL31,,MATCH(Analysis!BJ$10,Control!$H$7:$NL$7,0))</f>
        <v>265.8</v>
      </c>
      <c r="BK44" s="28">
        <f>INDEX(Control!$H31:$NL31,,MATCH(Analysis!BK$10,Control!$H$7:$NL$7,0))</f>
        <v>239.5</v>
      </c>
      <c r="BL44" s="28">
        <f>INDEX(Control!$H31:$NL31,,MATCH(Analysis!BL$10,Control!$H$7:$NL$7,0))</f>
        <v>266.89999999999998</v>
      </c>
      <c r="BM44" s="28">
        <f>INDEX(Control!$H31:$NL31,,MATCH(Analysis!BM$10,Control!$H$7:$NL$7,0))</f>
        <v>259.89999999999998</v>
      </c>
      <c r="BN44" s="28">
        <f>INDEX(Control!$H31:$NL31,,MATCH(Analysis!BN$10,Control!$H$7:$NL$7,0))</f>
        <v>271.89999999999998</v>
      </c>
      <c r="BO44" s="28">
        <f>INDEX(Control!$H31:$NL31,,MATCH(Analysis!BO$10,Control!$H$7:$NL$7,0))</f>
        <v>259.5</v>
      </c>
      <c r="BP44" s="28">
        <f>INDEX(Control!$H31:$NL31,,MATCH(Analysis!BP$10,Control!$H$7:$NL$7,0))</f>
        <v>267.5</v>
      </c>
      <c r="BQ44" s="28">
        <f>INDEX(Control!$H31:$NL31,,MATCH(Analysis!BQ$10,Control!$H$7:$NL$7,0))</f>
        <v>275.89999999999998</v>
      </c>
      <c r="BR44" s="28">
        <f>INDEX(Control!$H31:$NL31,,MATCH(Analysis!BR$10,Control!$H$7:$NL$7,0))</f>
        <v>277.5</v>
      </c>
      <c r="BS44" s="28">
        <f>INDEX(Control!$H31:$NL31,,MATCH(Analysis!BS$10,Control!$H$7:$NL$7,0))</f>
        <v>277.7</v>
      </c>
      <c r="BT44" s="28">
        <f>INDEX(Control!$H31:$NL31,,MATCH(Analysis!BT$10,Control!$H$7:$NL$7,0))</f>
        <v>317.60000000000002</v>
      </c>
      <c r="BU44" s="28">
        <f>INDEX(Control!$H31:$NL31,,MATCH(Analysis!BU$10,Control!$H$7:$NL$7,0))</f>
        <v>398</v>
      </c>
      <c r="BV44" s="28">
        <f>INDEX(Control!$H31:$NL31,,MATCH(Analysis!BV$10,Control!$H$7:$NL$7,0))</f>
        <v>294.39999999999998</v>
      </c>
      <c r="BW44" s="28">
        <f>INDEX(Control!$H31:$NL31,,MATCH(Analysis!BW$10,Control!$H$7:$NL$7,0))</f>
        <v>300.5</v>
      </c>
      <c r="BX44" s="28">
        <f>INDEX(Control!$H31:$NL31,,MATCH(Analysis!BX$10,Control!$H$7:$NL$7,0))</f>
        <v>308.7</v>
      </c>
      <c r="BY44" s="28">
        <f>INDEX(Control!$H31:$NL31,,MATCH(Analysis!BY$10,Control!$H$7:$NL$7,0))</f>
        <v>272.8</v>
      </c>
    </row>
    <row r="45" spans="1:77" x14ac:dyDescent="0.2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H45" s="28">
        <v>18</v>
      </c>
      <c r="AJ45" s="32">
        <f t="shared" si="16"/>
        <v>-2.8301103826043766E-2</v>
      </c>
      <c r="AK45" s="28" t="str">
        <f t="shared" si="17"/>
        <v>New South Wales - Footwear &amp; other personal accessory retailing</v>
      </c>
      <c r="AL45" s="28">
        <f t="shared" si="18"/>
        <v>10</v>
      </c>
      <c r="AM45" s="28">
        <v>17</v>
      </c>
      <c r="AN45" s="28" t="str">
        <f t="shared" si="19"/>
        <v>Footwear &amp; other personal accessory retailing: -3%</v>
      </c>
      <c r="AO45" s="32">
        <f t="shared" si="20"/>
        <v>-2.8301103826043766E-2</v>
      </c>
      <c r="AP45" s="32" t="e">
        <f t="shared" si="21"/>
        <v>#N/A</v>
      </c>
      <c r="AQ45" s="32" t="e">
        <f t="shared" si="22"/>
        <v>#N/A</v>
      </c>
      <c r="AR45" s="28">
        <f t="shared" si="14"/>
        <v>0</v>
      </c>
      <c r="AS45" s="28" t="str">
        <f t="shared" si="15"/>
        <v>up 6%</v>
      </c>
      <c r="AT45" s="34">
        <f>RANK(AU45,AU$29:AU$48)+COUNTIF(AU$29:AU64,AU45)-1</f>
        <v>5</v>
      </c>
      <c r="AU45" s="33">
        <f t="shared" si="12"/>
        <v>5.9786706883550367E-2</v>
      </c>
      <c r="AV45" s="28">
        <f>IF(AW45&gt;0,COUNTIF(AW$28:AW45,1),"")</f>
        <v>17</v>
      </c>
      <c r="AW45" s="28">
        <f t="shared" si="13"/>
        <v>1</v>
      </c>
      <c r="AX45" s="28" t="str">
        <f>Control!E32</f>
        <v>New South Wales - Other retailing</v>
      </c>
      <c r="AY45" s="28" t="str">
        <f>Control!F32</f>
        <v>New South Wales</v>
      </c>
      <c r="AZ45" s="28" t="str">
        <f>Control!G32</f>
        <v>Other retailing</v>
      </c>
      <c r="BA45" s="28">
        <f>INDEX(Control!$H32:$NL32,,MATCH(Analysis!BA$10,Control!$H$7:$NL$7,0))</f>
        <v>726.3</v>
      </c>
      <c r="BB45" s="28">
        <f>INDEX(Control!$H32:$NL32,,MATCH(Analysis!BB$10,Control!$H$7:$NL$7,0))</f>
        <v>751.5</v>
      </c>
      <c r="BC45" s="28">
        <f>INDEX(Control!$H32:$NL32,,MATCH(Analysis!BC$10,Control!$H$7:$NL$7,0))</f>
        <v>727</v>
      </c>
      <c r="BD45" s="28">
        <f>INDEX(Control!$H32:$NL32,,MATCH(Analysis!BD$10,Control!$H$7:$NL$7,0))</f>
        <v>780.5</v>
      </c>
      <c r="BE45" s="28">
        <f>INDEX(Control!$H32:$NL32,,MATCH(Analysis!BE$10,Control!$H$7:$NL$7,0))</f>
        <v>751.8</v>
      </c>
      <c r="BF45" s="28">
        <f>INDEX(Control!$H32:$NL32,,MATCH(Analysis!BF$10,Control!$H$7:$NL$7,0))</f>
        <v>752.3</v>
      </c>
      <c r="BG45" s="28">
        <f>INDEX(Control!$H32:$NL32,,MATCH(Analysis!BG$10,Control!$H$7:$NL$7,0))</f>
        <v>786.6</v>
      </c>
      <c r="BH45" s="28">
        <f>INDEX(Control!$H32:$NL32,,MATCH(Analysis!BH$10,Control!$H$7:$NL$7,0))</f>
        <v>807.5</v>
      </c>
      <c r="BI45" s="28">
        <f>INDEX(Control!$H32:$NL32,,MATCH(Analysis!BI$10,Control!$H$7:$NL$7,0))</f>
        <v>1085.0999999999999</v>
      </c>
      <c r="BJ45" s="28">
        <f>INDEX(Control!$H32:$NL32,,MATCH(Analysis!BJ$10,Control!$H$7:$NL$7,0))</f>
        <v>705.7</v>
      </c>
      <c r="BK45" s="28">
        <f>INDEX(Control!$H32:$NL32,,MATCH(Analysis!BK$10,Control!$H$7:$NL$7,0))</f>
        <v>670.4</v>
      </c>
      <c r="BL45" s="28">
        <f>INDEX(Control!$H32:$NL32,,MATCH(Analysis!BL$10,Control!$H$7:$NL$7,0))</f>
        <v>765</v>
      </c>
      <c r="BM45" s="28">
        <f>INDEX(Control!$H32:$NL32,,MATCH(Analysis!BM$10,Control!$H$7:$NL$7,0))</f>
        <v>699.6</v>
      </c>
      <c r="BN45" s="28">
        <f>INDEX(Control!$H32:$NL32,,MATCH(Analysis!BN$10,Control!$H$7:$NL$7,0))</f>
        <v>731.1</v>
      </c>
      <c r="BO45" s="28">
        <f>INDEX(Control!$H32:$NL32,,MATCH(Analysis!BO$10,Control!$H$7:$NL$7,0))</f>
        <v>730.1</v>
      </c>
      <c r="BP45" s="28">
        <f>INDEX(Control!$H32:$NL32,,MATCH(Analysis!BP$10,Control!$H$7:$NL$7,0))</f>
        <v>760.7</v>
      </c>
      <c r="BQ45" s="28">
        <f>INDEX(Control!$H32:$NL32,,MATCH(Analysis!BQ$10,Control!$H$7:$NL$7,0))</f>
        <v>778.6</v>
      </c>
      <c r="BR45" s="28">
        <f>INDEX(Control!$H32:$NL32,,MATCH(Analysis!BR$10,Control!$H$7:$NL$7,0))</f>
        <v>770.9</v>
      </c>
      <c r="BS45" s="28">
        <f>INDEX(Control!$H32:$NL32,,MATCH(Analysis!BS$10,Control!$H$7:$NL$7,0))</f>
        <v>819.5</v>
      </c>
      <c r="BT45" s="28">
        <f>INDEX(Control!$H32:$NL32,,MATCH(Analysis!BT$10,Control!$H$7:$NL$7,0))</f>
        <v>875.3</v>
      </c>
      <c r="BU45" s="28">
        <f>INDEX(Control!$H32:$NL32,,MATCH(Analysis!BU$10,Control!$H$7:$NL$7,0))</f>
        <v>1156.0999999999999</v>
      </c>
      <c r="BV45" s="28">
        <f>INDEX(Control!$H32:$NL32,,MATCH(Analysis!BV$10,Control!$H$7:$NL$7,0))</f>
        <v>817.4</v>
      </c>
      <c r="BW45" s="28">
        <f>INDEX(Control!$H32:$NL32,,MATCH(Analysis!BW$10,Control!$H$7:$NL$7,0))</f>
        <v>771.7</v>
      </c>
      <c r="BX45" s="28">
        <f>INDEX(Control!$H32:$NL32,,MATCH(Analysis!BX$10,Control!$H$7:$NL$7,0))</f>
        <v>844.2</v>
      </c>
      <c r="BY45" s="28">
        <f>INDEX(Control!$H32:$NL32,,MATCH(Analysis!BY$10,Control!$H$7:$NL$7,0))</f>
        <v>782.4</v>
      </c>
    </row>
    <row r="46" spans="1:77" x14ac:dyDescent="0.2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H46" s="28">
        <v>19</v>
      </c>
      <c r="AJ46" s="32">
        <f t="shared" si="16"/>
        <v>-5.628010809540579E-2</v>
      </c>
      <c r="AK46" s="28" t="str">
        <f t="shared" si="17"/>
        <v>New South Wales - Clothing, footwear &amp; personal accessory retailing</v>
      </c>
      <c r="AL46" s="28">
        <f t="shared" si="18"/>
        <v>11</v>
      </c>
      <c r="AM46" s="28">
        <v>18</v>
      </c>
      <c r="AN46" s="28" t="str">
        <f t="shared" si="19"/>
        <v>Clothing, footwear &amp; personal accessory retailing: -6%</v>
      </c>
      <c r="AO46" s="32">
        <f t="shared" si="20"/>
        <v>-5.628010809540579E-2</v>
      </c>
      <c r="AP46" s="32" t="e">
        <f t="shared" si="21"/>
        <v>#N/A</v>
      </c>
      <c r="AQ46" s="32" t="e">
        <f t="shared" si="22"/>
        <v>#N/A</v>
      </c>
      <c r="AR46" s="28">
        <f t="shared" si="14"/>
        <v>0</v>
      </c>
      <c r="AS46" s="28" t="str">
        <f t="shared" si="15"/>
        <v>up 4%</v>
      </c>
      <c r="AT46" s="34">
        <f>RANK(AU46,AU$29:AU$48)+COUNTIF(AU$29:AU65,AU46)-1</f>
        <v>9</v>
      </c>
      <c r="AU46" s="33">
        <f t="shared" si="12"/>
        <v>3.714912612544443E-2</v>
      </c>
      <c r="AV46" s="28">
        <f>IF(AW46&gt;0,COUNTIF(AW$28:AW46,1),"")</f>
        <v>18</v>
      </c>
      <c r="AW46" s="28">
        <f t="shared" si="13"/>
        <v>1</v>
      </c>
      <c r="AX46" s="28" t="str">
        <f>Control!E33</f>
        <v>New South Wales - Cafes, restaurants &amp; catering services</v>
      </c>
      <c r="AY46" s="28" t="str">
        <f>Control!F33</f>
        <v>New South Wales</v>
      </c>
      <c r="AZ46" s="28" t="str">
        <f>Control!G33</f>
        <v>Cafes, restaurants &amp; catering services</v>
      </c>
      <c r="BA46" s="28">
        <f>INDEX(Control!$H33:$NL33,,MATCH(Analysis!BA$10,Control!$H$7:$NL$7,0))</f>
        <v>387.6</v>
      </c>
      <c r="BB46" s="28">
        <f>INDEX(Control!$H33:$NL33,,MATCH(Analysis!BB$10,Control!$H$7:$NL$7,0))</f>
        <v>397.3</v>
      </c>
      <c r="BC46" s="28">
        <f>INDEX(Control!$H33:$NL33,,MATCH(Analysis!BC$10,Control!$H$7:$NL$7,0))</f>
        <v>373.4</v>
      </c>
      <c r="BD46" s="28">
        <f>INDEX(Control!$H33:$NL33,,MATCH(Analysis!BD$10,Control!$H$7:$NL$7,0))</f>
        <v>402</v>
      </c>
      <c r="BE46" s="28">
        <f>INDEX(Control!$H33:$NL33,,MATCH(Analysis!BE$10,Control!$H$7:$NL$7,0))</f>
        <v>419.8</v>
      </c>
      <c r="BF46" s="28">
        <f>INDEX(Control!$H33:$NL33,,MATCH(Analysis!BF$10,Control!$H$7:$NL$7,0))</f>
        <v>414.3</v>
      </c>
      <c r="BG46" s="28">
        <f>INDEX(Control!$H33:$NL33,,MATCH(Analysis!BG$10,Control!$H$7:$NL$7,0))</f>
        <v>493.4</v>
      </c>
      <c r="BH46" s="28">
        <f>INDEX(Control!$H33:$NL33,,MATCH(Analysis!BH$10,Control!$H$7:$NL$7,0))</f>
        <v>499.5</v>
      </c>
      <c r="BI46" s="28">
        <f>INDEX(Control!$H33:$NL33,,MATCH(Analysis!BI$10,Control!$H$7:$NL$7,0))</f>
        <v>557.1</v>
      </c>
      <c r="BJ46" s="28">
        <f>INDEX(Control!$H33:$NL33,,MATCH(Analysis!BJ$10,Control!$H$7:$NL$7,0))</f>
        <v>427.6</v>
      </c>
      <c r="BK46" s="28">
        <f>INDEX(Control!$H33:$NL33,,MATCH(Analysis!BK$10,Control!$H$7:$NL$7,0))</f>
        <v>420.6</v>
      </c>
      <c r="BL46" s="28">
        <f>INDEX(Control!$H33:$NL33,,MATCH(Analysis!BL$10,Control!$H$7:$NL$7,0))</f>
        <v>468.7</v>
      </c>
      <c r="BM46" s="28">
        <f>INDEX(Control!$H33:$NL33,,MATCH(Analysis!BM$10,Control!$H$7:$NL$7,0))</f>
        <v>413.1</v>
      </c>
      <c r="BN46" s="28">
        <f>INDEX(Control!$H33:$NL33,,MATCH(Analysis!BN$10,Control!$H$7:$NL$7,0))</f>
        <v>427.4</v>
      </c>
      <c r="BO46" s="28">
        <f>INDEX(Control!$H33:$NL33,,MATCH(Analysis!BO$10,Control!$H$7:$NL$7,0))</f>
        <v>408.8</v>
      </c>
      <c r="BP46" s="28">
        <f>INDEX(Control!$H33:$NL33,,MATCH(Analysis!BP$10,Control!$H$7:$NL$7,0))</f>
        <v>462.4</v>
      </c>
      <c r="BQ46" s="28">
        <f>INDEX(Control!$H33:$NL33,,MATCH(Analysis!BQ$10,Control!$H$7:$NL$7,0))</f>
        <v>493.2</v>
      </c>
      <c r="BR46" s="28">
        <f>INDEX(Control!$H33:$NL33,,MATCH(Analysis!BR$10,Control!$H$7:$NL$7,0))</f>
        <v>469</v>
      </c>
      <c r="BS46" s="28">
        <f>INDEX(Control!$H33:$NL33,,MATCH(Analysis!BS$10,Control!$H$7:$NL$7,0))</f>
        <v>453.7</v>
      </c>
      <c r="BT46" s="28">
        <f>INDEX(Control!$H33:$NL33,,MATCH(Analysis!BT$10,Control!$H$7:$NL$7,0))</f>
        <v>470.4</v>
      </c>
      <c r="BU46" s="28">
        <f>INDEX(Control!$H33:$NL33,,MATCH(Analysis!BU$10,Control!$H$7:$NL$7,0))</f>
        <v>525.5</v>
      </c>
      <c r="BV46" s="28">
        <f>INDEX(Control!$H33:$NL33,,MATCH(Analysis!BV$10,Control!$H$7:$NL$7,0))</f>
        <v>466.9</v>
      </c>
      <c r="BW46" s="28">
        <f>INDEX(Control!$H33:$NL33,,MATCH(Analysis!BW$10,Control!$H$7:$NL$7,0))</f>
        <v>425</v>
      </c>
      <c r="BX46" s="28">
        <f>INDEX(Control!$H33:$NL33,,MATCH(Analysis!BX$10,Control!$H$7:$NL$7,0))</f>
        <v>446.7</v>
      </c>
      <c r="BY46" s="28">
        <f>INDEX(Control!$H33:$NL33,,MATCH(Analysis!BY$10,Control!$H$7:$NL$7,0))</f>
        <v>434.2</v>
      </c>
    </row>
    <row r="47" spans="1:77" x14ac:dyDescent="0.2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H47" s="28">
        <v>20</v>
      </c>
      <c r="AJ47" s="32">
        <f t="shared" si="16"/>
        <v>-7.1633172683459007E-2</v>
      </c>
      <c r="AK47" s="28" t="str">
        <f t="shared" si="17"/>
        <v>New South Wales - Clothing retailing</v>
      </c>
      <c r="AL47" s="28">
        <f t="shared" si="18"/>
        <v>9</v>
      </c>
      <c r="AM47" s="28">
        <v>19</v>
      </c>
      <c r="AN47" s="28" t="str">
        <f t="shared" si="19"/>
        <v>Clothing retailing: -7%</v>
      </c>
      <c r="AO47" s="32">
        <f t="shared" si="20"/>
        <v>-7.1633172683459007E-2</v>
      </c>
      <c r="AP47" s="32" t="e">
        <f t="shared" si="21"/>
        <v>#N/A</v>
      </c>
      <c r="AQ47" s="32" t="e">
        <f t="shared" si="22"/>
        <v>#N/A</v>
      </c>
      <c r="AR47" s="28">
        <f t="shared" si="14"/>
        <v>0</v>
      </c>
      <c r="AS47" s="28" t="str">
        <f t="shared" si="15"/>
        <v>up 8%</v>
      </c>
      <c r="AT47" s="34">
        <f>RANK(AU47,AU$29:AU$48)+COUNTIF(AU$29:AU66,AU47)-1</f>
        <v>3</v>
      </c>
      <c r="AU47" s="33">
        <f t="shared" si="12"/>
        <v>7.9558466541473832E-2</v>
      </c>
      <c r="AV47" s="28">
        <f>IF(AW47&gt;0,COUNTIF(AW$28:AW47,1),"")</f>
        <v>19</v>
      </c>
      <c r="AW47" s="28">
        <f t="shared" si="13"/>
        <v>1</v>
      </c>
      <c r="AX47" s="28" t="str">
        <f>Control!E34</f>
        <v>New South Wales - Takeaway food services</v>
      </c>
      <c r="AY47" s="28" t="str">
        <f>Control!F34</f>
        <v>New South Wales</v>
      </c>
      <c r="AZ47" s="28" t="str">
        <f>Control!G34</f>
        <v>Takeaway food services</v>
      </c>
      <c r="BA47" s="28">
        <f>INDEX(Control!$H34:$NL34,,MATCH(Analysis!BA$10,Control!$H$7:$NL$7,0))</f>
        <v>322.3</v>
      </c>
      <c r="BB47" s="28">
        <f>INDEX(Control!$H34:$NL34,,MATCH(Analysis!BB$10,Control!$H$7:$NL$7,0))</f>
        <v>327.9</v>
      </c>
      <c r="BC47" s="28">
        <f>INDEX(Control!$H34:$NL34,,MATCH(Analysis!BC$10,Control!$H$7:$NL$7,0))</f>
        <v>310.7</v>
      </c>
      <c r="BD47" s="28">
        <f>INDEX(Control!$H34:$NL34,,MATCH(Analysis!BD$10,Control!$H$7:$NL$7,0))</f>
        <v>346.7</v>
      </c>
      <c r="BE47" s="28">
        <f>INDEX(Control!$H34:$NL34,,MATCH(Analysis!BE$10,Control!$H$7:$NL$7,0))</f>
        <v>348.7</v>
      </c>
      <c r="BF47" s="28">
        <f>INDEX(Control!$H34:$NL34,,MATCH(Analysis!BF$10,Control!$H$7:$NL$7,0))</f>
        <v>354.9</v>
      </c>
      <c r="BG47" s="28">
        <f>INDEX(Control!$H34:$NL34,,MATCH(Analysis!BG$10,Control!$H$7:$NL$7,0))</f>
        <v>380.5</v>
      </c>
      <c r="BH47" s="28">
        <f>INDEX(Control!$H34:$NL34,,MATCH(Analysis!BH$10,Control!$H$7:$NL$7,0))</f>
        <v>367.4</v>
      </c>
      <c r="BI47" s="28">
        <f>INDEX(Control!$H34:$NL34,,MATCH(Analysis!BI$10,Control!$H$7:$NL$7,0))</f>
        <v>424</v>
      </c>
      <c r="BJ47" s="28">
        <f>INDEX(Control!$H34:$NL34,,MATCH(Analysis!BJ$10,Control!$H$7:$NL$7,0))</f>
        <v>409.7</v>
      </c>
      <c r="BK47" s="28">
        <f>INDEX(Control!$H34:$NL34,,MATCH(Analysis!BK$10,Control!$H$7:$NL$7,0))</f>
        <v>342.8</v>
      </c>
      <c r="BL47" s="28">
        <f>INDEX(Control!$H34:$NL34,,MATCH(Analysis!BL$10,Control!$H$7:$NL$7,0))</f>
        <v>363.6</v>
      </c>
      <c r="BM47" s="28">
        <f>INDEX(Control!$H34:$NL34,,MATCH(Analysis!BM$10,Control!$H$7:$NL$7,0))</f>
        <v>389.7</v>
      </c>
      <c r="BN47" s="28">
        <f>INDEX(Control!$H34:$NL34,,MATCH(Analysis!BN$10,Control!$H$7:$NL$7,0))</f>
        <v>383.8</v>
      </c>
      <c r="BO47" s="28">
        <f>INDEX(Control!$H34:$NL34,,MATCH(Analysis!BO$10,Control!$H$7:$NL$7,0))</f>
        <v>387</v>
      </c>
      <c r="BP47" s="28">
        <f>INDEX(Control!$H34:$NL34,,MATCH(Analysis!BP$10,Control!$H$7:$NL$7,0))</f>
        <v>423.5</v>
      </c>
      <c r="BQ47" s="28">
        <f>INDEX(Control!$H34:$NL34,,MATCH(Analysis!BQ$10,Control!$H$7:$NL$7,0))</f>
        <v>403.4</v>
      </c>
      <c r="BR47" s="28">
        <f>INDEX(Control!$H34:$NL34,,MATCH(Analysis!BR$10,Control!$H$7:$NL$7,0))</f>
        <v>412.5</v>
      </c>
      <c r="BS47" s="28">
        <f>INDEX(Control!$H34:$NL34,,MATCH(Analysis!BS$10,Control!$H$7:$NL$7,0))</f>
        <v>415.2</v>
      </c>
      <c r="BT47" s="28">
        <f>INDEX(Control!$H34:$NL34,,MATCH(Analysis!BT$10,Control!$H$7:$NL$7,0))</f>
        <v>392.9</v>
      </c>
      <c r="BU47" s="28">
        <f>INDEX(Control!$H34:$NL34,,MATCH(Analysis!BU$10,Control!$H$7:$NL$7,0))</f>
        <v>451.1</v>
      </c>
      <c r="BV47" s="28">
        <f>INDEX(Control!$H34:$NL34,,MATCH(Analysis!BV$10,Control!$H$7:$NL$7,0))</f>
        <v>401.8</v>
      </c>
      <c r="BW47" s="28">
        <f>INDEX(Control!$H34:$NL34,,MATCH(Analysis!BW$10,Control!$H$7:$NL$7,0))</f>
        <v>337.6</v>
      </c>
      <c r="BX47" s="28">
        <f>INDEX(Control!$H34:$NL34,,MATCH(Analysis!BX$10,Control!$H$7:$NL$7,0))</f>
        <v>357.7</v>
      </c>
      <c r="BY47" s="28">
        <f>INDEX(Control!$H34:$NL34,,MATCH(Analysis!BY$10,Control!$H$7:$NL$7,0))</f>
        <v>347.5</v>
      </c>
    </row>
    <row r="48" spans="1:77" x14ac:dyDescent="0.2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AH48" s="28">
        <v>21</v>
      </c>
      <c r="AJ48" s="32">
        <f t="shared" si="16"/>
        <v>-0.1634078679100239</v>
      </c>
      <c r="AK48" s="28" t="str">
        <f t="shared" si="17"/>
        <v>New South Wales - Other specialised food retailing</v>
      </c>
      <c r="AL48" s="28">
        <f t="shared" si="18"/>
        <v>3</v>
      </c>
      <c r="AM48" s="28">
        <v>20</v>
      </c>
      <c r="AN48" s="28" t="str">
        <f t="shared" si="19"/>
        <v>Other specialised food retailing: -16%</v>
      </c>
      <c r="AO48" s="32">
        <f t="shared" si="20"/>
        <v>-0.1634078679100239</v>
      </c>
      <c r="AP48" s="32" t="e">
        <f t="shared" si="21"/>
        <v>#N/A</v>
      </c>
      <c r="AQ48" s="32" t="e">
        <f t="shared" si="22"/>
        <v>#N/A</v>
      </c>
      <c r="AR48" s="28">
        <f t="shared" si="14"/>
        <v>0</v>
      </c>
      <c r="AS48" s="28" t="str">
        <f t="shared" si="15"/>
        <v>up 6%</v>
      </c>
      <c r="AT48" s="34">
        <f>RANK(AU48,AU$29:AU$48)+COUNTIF(AU$29:AU67,AU48)-1</f>
        <v>6</v>
      </c>
      <c r="AU48" s="33">
        <f t="shared" si="12"/>
        <v>5.6416525090125597E-2</v>
      </c>
      <c r="AV48" s="28">
        <f>IF(AW48&gt;0,COUNTIF(AW$28:AW48,1),"")</f>
        <v>20</v>
      </c>
      <c r="AW48" s="28">
        <f t="shared" si="13"/>
        <v>1</v>
      </c>
      <c r="AX48" s="28" t="str">
        <f>Control!E35</f>
        <v>New South Wales - Cafes, restaurants &amp; takeaway food services</v>
      </c>
      <c r="AY48" s="28" t="str">
        <f>Control!F35</f>
        <v>New South Wales</v>
      </c>
      <c r="AZ48" s="28" t="str">
        <f>Control!G35</f>
        <v>Cafes, restaurants &amp; takeaway food services</v>
      </c>
      <c r="BA48" s="28">
        <f>INDEX(Control!$H35:$NL35,,MATCH(Analysis!BA$10,Control!$H$7:$NL$7,0))</f>
        <v>709.9</v>
      </c>
      <c r="BB48" s="28">
        <f>INDEX(Control!$H35:$NL35,,MATCH(Analysis!BB$10,Control!$H$7:$NL$7,0))</f>
        <v>725.3</v>
      </c>
      <c r="BC48" s="28">
        <f>INDEX(Control!$H35:$NL35,,MATCH(Analysis!BC$10,Control!$H$7:$NL$7,0))</f>
        <v>684.1</v>
      </c>
      <c r="BD48" s="28">
        <f>INDEX(Control!$H35:$NL35,,MATCH(Analysis!BD$10,Control!$H$7:$NL$7,0))</f>
        <v>748.7</v>
      </c>
      <c r="BE48" s="28">
        <f>INDEX(Control!$H35:$NL35,,MATCH(Analysis!BE$10,Control!$H$7:$NL$7,0))</f>
        <v>768.5</v>
      </c>
      <c r="BF48" s="28">
        <f>INDEX(Control!$H35:$NL35,,MATCH(Analysis!BF$10,Control!$H$7:$NL$7,0))</f>
        <v>769.2</v>
      </c>
      <c r="BG48" s="28">
        <f>INDEX(Control!$H35:$NL35,,MATCH(Analysis!BG$10,Control!$H$7:$NL$7,0))</f>
        <v>873.9</v>
      </c>
      <c r="BH48" s="28">
        <f>INDEX(Control!$H35:$NL35,,MATCH(Analysis!BH$10,Control!$H$7:$NL$7,0))</f>
        <v>866.9</v>
      </c>
      <c r="BI48" s="28">
        <f>INDEX(Control!$H35:$NL35,,MATCH(Analysis!BI$10,Control!$H$7:$NL$7,0))</f>
        <v>981</v>
      </c>
      <c r="BJ48" s="28">
        <f>INDEX(Control!$H35:$NL35,,MATCH(Analysis!BJ$10,Control!$H$7:$NL$7,0))</f>
        <v>837.2</v>
      </c>
      <c r="BK48" s="28">
        <f>INDEX(Control!$H35:$NL35,,MATCH(Analysis!BK$10,Control!$H$7:$NL$7,0))</f>
        <v>763.3</v>
      </c>
      <c r="BL48" s="28">
        <f>INDEX(Control!$H35:$NL35,,MATCH(Analysis!BL$10,Control!$H$7:$NL$7,0))</f>
        <v>832.3</v>
      </c>
      <c r="BM48" s="28">
        <f>INDEX(Control!$H35:$NL35,,MATCH(Analysis!BM$10,Control!$H$7:$NL$7,0))</f>
        <v>802.8</v>
      </c>
      <c r="BN48" s="28">
        <f>INDEX(Control!$H35:$NL35,,MATCH(Analysis!BN$10,Control!$H$7:$NL$7,0))</f>
        <v>811.3</v>
      </c>
      <c r="BO48" s="28">
        <f>INDEX(Control!$H35:$NL35,,MATCH(Analysis!BO$10,Control!$H$7:$NL$7,0))</f>
        <v>795.8</v>
      </c>
      <c r="BP48" s="28">
        <f>INDEX(Control!$H35:$NL35,,MATCH(Analysis!BP$10,Control!$H$7:$NL$7,0))</f>
        <v>885.9</v>
      </c>
      <c r="BQ48" s="28">
        <f>INDEX(Control!$H35:$NL35,,MATCH(Analysis!BQ$10,Control!$H$7:$NL$7,0))</f>
        <v>896.6</v>
      </c>
      <c r="BR48" s="28">
        <f>INDEX(Control!$H35:$NL35,,MATCH(Analysis!BR$10,Control!$H$7:$NL$7,0))</f>
        <v>881.5</v>
      </c>
      <c r="BS48" s="28">
        <f>INDEX(Control!$H35:$NL35,,MATCH(Analysis!BS$10,Control!$H$7:$NL$7,0))</f>
        <v>869</v>
      </c>
      <c r="BT48" s="28">
        <f>INDEX(Control!$H35:$NL35,,MATCH(Analysis!BT$10,Control!$H$7:$NL$7,0))</f>
        <v>863.4</v>
      </c>
      <c r="BU48" s="28">
        <f>INDEX(Control!$H35:$NL35,,MATCH(Analysis!BU$10,Control!$H$7:$NL$7,0))</f>
        <v>976.6</v>
      </c>
      <c r="BV48" s="28">
        <f>INDEX(Control!$H35:$NL35,,MATCH(Analysis!BV$10,Control!$H$7:$NL$7,0))</f>
        <v>868.8</v>
      </c>
      <c r="BW48" s="28">
        <f>INDEX(Control!$H35:$NL35,,MATCH(Analysis!BW$10,Control!$H$7:$NL$7,0))</f>
        <v>762.6</v>
      </c>
      <c r="BX48" s="28">
        <f>INDEX(Control!$H35:$NL35,,MATCH(Analysis!BX$10,Control!$H$7:$NL$7,0))</f>
        <v>804.5</v>
      </c>
      <c r="BY48" s="28">
        <f>INDEX(Control!$H35:$NL35,,MATCH(Analysis!BY$10,Control!$H$7:$NL$7,0))</f>
        <v>781.8</v>
      </c>
    </row>
    <row r="49" spans="1:17" x14ac:dyDescent="0.2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</row>
    <row r="50" spans="1:17" x14ac:dyDescent="0.2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17" x14ac:dyDescent="0.2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</row>
    <row r="52" spans="1:17" x14ac:dyDescent="0.2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17" x14ac:dyDescent="0.2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</row>
    <row r="54" spans="1:17" x14ac:dyDescent="0.2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</row>
    <row r="55" spans="1:17" x14ac:dyDescent="0.2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</row>
    <row r="56" spans="1:17" x14ac:dyDescent="0.2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</row>
    <row r="57" spans="1:17" x14ac:dyDescent="0.2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</row>
    <row r="58" spans="1:17" x14ac:dyDescent="0.2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</row>
    <row r="59" spans="1:17" x14ac:dyDescent="0.2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</row>
    <row r="60" spans="1:17" x14ac:dyDescent="0.2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</row>
    <row r="61" spans="1:17" x14ac:dyDescent="0.2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</row>
    <row r="62" spans="1:17" x14ac:dyDescent="0.2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</row>
    <row r="63" spans="1:17" x14ac:dyDescent="0.2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</row>
    <row r="64" spans="1:17" x14ac:dyDescent="0.2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</row>
    <row r="65" spans="1:17" x14ac:dyDescent="0.2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</row>
    <row r="66" spans="1:17" x14ac:dyDescent="0.2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</row>
    <row r="67" spans="1:17" x14ac:dyDescent="0.2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</row>
    <row r="68" spans="1:17" x14ac:dyDescent="0.2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</row>
    <row r="69" spans="1:17" x14ac:dyDescent="0.25">
      <c r="A69" s="24" t="s">
        <v>427</v>
      </c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</row>
    <row r="70" spans="1:17" x14ac:dyDescent="0.2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</row>
  </sheetData>
  <sheetProtection password="C755" sheet="1" objects="1" scenarios="1"/>
  <mergeCells count="30">
    <mergeCell ref="A31:H31"/>
    <mergeCell ref="I31:O31"/>
    <mergeCell ref="K25:L26"/>
    <mergeCell ref="M25:N26"/>
    <mergeCell ref="O25:O26"/>
    <mergeCell ref="K27:L28"/>
    <mergeCell ref="M27:N28"/>
    <mergeCell ref="O27:O28"/>
    <mergeCell ref="O19:O20"/>
    <mergeCell ref="K21:O21"/>
    <mergeCell ref="M22:N22"/>
    <mergeCell ref="K23:L24"/>
    <mergeCell ref="M23:N24"/>
    <mergeCell ref="O23:O24"/>
    <mergeCell ref="L2:M2"/>
    <mergeCell ref="L4:M4"/>
    <mergeCell ref="B2:D4"/>
    <mergeCell ref="F2:J4"/>
    <mergeCell ref="A30:O30"/>
    <mergeCell ref="K8:O11"/>
    <mergeCell ref="K13:O13"/>
    <mergeCell ref="K15:L16"/>
    <mergeCell ref="M14:N14"/>
    <mergeCell ref="M15:N16"/>
    <mergeCell ref="O15:O16"/>
    <mergeCell ref="K17:L18"/>
    <mergeCell ref="M17:N18"/>
    <mergeCell ref="O17:O18"/>
    <mergeCell ref="K19:L20"/>
    <mergeCell ref="M19:N20"/>
  </mergeCells>
  <dataValidations count="4">
    <dataValidation type="list" allowBlank="1" showInputMessage="1" showErrorMessage="1" sqref="B2">
      <formula1>Location</formula1>
    </dataValidation>
    <dataValidation type="list" allowBlank="1" showInputMessage="1" showErrorMessage="1" sqref="F2">
      <formula1>Industry</formula1>
    </dataValidation>
    <dataValidation type="list" allowBlank="1" showInputMessage="1" showErrorMessage="1" sqref="L2:M2">
      <formula1>Dates</formula1>
    </dataValidation>
    <dataValidation type="list" allowBlank="1" showInputMessage="1" showErrorMessage="1" sqref="L4:M4">
      <formula1>Roll</formula1>
    </dataValidation>
  </dataValidations>
  <pageMargins left="0.7" right="0.7" top="0.75" bottom="0.75" header="0.3" footer="0.3"/>
  <pageSetup paperSize="9" scale="62" orientation="portrait" r:id="rId1"/>
  <colBreaks count="1" manualBreakCount="1">
    <brk id="16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3" r:id="rId4" name="Option Button 9">
              <controlPr defaultSize="0" autoFill="0" autoLine="0" autoPict="0" altText="">
                <anchor moveWithCells="1">
                  <from>
                    <xdr:col>0</xdr:col>
                    <xdr:colOff>352425</xdr:colOff>
                    <xdr:row>31</xdr:row>
                    <xdr:rowOff>57150</xdr:rowOff>
                  </from>
                  <to>
                    <xdr:col>0</xdr:col>
                    <xdr:colOff>590550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5" name="Option Button 10">
              <controlPr defaultSize="0" autoFill="0" autoLine="0" autoPict="0" altText="">
                <anchor moveWithCells="1">
                  <from>
                    <xdr:col>1</xdr:col>
                    <xdr:colOff>123825</xdr:colOff>
                    <xdr:row>31</xdr:row>
                    <xdr:rowOff>57150</xdr:rowOff>
                  </from>
                  <to>
                    <xdr:col>1</xdr:col>
                    <xdr:colOff>361950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6" name="Option Button 11">
              <controlPr defaultSize="0" autoFill="0" autoLine="0" autoPict="0" altText="">
                <anchor moveWithCells="1">
                  <from>
                    <xdr:col>1</xdr:col>
                    <xdr:colOff>333375</xdr:colOff>
                    <xdr:row>31</xdr:row>
                    <xdr:rowOff>57150</xdr:rowOff>
                  </from>
                  <to>
                    <xdr:col>1</xdr:col>
                    <xdr:colOff>571500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7" name="Option Button 12">
              <controlPr defaultSize="0" autoFill="0" autoLine="0" autoPict="0" altText="">
                <anchor moveWithCells="1">
                  <from>
                    <xdr:col>1</xdr:col>
                    <xdr:colOff>523875</xdr:colOff>
                    <xdr:row>31</xdr:row>
                    <xdr:rowOff>57150</xdr:rowOff>
                  </from>
                  <to>
                    <xdr:col>2</xdr:col>
                    <xdr:colOff>152400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8" name="Option Button 13">
              <controlPr defaultSize="0" autoFill="0" autoLine="0" autoPict="0" altText="">
                <anchor moveWithCells="1">
                  <from>
                    <xdr:col>2</xdr:col>
                    <xdr:colOff>95250</xdr:colOff>
                    <xdr:row>31</xdr:row>
                    <xdr:rowOff>57150</xdr:rowOff>
                  </from>
                  <to>
                    <xdr:col>2</xdr:col>
                    <xdr:colOff>333375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9" name="Option Button 14">
              <controlPr defaultSize="0" autoFill="0" autoLine="0" autoPict="0" altText="">
                <anchor moveWithCells="1">
                  <from>
                    <xdr:col>2</xdr:col>
                    <xdr:colOff>295275</xdr:colOff>
                    <xdr:row>31</xdr:row>
                    <xdr:rowOff>57150</xdr:rowOff>
                  </from>
                  <to>
                    <xdr:col>2</xdr:col>
                    <xdr:colOff>533400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0" name="Option Button 15">
              <controlPr defaultSize="0" autoFill="0" autoLine="0" autoPict="0" altText="">
                <anchor moveWithCells="1">
                  <from>
                    <xdr:col>2</xdr:col>
                    <xdr:colOff>476250</xdr:colOff>
                    <xdr:row>31</xdr:row>
                    <xdr:rowOff>57150</xdr:rowOff>
                  </from>
                  <to>
                    <xdr:col>3</xdr:col>
                    <xdr:colOff>104775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1" name="Option Button 16">
              <controlPr defaultSize="0" autoFill="0" autoLine="0" autoPict="0" altText="">
                <anchor moveWithCells="1">
                  <from>
                    <xdr:col>3</xdr:col>
                    <xdr:colOff>57150</xdr:colOff>
                    <xdr:row>31</xdr:row>
                    <xdr:rowOff>57150</xdr:rowOff>
                  </from>
                  <to>
                    <xdr:col>3</xdr:col>
                    <xdr:colOff>295275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2" name="Option Button 17">
              <controlPr defaultSize="0" autoFill="0" autoLine="0" autoPict="0" altText="">
                <anchor moveWithCells="1">
                  <from>
                    <xdr:col>3</xdr:col>
                    <xdr:colOff>247650</xdr:colOff>
                    <xdr:row>31</xdr:row>
                    <xdr:rowOff>57150</xdr:rowOff>
                  </from>
                  <to>
                    <xdr:col>3</xdr:col>
                    <xdr:colOff>485775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3" name="Option Button 18">
              <controlPr defaultSize="0" autoFill="0" autoLine="0" autoPict="0" altText="">
                <anchor moveWithCells="1">
                  <from>
                    <xdr:col>3</xdr:col>
                    <xdr:colOff>438150</xdr:colOff>
                    <xdr:row>31</xdr:row>
                    <xdr:rowOff>57150</xdr:rowOff>
                  </from>
                  <to>
                    <xdr:col>4</xdr:col>
                    <xdr:colOff>66675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4" name="Option Button 19">
              <controlPr defaultSize="0" autoFill="0" autoLine="0" autoPict="0" altText="">
                <anchor moveWithCells="1">
                  <from>
                    <xdr:col>4</xdr:col>
                    <xdr:colOff>19050</xdr:colOff>
                    <xdr:row>31</xdr:row>
                    <xdr:rowOff>57150</xdr:rowOff>
                  </from>
                  <to>
                    <xdr:col>4</xdr:col>
                    <xdr:colOff>257175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5" name="Option Button 20">
              <controlPr defaultSize="0" autoFill="0" autoLine="0" autoPict="0" altText="">
                <anchor moveWithCells="1">
                  <from>
                    <xdr:col>4</xdr:col>
                    <xdr:colOff>209550</xdr:colOff>
                    <xdr:row>31</xdr:row>
                    <xdr:rowOff>57150</xdr:rowOff>
                  </from>
                  <to>
                    <xdr:col>4</xdr:col>
                    <xdr:colOff>447675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6" name="Option Button 21">
              <controlPr defaultSize="0" autoFill="0" autoLine="0" autoPict="0" altText="">
                <anchor moveWithCells="1">
                  <from>
                    <xdr:col>4</xdr:col>
                    <xdr:colOff>400050</xdr:colOff>
                    <xdr:row>31</xdr:row>
                    <xdr:rowOff>57150</xdr:rowOff>
                  </from>
                  <to>
                    <xdr:col>5</xdr:col>
                    <xdr:colOff>28575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7" name="Option Button 22">
              <controlPr defaultSize="0" autoFill="0" autoLine="0" autoPict="0" altText="">
                <anchor moveWithCells="1">
                  <from>
                    <xdr:col>4</xdr:col>
                    <xdr:colOff>581025</xdr:colOff>
                    <xdr:row>31</xdr:row>
                    <xdr:rowOff>57150</xdr:rowOff>
                  </from>
                  <to>
                    <xdr:col>5</xdr:col>
                    <xdr:colOff>209550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8" name="Option Button 23">
              <controlPr defaultSize="0" autoFill="0" autoLine="0" autoPict="0" altText="">
                <anchor moveWithCells="1">
                  <from>
                    <xdr:col>5</xdr:col>
                    <xdr:colOff>161925</xdr:colOff>
                    <xdr:row>31</xdr:row>
                    <xdr:rowOff>57150</xdr:rowOff>
                  </from>
                  <to>
                    <xdr:col>5</xdr:col>
                    <xdr:colOff>400050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9" name="Option Button 24">
              <controlPr defaultSize="0" autoFill="0" autoLine="0" autoPict="0" altText="">
                <anchor moveWithCells="1">
                  <from>
                    <xdr:col>5</xdr:col>
                    <xdr:colOff>352425</xdr:colOff>
                    <xdr:row>31</xdr:row>
                    <xdr:rowOff>57150</xdr:rowOff>
                  </from>
                  <to>
                    <xdr:col>5</xdr:col>
                    <xdr:colOff>590550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0" name="Option Button 25">
              <controlPr defaultSize="0" autoFill="0" autoLine="0" autoPict="0" altText="">
                <anchor moveWithCells="1">
                  <from>
                    <xdr:col>5</xdr:col>
                    <xdr:colOff>542925</xdr:colOff>
                    <xdr:row>31</xdr:row>
                    <xdr:rowOff>57150</xdr:rowOff>
                  </from>
                  <to>
                    <xdr:col>6</xdr:col>
                    <xdr:colOff>171450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1" name="Option Button 26">
              <controlPr defaultSize="0" autoFill="0" autoLine="0" autoPict="0" altText="">
                <anchor moveWithCells="1">
                  <from>
                    <xdr:col>6</xdr:col>
                    <xdr:colOff>114300</xdr:colOff>
                    <xdr:row>31</xdr:row>
                    <xdr:rowOff>57150</xdr:rowOff>
                  </from>
                  <to>
                    <xdr:col>6</xdr:col>
                    <xdr:colOff>352425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2" name="Option Button 27">
              <controlPr defaultSize="0" autoFill="0" autoLine="0" autoPict="0" altText="">
                <anchor moveWithCells="1">
                  <from>
                    <xdr:col>6</xdr:col>
                    <xdr:colOff>314325</xdr:colOff>
                    <xdr:row>31</xdr:row>
                    <xdr:rowOff>57150</xdr:rowOff>
                  </from>
                  <to>
                    <xdr:col>6</xdr:col>
                    <xdr:colOff>552450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3" name="Option Button 28">
              <controlPr defaultSize="0" autoFill="0" autoLine="0" autoPict="0" altText="">
                <anchor moveWithCells="1">
                  <from>
                    <xdr:col>6</xdr:col>
                    <xdr:colOff>504825</xdr:colOff>
                    <xdr:row>31</xdr:row>
                    <xdr:rowOff>57150</xdr:rowOff>
                  </from>
                  <to>
                    <xdr:col>7</xdr:col>
                    <xdr:colOff>133350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4" name="Option Button 29">
              <controlPr defaultSize="0" autoFill="0" autoLine="0" autoPict="0" altText="">
                <anchor moveWithCells="1">
                  <from>
                    <xdr:col>7</xdr:col>
                    <xdr:colOff>85725</xdr:colOff>
                    <xdr:row>31</xdr:row>
                    <xdr:rowOff>57150</xdr:rowOff>
                  </from>
                  <to>
                    <xdr:col>7</xdr:col>
                    <xdr:colOff>323850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5" name="Option Button 30">
              <controlPr defaultSize="0" autoFill="0" autoLine="0" autoPict="0" altText="">
                <anchor moveWithCells="1">
                  <from>
                    <xdr:col>8</xdr:col>
                    <xdr:colOff>485775</xdr:colOff>
                    <xdr:row>31</xdr:row>
                    <xdr:rowOff>57150</xdr:rowOff>
                  </from>
                  <to>
                    <xdr:col>9</xdr:col>
                    <xdr:colOff>114300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6" name="Option Button 31">
              <controlPr defaultSize="0" autoFill="0" autoLine="0" autoPict="0" altText="">
                <anchor moveWithCells="1">
                  <from>
                    <xdr:col>10</xdr:col>
                    <xdr:colOff>0</xdr:colOff>
                    <xdr:row>31</xdr:row>
                    <xdr:rowOff>57150</xdr:rowOff>
                  </from>
                  <to>
                    <xdr:col>10</xdr:col>
                    <xdr:colOff>238125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7" name="Option Button 32">
              <controlPr defaultSize="0" autoFill="0" autoLine="0" autoPict="0" altText="">
                <anchor moveWithCells="1">
                  <from>
                    <xdr:col>10</xdr:col>
                    <xdr:colOff>352425</xdr:colOff>
                    <xdr:row>31</xdr:row>
                    <xdr:rowOff>57150</xdr:rowOff>
                  </from>
                  <to>
                    <xdr:col>10</xdr:col>
                    <xdr:colOff>590550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8" name="Option Button 33">
              <controlPr defaultSize="0" autoFill="0" autoLine="0" autoPict="0" altText="">
                <anchor moveWithCells="1">
                  <from>
                    <xdr:col>11</xdr:col>
                    <xdr:colOff>123825</xdr:colOff>
                    <xdr:row>31</xdr:row>
                    <xdr:rowOff>57150</xdr:rowOff>
                  </from>
                  <to>
                    <xdr:col>11</xdr:col>
                    <xdr:colOff>361950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29" name="Option Button 34">
              <controlPr defaultSize="0" autoFill="0" autoLine="0" autoPict="0" altText="">
                <anchor moveWithCells="1">
                  <from>
                    <xdr:col>11</xdr:col>
                    <xdr:colOff>495300</xdr:colOff>
                    <xdr:row>31</xdr:row>
                    <xdr:rowOff>57150</xdr:rowOff>
                  </from>
                  <to>
                    <xdr:col>12</xdr:col>
                    <xdr:colOff>123825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0" name="Option Button 35">
              <controlPr defaultSize="0" autoFill="0" autoLine="0" autoPict="0" altText="">
                <anchor moveWithCells="1">
                  <from>
                    <xdr:col>12</xdr:col>
                    <xdr:colOff>257175</xdr:colOff>
                    <xdr:row>31</xdr:row>
                    <xdr:rowOff>57150</xdr:rowOff>
                  </from>
                  <to>
                    <xdr:col>12</xdr:col>
                    <xdr:colOff>495300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1" name="Option Button 36">
              <controlPr defaultSize="0" autoFill="0" autoLine="0" autoPict="0" altText="">
                <anchor moveWithCells="1">
                  <from>
                    <xdr:col>13</xdr:col>
                    <xdr:colOff>9525</xdr:colOff>
                    <xdr:row>31</xdr:row>
                    <xdr:rowOff>57150</xdr:rowOff>
                  </from>
                  <to>
                    <xdr:col>13</xdr:col>
                    <xdr:colOff>247650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2" name="Option Button 37">
              <controlPr defaultSize="0" autoFill="0" autoLine="0" autoPict="0" altText="">
                <anchor moveWithCells="1">
                  <from>
                    <xdr:col>13</xdr:col>
                    <xdr:colOff>381000</xdr:colOff>
                    <xdr:row>31</xdr:row>
                    <xdr:rowOff>57150</xdr:rowOff>
                  </from>
                  <to>
                    <xdr:col>14</xdr:col>
                    <xdr:colOff>9525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3" name="Option Button 38">
              <controlPr defaultSize="0" autoFill="0" autoLine="0" autoPict="0" altText="">
                <anchor moveWithCells="1">
                  <from>
                    <xdr:col>14</xdr:col>
                    <xdr:colOff>152400</xdr:colOff>
                    <xdr:row>31</xdr:row>
                    <xdr:rowOff>57150</xdr:rowOff>
                  </from>
                  <to>
                    <xdr:col>14</xdr:col>
                    <xdr:colOff>390525</xdr:colOff>
                    <xdr:row>32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W399"/>
  <sheetViews>
    <sheetView workbookViewId="0">
      <selection activeCell="E4" sqref="E4"/>
    </sheetView>
  </sheetViews>
  <sheetFormatPr defaultRowHeight="15" x14ac:dyDescent="0.25"/>
  <cols>
    <col min="1" max="1" width="28.140625" bestFit="1" customWidth="1"/>
    <col min="3" max="3" width="17.42578125" bestFit="1" customWidth="1"/>
    <col min="5" max="5" width="24.28515625" customWidth="1"/>
    <col min="7" max="7" width="19.5703125" customWidth="1"/>
  </cols>
  <sheetData>
    <row r="2" spans="1:387" x14ac:dyDescent="0.25">
      <c r="A2" s="6" t="s">
        <v>218</v>
      </c>
      <c r="B2" s="6" t="s">
        <v>0</v>
      </c>
      <c r="C2" s="7">
        <f>IF(E3&lt;DATE(1982,4,1),"",DATE(YEAR(E3),MONTH(E3),1))</f>
        <v>40664</v>
      </c>
      <c r="E2" s="4" t="s">
        <v>219</v>
      </c>
      <c r="H2" s="19" t="str">
        <f>CONCATENATE("Retail Turnover",CHAR(10),"per ",E8," month(s) in $millions")</f>
        <v>Retail Turnover
per 12 month(s) in $millions</v>
      </c>
    </row>
    <row r="3" spans="1:387" x14ac:dyDescent="0.25">
      <c r="A3" s="6" t="s">
        <v>210</v>
      </c>
      <c r="B3" s="6" t="s">
        <v>190</v>
      </c>
      <c r="C3" s="8">
        <f>IF(OR(C2="",C2&lt;=DATE(1982,4,1)),"",DATE(YEAR(C2),MONTH(C2)-1,1))</f>
        <v>40634</v>
      </c>
      <c r="E3" s="9">
        <v>40664</v>
      </c>
    </row>
    <row r="4" spans="1:387" x14ac:dyDescent="0.25">
      <c r="A4" s="6" t="s">
        <v>211</v>
      </c>
      <c r="B4" s="6" t="s">
        <v>191</v>
      </c>
      <c r="C4" s="8">
        <f>IF(OR(C3="",C3&lt;=DATE(1982,4,1)),"",DATE(YEAR(C3),MONTH(C3)-1,1))</f>
        <v>40603</v>
      </c>
    </row>
    <row r="5" spans="1:387" x14ac:dyDescent="0.25">
      <c r="A5" s="6" t="s">
        <v>212</v>
      </c>
      <c r="B5" s="6" t="s">
        <v>192</v>
      </c>
      <c r="C5" s="8">
        <f t="shared" ref="C5:C68" si="0">IF(OR(C4="",C4&lt;=DATE(1982,4,1)),"",DATE(YEAR(C4),MONTH(C4)-1,1))</f>
        <v>40575</v>
      </c>
      <c r="E5" s="5" t="str">
        <f>Analysis!B2</f>
        <v>New South Wales</v>
      </c>
    </row>
    <row r="6" spans="1:387" x14ac:dyDescent="0.25">
      <c r="A6" s="6" t="s">
        <v>213</v>
      </c>
      <c r="B6" s="6" t="s">
        <v>193</v>
      </c>
      <c r="C6" s="8">
        <f t="shared" si="0"/>
        <v>40544</v>
      </c>
      <c r="E6" s="5" t="str">
        <f>Analysis!F2</f>
        <v>Supermarket &amp; grocery stores</v>
      </c>
      <c r="H6">
        <v>0</v>
      </c>
      <c r="I6">
        <f>IF($E$8&gt;1,0,1)</f>
        <v>0</v>
      </c>
      <c r="J6">
        <f>IF($E$8&gt;2,0,1)</f>
        <v>0</v>
      </c>
      <c r="K6">
        <f>IF($E$8&gt;3,0,1)</f>
        <v>0</v>
      </c>
      <c r="L6">
        <f>IF($E$8&gt;4,0,1)</f>
        <v>0</v>
      </c>
      <c r="M6">
        <f>IF($E$8&gt;5,0,1)</f>
        <v>0</v>
      </c>
      <c r="N6">
        <f>IF($E$8&gt;6,0,1)</f>
        <v>0</v>
      </c>
      <c r="O6">
        <f>IF($E$8&gt;7,0,1)</f>
        <v>0</v>
      </c>
      <c r="P6">
        <f>IF($E$8&gt;8,0,1)</f>
        <v>0</v>
      </c>
      <c r="Q6">
        <f>IF($E$8&gt;9,0,1)</f>
        <v>0</v>
      </c>
      <c r="R6">
        <f>IF($E$8&gt;10,0,1)</f>
        <v>0</v>
      </c>
      <c r="S6">
        <f>IF($E$8&gt;11,0,1)</f>
        <v>0</v>
      </c>
      <c r="T6">
        <v>1</v>
      </c>
      <c r="U6">
        <v>1</v>
      </c>
      <c r="V6">
        <v>1</v>
      </c>
      <c r="W6">
        <v>1</v>
      </c>
      <c r="X6">
        <v>1</v>
      </c>
      <c r="Y6">
        <v>1</v>
      </c>
      <c r="Z6">
        <v>1</v>
      </c>
      <c r="AA6">
        <v>1</v>
      </c>
      <c r="AB6">
        <v>1</v>
      </c>
      <c r="AC6">
        <v>1</v>
      </c>
      <c r="AD6">
        <v>1</v>
      </c>
      <c r="AE6">
        <v>1</v>
      </c>
      <c r="AF6">
        <v>1</v>
      </c>
      <c r="AG6">
        <v>1</v>
      </c>
      <c r="AH6">
        <v>1</v>
      </c>
      <c r="AI6">
        <v>1</v>
      </c>
      <c r="AJ6">
        <v>1</v>
      </c>
      <c r="AK6">
        <v>1</v>
      </c>
      <c r="AL6">
        <v>1</v>
      </c>
      <c r="AM6">
        <v>1</v>
      </c>
      <c r="AN6">
        <v>1</v>
      </c>
      <c r="AO6">
        <v>1</v>
      </c>
      <c r="AP6">
        <v>1</v>
      </c>
      <c r="AQ6">
        <v>1</v>
      </c>
      <c r="AR6">
        <v>1</v>
      </c>
      <c r="AS6">
        <v>1</v>
      </c>
      <c r="AT6">
        <v>1</v>
      </c>
      <c r="AU6">
        <v>1</v>
      </c>
      <c r="AV6">
        <v>1</v>
      </c>
      <c r="AW6">
        <v>1</v>
      </c>
      <c r="AX6">
        <v>1</v>
      </c>
      <c r="AY6">
        <v>1</v>
      </c>
      <c r="AZ6">
        <v>1</v>
      </c>
      <c r="BA6">
        <v>1</v>
      </c>
      <c r="BB6">
        <v>1</v>
      </c>
      <c r="BC6">
        <v>1</v>
      </c>
      <c r="BD6">
        <v>1</v>
      </c>
      <c r="BE6">
        <v>1</v>
      </c>
      <c r="BF6">
        <v>1</v>
      </c>
      <c r="BG6">
        <v>1</v>
      </c>
      <c r="BH6">
        <v>1</v>
      </c>
      <c r="BI6">
        <v>1</v>
      </c>
      <c r="BJ6">
        <v>1</v>
      </c>
      <c r="BK6">
        <v>1</v>
      </c>
      <c r="BL6">
        <v>1</v>
      </c>
      <c r="BM6">
        <v>1</v>
      </c>
      <c r="BN6">
        <v>1</v>
      </c>
      <c r="BO6">
        <v>1</v>
      </c>
      <c r="BP6">
        <v>1</v>
      </c>
      <c r="BQ6">
        <v>1</v>
      </c>
      <c r="BR6">
        <v>1</v>
      </c>
      <c r="BS6">
        <v>1</v>
      </c>
      <c r="BT6">
        <v>1</v>
      </c>
      <c r="BU6">
        <v>1</v>
      </c>
      <c r="BV6">
        <v>1</v>
      </c>
      <c r="BW6">
        <v>1</v>
      </c>
      <c r="BX6">
        <v>1</v>
      </c>
      <c r="BY6">
        <v>1</v>
      </c>
      <c r="BZ6">
        <v>1</v>
      </c>
      <c r="CA6">
        <v>1</v>
      </c>
      <c r="CB6">
        <v>1</v>
      </c>
      <c r="CC6">
        <v>1</v>
      </c>
      <c r="CD6">
        <v>1</v>
      </c>
      <c r="CE6">
        <v>1</v>
      </c>
      <c r="CF6">
        <v>1</v>
      </c>
      <c r="CG6">
        <v>1</v>
      </c>
      <c r="CH6">
        <v>1</v>
      </c>
      <c r="CI6">
        <v>1</v>
      </c>
      <c r="CJ6">
        <v>1</v>
      </c>
      <c r="CK6">
        <v>1</v>
      </c>
      <c r="CL6">
        <v>1</v>
      </c>
      <c r="CM6">
        <v>1</v>
      </c>
      <c r="CN6">
        <v>1</v>
      </c>
      <c r="CO6">
        <v>1</v>
      </c>
      <c r="CP6">
        <v>1</v>
      </c>
      <c r="CQ6">
        <v>1</v>
      </c>
      <c r="CR6">
        <v>1</v>
      </c>
      <c r="CS6">
        <v>1</v>
      </c>
      <c r="CT6">
        <v>1</v>
      </c>
      <c r="CU6">
        <v>1</v>
      </c>
      <c r="CV6">
        <v>1</v>
      </c>
      <c r="CW6">
        <v>1</v>
      </c>
      <c r="CX6">
        <v>1</v>
      </c>
      <c r="CY6">
        <v>1</v>
      </c>
      <c r="CZ6">
        <v>1</v>
      </c>
      <c r="DA6">
        <v>1</v>
      </c>
      <c r="DB6">
        <v>1</v>
      </c>
      <c r="DC6">
        <v>1</v>
      </c>
      <c r="DD6">
        <v>1</v>
      </c>
      <c r="DE6">
        <v>1</v>
      </c>
      <c r="DF6">
        <v>1</v>
      </c>
      <c r="DG6">
        <v>1</v>
      </c>
      <c r="DH6">
        <v>1</v>
      </c>
      <c r="DI6">
        <v>1</v>
      </c>
      <c r="DJ6">
        <v>1</v>
      </c>
      <c r="DK6">
        <v>1</v>
      </c>
      <c r="DL6">
        <v>1</v>
      </c>
      <c r="DM6">
        <v>1</v>
      </c>
      <c r="DN6">
        <v>1</v>
      </c>
      <c r="DO6">
        <v>1</v>
      </c>
      <c r="DP6">
        <v>1</v>
      </c>
      <c r="DQ6">
        <v>1</v>
      </c>
      <c r="DR6">
        <v>1</v>
      </c>
      <c r="DS6">
        <v>1</v>
      </c>
      <c r="DT6">
        <v>1</v>
      </c>
      <c r="DU6">
        <v>1</v>
      </c>
      <c r="DV6">
        <v>1</v>
      </c>
      <c r="DW6">
        <v>1</v>
      </c>
      <c r="DX6">
        <v>1</v>
      </c>
      <c r="DY6">
        <v>1</v>
      </c>
      <c r="DZ6">
        <v>1</v>
      </c>
      <c r="EA6">
        <v>1</v>
      </c>
      <c r="EB6">
        <v>1</v>
      </c>
      <c r="EC6">
        <v>1</v>
      </c>
      <c r="ED6">
        <v>1</v>
      </c>
      <c r="EE6">
        <v>1</v>
      </c>
      <c r="EF6">
        <v>1</v>
      </c>
      <c r="EG6">
        <v>1</v>
      </c>
      <c r="EH6">
        <v>1</v>
      </c>
      <c r="EI6">
        <v>1</v>
      </c>
      <c r="EJ6">
        <v>1</v>
      </c>
      <c r="EK6">
        <v>1</v>
      </c>
      <c r="EL6">
        <v>1</v>
      </c>
      <c r="EM6">
        <v>1</v>
      </c>
      <c r="EN6">
        <v>1</v>
      </c>
      <c r="EO6">
        <v>1</v>
      </c>
      <c r="EP6">
        <v>1</v>
      </c>
      <c r="EQ6">
        <v>1</v>
      </c>
      <c r="ER6">
        <v>1</v>
      </c>
      <c r="ES6">
        <v>1</v>
      </c>
      <c r="ET6">
        <v>1</v>
      </c>
      <c r="EU6">
        <v>1</v>
      </c>
      <c r="EV6">
        <v>1</v>
      </c>
      <c r="EW6">
        <v>1</v>
      </c>
      <c r="EX6">
        <v>1</v>
      </c>
      <c r="EY6">
        <v>1</v>
      </c>
      <c r="EZ6">
        <v>1</v>
      </c>
      <c r="FA6">
        <v>1</v>
      </c>
      <c r="FB6">
        <v>1</v>
      </c>
      <c r="FC6">
        <v>1</v>
      </c>
      <c r="FD6">
        <v>1</v>
      </c>
      <c r="FE6">
        <v>1</v>
      </c>
      <c r="FF6">
        <v>1</v>
      </c>
      <c r="FG6">
        <v>1</v>
      </c>
      <c r="FH6">
        <v>1</v>
      </c>
      <c r="FI6">
        <v>1</v>
      </c>
      <c r="FJ6">
        <v>1</v>
      </c>
      <c r="FK6">
        <v>1</v>
      </c>
      <c r="FL6">
        <v>1</v>
      </c>
      <c r="FM6">
        <v>1</v>
      </c>
      <c r="FN6">
        <v>1</v>
      </c>
      <c r="FO6">
        <v>1</v>
      </c>
      <c r="FP6">
        <v>1</v>
      </c>
      <c r="FQ6">
        <v>1</v>
      </c>
      <c r="FR6">
        <v>1</v>
      </c>
      <c r="FS6">
        <v>1</v>
      </c>
      <c r="FT6">
        <v>1</v>
      </c>
      <c r="FU6">
        <v>1</v>
      </c>
      <c r="FV6">
        <v>1</v>
      </c>
      <c r="FW6">
        <v>1</v>
      </c>
      <c r="FX6">
        <v>1</v>
      </c>
      <c r="FY6">
        <v>1</v>
      </c>
      <c r="FZ6">
        <v>1</v>
      </c>
      <c r="GA6">
        <v>1</v>
      </c>
      <c r="GB6">
        <v>1</v>
      </c>
      <c r="GC6">
        <v>1</v>
      </c>
      <c r="GD6">
        <v>1</v>
      </c>
      <c r="GE6">
        <v>1</v>
      </c>
      <c r="GF6">
        <v>1</v>
      </c>
      <c r="GG6">
        <v>1</v>
      </c>
      <c r="GH6">
        <v>1</v>
      </c>
      <c r="GI6">
        <v>1</v>
      </c>
      <c r="GJ6">
        <v>1</v>
      </c>
      <c r="GK6">
        <v>1</v>
      </c>
      <c r="GL6">
        <v>1</v>
      </c>
      <c r="GM6">
        <v>1</v>
      </c>
      <c r="GN6">
        <v>1</v>
      </c>
      <c r="GO6">
        <v>1</v>
      </c>
      <c r="GP6">
        <v>1</v>
      </c>
      <c r="GQ6">
        <v>1</v>
      </c>
      <c r="GR6">
        <v>1</v>
      </c>
      <c r="GS6">
        <v>1</v>
      </c>
      <c r="GT6">
        <v>1</v>
      </c>
      <c r="GU6">
        <v>1</v>
      </c>
      <c r="GV6">
        <v>1</v>
      </c>
      <c r="GW6">
        <v>1</v>
      </c>
      <c r="GX6">
        <v>1</v>
      </c>
      <c r="GY6">
        <v>1</v>
      </c>
      <c r="GZ6">
        <v>1</v>
      </c>
      <c r="HA6">
        <v>1</v>
      </c>
      <c r="HB6">
        <v>1</v>
      </c>
      <c r="HC6">
        <v>1</v>
      </c>
      <c r="HD6">
        <v>1</v>
      </c>
      <c r="HE6">
        <v>1</v>
      </c>
      <c r="HF6">
        <v>1</v>
      </c>
      <c r="HG6">
        <v>1</v>
      </c>
      <c r="HH6">
        <v>1</v>
      </c>
      <c r="HI6">
        <v>1</v>
      </c>
      <c r="HJ6">
        <v>1</v>
      </c>
      <c r="HK6">
        <v>1</v>
      </c>
      <c r="HL6">
        <v>1</v>
      </c>
      <c r="HM6">
        <v>1</v>
      </c>
      <c r="HN6">
        <v>1</v>
      </c>
      <c r="HO6">
        <v>1</v>
      </c>
      <c r="HP6">
        <v>1</v>
      </c>
      <c r="HQ6">
        <v>1</v>
      </c>
      <c r="HR6">
        <v>1</v>
      </c>
      <c r="HS6">
        <v>1</v>
      </c>
      <c r="HT6">
        <v>1</v>
      </c>
      <c r="HU6">
        <v>1</v>
      </c>
      <c r="HV6">
        <v>1</v>
      </c>
      <c r="HW6">
        <v>1</v>
      </c>
      <c r="HX6">
        <v>1</v>
      </c>
      <c r="HY6">
        <v>1</v>
      </c>
      <c r="HZ6">
        <v>1</v>
      </c>
      <c r="IA6">
        <v>1</v>
      </c>
      <c r="IB6">
        <v>1</v>
      </c>
      <c r="IC6">
        <v>1</v>
      </c>
      <c r="ID6">
        <v>1</v>
      </c>
      <c r="IE6">
        <v>1</v>
      </c>
      <c r="IF6">
        <v>1</v>
      </c>
      <c r="IG6">
        <v>1</v>
      </c>
      <c r="IH6">
        <v>1</v>
      </c>
      <c r="II6">
        <v>1</v>
      </c>
      <c r="IJ6">
        <v>1</v>
      </c>
      <c r="IK6">
        <v>1</v>
      </c>
      <c r="IL6">
        <v>1</v>
      </c>
      <c r="IM6">
        <v>1</v>
      </c>
      <c r="IN6">
        <v>1</v>
      </c>
      <c r="IO6">
        <v>1</v>
      </c>
      <c r="IP6">
        <v>1</v>
      </c>
      <c r="IQ6">
        <v>1</v>
      </c>
      <c r="IR6">
        <v>1</v>
      </c>
      <c r="IS6">
        <v>1</v>
      </c>
      <c r="IT6">
        <v>1</v>
      </c>
      <c r="IU6">
        <v>1</v>
      </c>
      <c r="IV6">
        <v>1</v>
      </c>
      <c r="IW6">
        <v>1</v>
      </c>
      <c r="IX6">
        <v>1</v>
      </c>
      <c r="IY6">
        <v>1</v>
      </c>
      <c r="IZ6">
        <v>1</v>
      </c>
      <c r="JA6">
        <v>1</v>
      </c>
      <c r="JB6">
        <v>1</v>
      </c>
      <c r="JC6">
        <v>1</v>
      </c>
      <c r="JD6">
        <v>1</v>
      </c>
      <c r="JE6">
        <v>1</v>
      </c>
      <c r="JF6">
        <v>1</v>
      </c>
      <c r="JG6">
        <v>1</v>
      </c>
      <c r="JH6">
        <v>1</v>
      </c>
      <c r="JI6">
        <v>1</v>
      </c>
      <c r="JJ6">
        <v>1</v>
      </c>
      <c r="JK6">
        <v>1</v>
      </c>
      <c r="JL6">
        <v>1</v>
      </c>
      <c r="JM6">
        <v>1</v>
      </c>
      <c r="JN6">
        <v>1</v>
      </c>
      <c r="JO6">
        <v>1</v>
      </c>
      <c r="JP6">
        <v>1</v>
      </c>
      <c r="JQ6">
        <v>1</v>
      </c>
      <c r="JR6">
        <v>1</v>
      </c>
      <c r="JS6">
        <v>1</v>
      </c>
      <c r="JT6">
        <v>1</v>
      </c>
      <c r="JU6">
        <v>1</v>
      </c>
      <c r="JV6">
        <v>1</v>
      </c>
      <c r="JW6">
        <v>1</v>
      </c>
      <c r="JX6">
        <v>1</v>
      </c>
      <c r="JY6">
        <v>1</v>
      </c>
      <c r="JZ6">
        <v>1</v>
      </c>
      <c r="KA6">
        <v>1</v>
      </c>
      <c r="KB6">
        <v>1</v>
      </c>
      <c r="KC6">
        <v>1</v>
      </c>
      <c r="KD6">
        <v>1</v>
      </c>
      <c r="KE6">
        <v>1</v>
      </c>
      <c r="KF6">
        <v>1</v>
      </c>
      <c r="KG6">
        <v>1</v>
      </c>
      <c r="KH6">
        <v>1</v>
      </c>
      <c r="KI6">
        <v>1</v>
      </c>
      <c r="KJ6">
        <v>1</v>
      </c>
      <c r="KK6">
        <v>1</v>
      </c>
      <c r="KL6">
        <v>1</v>
      </c>
      <c r="KM6">
        <v>1</v>
      </c>
      <c r="KN6">
        <v>1</v>
      </c>
      <c r="KO6">
        <v>1</v>
      </c>
      <c r="KP6">
        <v>1</v>
      </c>
      <c r="KQ6">
        <v>1</v>
      </c>
      <c r="KR6">
        <v>1</v>
      </c>
      <c r="KS6">
        <v>1</v>
      </c>
      <c r="KT6">
        <v>1</v>
      </c>
      <c r="KU6">
        <v>1</v>
      </c>
      <c r="KV6">
        <v>1</v>
      </c>
      <c r="KW6">
        <v>1</v>
      </c>
      <c r="KX6">
        <v>1</v>
      </c>
      <c r="KY6">
        <v>1</v>
      </c>
      <c r="KZ6">
        <v>1</v>
      </c>
      <c r="LA6">
        <v>1</v>
      </c>
      <c r="LB6">
        <v>1</v>
      </c>
      <c r="LC6">
        <v>1</v>
      </c>
      <c r="LD6">
        <v>1</v>
      </c>
      <c r="LE6">
        <v>1</v>
      </c>
      <c r="LF6">
        <v>1</v>
      </c>
      <c r="LG6">
        <v>1</v>
      </c>
      <c r="LH6">
        <v>1</v>
      </c>
      <c r="LI6">
        <v>1</v>
      </c>
      <c r="LJ6">
        <v>1</v>
      </c>
      <c r="LK6">
        <v>1</v>
      </c>
      <c r="LL6">
        <v>1</v>
      </c>
      <c r="LM6">
        <v>1</v>
      </c>
      <c r="LN6">
        <v>1</v>
      </c>
      <c r="LO6">
        <v>1</v>
      </c>
      <c r="LP6">
        <v>1</v>
      </c>
      <c r="LQ6">
        <v>1</v>
      </c>
      <c r="LR6">
        <v>1</v>
      </c>
      <c r="LS6">
        <v>1</v>
      </c>
      <c r="LT6">
        <v>1</v>
      </c>
      <c r="LU6">
        <v>1</v>
      </c>
      <c r="LV6">
        <v>1</v>
      </c>
      <c r="LW6">
        <v>1</v>
      </c>
      <c r="LX6">
        <v>1</v>
      </c>
      <c r="LY6">
        <v>1</v>
      </c>
      <c r="LZ6">
        <v>1</v>
      </c>
      <c r="MA6">
        <v>1</v>
      </c>
      <c r="MB6">
        <v>1</v>
      </c>
      <c r="MC6">
        <v>1</v>
      </c>
      <c r="MD6">
        <v>1</v>
      </c>
      <c r="ME6">
        <v>1</v>
      </c>
      <c r="MF6">
        <v>1</v>
      </c>
      <c r="MG6">
        <v>1</v>
      </c>
      <c r="MH6">
        <v>1</v>
      </c>
      <c r="MI6">
        <v>1</v>
      </c>
      <c r="MJ6">
        <v>1</v>
      </c>
      <c r="MK6">
        <v>1</v>
      </c>
      <c r="ML6">
        <v>1</v>
      </c>
      <c r="MM6">
        <v>1</v>
      </c>
      <c r="MN6">
        <v>1</v>
      </c>
      <c r="MO6">
        <v>1</v>
      </c>
      <c r="MP6">
        <v>1</v>
      </c>
      <c r="MQ6">
        <v>1</v>
      </c>
      <c r="MR6">
        <v>1</v>
      </c>
      <c r="MS6">
        <v>1</v>
      </c>
      <c r="MT6">
        <v>1</v>
      </c>
      <c r="MU6">
        <v>1</v>
      </c>
      <c r="MV6">
        <v>1</v>
      </c>
      <c r="MW6">
        <v>1</v>
      </c>
      <c r="MX6">
        <v>1</v>
      </c>
      <c r="MY6">
        <v>1</v>
      </c>
      <c r="MZ6">
        <v>1</v>
      </c>
      <c r="NA6">
        <v>1</v>
      </c>
      <c r="NB6">
        <v>1</v>
      </c>
      <c r="NC6">
        <v>1</v>
      </c>
      <c r="ND6">
        <v>1</v>
      </c>
      <c r="NE6">
        <v>1</v>
      </c>
      <c r="NF6">
        <v>1</v>
      </c>
      <c r="NG6">
        <v>1</v>
      </c>
      <c r="NH6">
        <v>1</v>
      </c>
      <c r="NI6">
        <v>1</v>
      </c>
      <c r="NJ6">
        <v>1</v>
      </c>
      <c r="NK6">
        <v>1</v>
      </c>
      <c r="NL6">
        <v>1</v>
      </c>
      <c r="NM6">
        <v>1</v>
      </c>
    </row>
    <row r="7" spans="1:387" x14ac:dyDescent="0.25">
      <c r="A7" s="6" t="s">
        <v>214</v>
      </c>
      <c r="B7" s="6" t="s">
        <v>194</v>
      </c>
      <c r="C7" s="8">
        <f t="shared" si="0"/>
        <v>40513</v>
      </c>
      <c r="E7" s="11">
        <f>Analysis!L2</f>
        <v>40634</v>
      </c>
      <c r="G7" t="str">
        <f>CONCATENATE(E9," (",E8," month roll)")</f>
        <v>New South Wales - Supermarket &amp; grocery stores (12 month roll)</v>
      </c>
      <c r="H7" s="10">
        <f>Data!E2</f>
        <v>30042</v>
      </c>
      <c r="I7" s="10">
        <f>Data!F2</f>
        <v>30072</v>
      </c>
      <c r="J7" s="10">
        <f>Data!G2</f>
        <v>30103</v>
      </c>
      <c r="K7" s="10">
        <f>Data!H2</f>
        <v>30133</v>
      </c>
      <c r="L7" s="10">
        <f>Data!I2</f>
        <v>30164</v>
      </c>
      <c r="M7" s="10">
        <f>Data!J2</f>
        <v>30195</v>
      </c>
      <c r="N7" s="10">
        <f>Data!K2</f>
        <v>30225</v>
      </c>
      <c r="O7" s="10">
        <f>Data!L2</f>
        <v>30256</v>
      </c>
      <c r="P7" s="10">
        <f>Data!M2</f>
        <v>30286</v>
      </c>
      <c r="Q7" s="10">
        <f>Data!N2</f>
        <v>30317</v>
      </c>
      <c r="R7" s="10">
        <f>Data!O2</f>
        <v>30348</v>
      </c>
      <c r="S7" s="10">
        <f>Data!P2</f>
        <v>30376</v>
      </c>
      <c r="T7" s="10">
        <f>Data!Q2</f>
        <v>30407</v>
      </c>
      <c r="U7" s="10">
        <f>Data!R2</f>
        <v>30437</v>
      </c>
      <c r="V7" s="10">
        <f>Data!S2</f>
        <v>30468</v>
      </c>
      <c r="W7" s="10">
        <f>Data!T2</f>
        <v>30498</v>
      </c>
      <c r="X7" s="10">
        <f>Data!U2</f>
        <v>30529</v>
      </c>
      <c r="Y7" s="10">
        <f>Data!V2</f>
        <v>30560</v>
      </c>
      <c r="Z7" s="10">
        <f>Data!W2</f>
        <v>30590</v>
      </c>
      <c r="AA7" s="10">
        <f>Data!X2</f>
        <v>30621</v>
      </c>
      <c r="AB7" s="10">
        <f>Data!Y2</f>
        <v>30651</v>
      </c>
      <c r="AC7" s="10">
        <f>Data!Z2</f>
        <v>30682</v>
      </c>
      <c r="AD7" s="10">
        <f>Data!AA2</f>
        <v>30713</v>
      </c>
      <c r="AE7" s="10">
        <f>Data!AB2</f>
        <v>30742</v>
      </c>
      <c r="AF7" s="10">
        <f>Data!AC2</f>
        <v>30773</v>
      </c>
      <c r="AG7" s="10">
        <f>Data!AD2</f>
        <v>30803</v>
      </c>
      <c r="AH7" s="10">
        <f>Data!AE2</f>
        <v>30834</v>
      </c>
      <c r="AI7" s="10">
        <f>Data!AF2</f>
        <v>30864</v>
      </c>
      <c r="AJ7" s="10">
        <f>Data!AG2</f>
        <v>30895</v>
      </c>
      <c r="AK7" s="10">
        <f>Data!AH2</f>
        <v>30926</v>
      </c>
      <c r="AL7" s="10">
        <f>Data!AI2</f>
        <v>30956</v>
      </c>
      <c r="AM7" s="10">
        <f>Data!AJ2</f>
        <v>30987</v>
      </c>
      <c r="AN7" s="10">
        <f>Data!AK2</f>
        <v>31017</v>
      </c>
      <c r="AO7" s="10">
        <f>Data!AL2</f>
        <v>31048</v>
      </c>
      <c r="AP7" s="10">
        <f>Data!AM2</f>
        <v>31079</v>
      </c>
      <c r="AQ7" s="10">
        <f>Data!AN2</f>
        <v>31107</v>
      </c>
      <c r="AR7" s="10">
        <f>Data!AO2</f>
        <v>31138</v>
      </c>
      <c r="AS7" s="10">
        <f>Data!AP2</f>
        <v>31168</v>
      </c>
      <c r="AT7" s="10">
        <f>Data!AQ2</f>
        <v>31199</v>
      </c>
      <c r="AU7" s="10">
        <f>Data!AR2</f>
        <v>31229</v>
      </c>
      <c r="AV7" s="10">
        <f>Data!AS2</f>
        <v>31260</v>
      </c>
      <c r="AW7" s="10">
        <f>Data!AT2</f>
        <v>31291</v>
      </c>
      <c r="AX7" s="10">
        <f>Data!AU2</f>
        <v>31321</v>
      </c>
      <c r="AY7" s="10">
        <f>Data!AV2</f>
        <v>31352</v>
      </c>
      <c r="AZ7" s="10">
        <f>Data!AW2</f>
        <v>31382</v>
      </c>
      <c r="BA7" s="10">
        <f>Data!AX2</f>
        <v>31413</v>
      </c>
      <c r="BB7" s="10">
        <f>Data!AY2</f>
        <v>31444</v>
      </c>
      <c r="BC7" s="10">
        <f>Data!AZ2</f>
        <v>31472</v>
      </c>
      <c r="BD7" s="10">
        <f>Data!BA2</f>
        <v>31503</v>
      </c>
      <c r="BE7" s="10">
        <f>Data!BB2</f>
        <v>31533</v>
      </c>
      <c r="BF7" s="10">
        <f>Data!BC2</f>
        <v>31564</v>
      </c>
      <c r="BG7" s="10">
        <f>Data!BD2</f>
        <v>31594</v>
      </c>
      <c r="BH7" s="10">
        <f>Data!BE2</f>
        <v>31625</v>
      </c>
      <c r="BI7" s="10">
        <f>Data!BF2</f>
        <v>31656</v>
      </c>
      <c r="BJ7" s="10">
        <f>Data!BG2</f>
        <v>31686</v>
      </c>
      <c r="BK7" s="10">
        <f>Data!BH2</f>
        <v>31717</v>
      </c>
      <c r="BL7" s="10">
        <f>Data!BI2</f>
        <v>31747</v>
      </c>
      <c r="BM7" s="10">
        <f>Data!BJ2</f>
        <v>31778</v>
      </c>
      <c r="BN7" s="10">
        <f>Data!BK2</f>
        <v>31809</v>
      </c>
      <c r="BO7" s="10">
        <f>Data!BL2</f>
        <v>31837</v>
      </c>
      <c r="BP7" s="10">
        <f>Data!BM2</f>
        <v>31868</v>
      </c>
      <c r="BQ7" s="10">
        <f>Data!BN2</f>
        <v>31898</v>
      </c>
      <c r="BR7" s="10">
        <f>Data!BO2</f>
        <v>31929</v>
      </c>
      <c r="BS7" s="10">
        <f>Data!BP2</f>
        <v>31959</v>
      </c>
      <c r="BT7" s="10">
        <f>Data!BQ2</f>
        <v>31990</v>
      </c>
      <c r="BU7" s="10">
        <f>Data!BR2</f>
        <v>32021</v>
      </c>
      <c r="BV7" s="10">
        <f>Data!BS2</f>
        <v>32051</v>
      </c>
      <c r="BW7" s="10">
        <f>Data!BT2</f>
        <v>32082</v>
      </c>
      <c r="BX7" s="10">
        <f>Data!BU2</f>
        <v>32112</v>
      </c>
      <c r="BY7" s="10">
        <f>Data!BV2</f>
        <v>32143</v>
      </c>
      <c r="BZ7" s="10">
        <f>Data!BW2</f>
        <v>32174</v>
      </c>
      <c r="CA7" s="10">
        <f>Data!BX2</f>
        <v>32203</v>
      </c>
      <c r="CB7" s="10">
        <f>Data!BY2</f>
        <v>32234</v>
      </c>
      <c r="CC7" s="10">
        <f>Data!BZ2</f>
        <v>32264</v>
      </c>
      <c r="CD7" s="10">
        <f>Data!CA2</f>
        <v>32295</v>
      </c>
      <c r="CE7" s="10">
        <f>Data!CB2</f>
        <v>32325</v>
      </c>
      <c r="CF7" s="10">
        <f>Data!CC2</f>
        <v>32356</v>
      </c>
      <c r="CG7" s="10">
        <f>Data!CD2</f>
        <v>32387</v>
      </c>
      <c r="CH7" s="10">
        <f>Data!CE2</f>
        <v>32417</v>
      </c>
      <c r="CI7" s="10">
        <f>Data!CF2</f>
        <v>32448</v>
      </c>
      <c r="CJ7" s="10">
        <f>Data!CG2</f>
        <v>32478</v>
      </c>
      <c r="CK7" s="10">
        <f>Data!CH2</f>
        <v>32509</v>
      </c>
      <c r="CL7" s="10">
        <f>Data!CI2</f>
        <v>32540</v>
      </c>
      <c r="CM7" s="10">
        <f>Data!CJ2</f>
        <v>32568</v>
      </c>
      <c r="CN7" s="10">
        <f>Data!CK2</f>
        <v>32599</v>
      </c>
      <c r="CO7" s="10">
        <f>Data!CL2</f>
        <v>32629</v>
      </c>
      <c r="CP7" s="10">
        <f>Data!CM2</f>
        <v>32660</v>
      </c>
      <c r="CQ7" s="10">
        <f>Data!CN2</f>
        <v>32690</v>
      </c>
      <c r="CR7" s="10">
        <f>Data!CO2</f>
        <v>32721</v>
      </c>
      <c r="CS7" s="10">
        <f>Data!CP2</f>
        <v>32752</v>
      </c>
      <c r="CT7" s="10">
        <f>Data!CQ2</f>
        <v>32782</v>
      </c>
      <c r="CU7" s="10">
        <f>Data!CR2</f>
        <v>32813</v>
      </c>
      <c r="CV7" s="10">
        <f>Data!CS2</f>
        <v>32843</v>
      </c>
      <c r="CW7" s="10">
        <f>Data!CT2</f>
        <v>32874</v>
      </c>
      <c r="CX7" s="10">
        <f>Data!CU2</f>
        <v>32905</v>
      </c>
      <c r="CY7" s="10">
        <f>Data!CV2</f>
        <v>32933</v>
      </c>
      <c r="CZ7" s="10">
        <f>Data!CW2</f>
        <v>32964</v>
      </c>
      <c r="DA7" s="10">
        <f>Data!CX2</f>
        <v>32994</v>
      </c>
      <c r="DB7" s="10">
        <f>Data!CY2</f>
        <v>33025</v>
      </c>
      <c r="DC7" s="10">
        <f>Data!CZ2</f>
        <v>33055</v>
      </c>
      <c r="DD7" s="10">
        <f>Data!DA2</f>
        <v>33086</v>
      </c>
      <c r="DE7" s="10">
        <f>Data!DB2</f>
        <v>33117</v>
      </c>
      <c r="DF7" s="10">
        <f>Data!DC2</f>
        <v>33147</v>
      </c>
      <c r="DG7" s="10">
        <f>Data!DD2</f>
        <v>33178</v>
      </c>
      <c r="DH7" s="10">
        <f>Data!DE2</f>
        <v>33208</v>
      </c>
      <c r="DI7" s="10">
        <f>Data!DF2</f>
        <v>33239</v>
      </c>
      <c r="DJ7" s="10">
        <f>Data!DG2</f>
        <v>33270</v>
      </c>
      <c r="DK7" s="10">
        <f>Data!DH2</f>
        <v>33298</v>
      </c>
      <c r="DL7" s="10">
        <f>Data!DI2</f>
        <v>33329</v>
      </c>
      <c r="DM7" s="10">
        <f>Data!DJ2</f>
        <v>33359</v>
      </c>
      <c r="DN7" s="10">
        <f>Data!DK2</f>
        <v>33390</v>
      </c>
      <c r="DO7" s="10">
        <f>Data!DL2</f>
        <v>33420</v>
      </c>
      <c r="DP7" s="10">
        <f>Data!DM2</f>
        <v>33451</v>
      </c>
      <c r="DQ7" s="10">
        <f>Data!DN2</f>
        <v>33482</v>
      </c>
      <c r="DR7" s="10">
        <f>Data!DO2</f>
        <v>33512</v>
      </c>
      <c r="DS7" s="10">
        <f>Data!DP2</f>
        <v>33543</v>
      </c>
      <c r="DT7" s="10">
        <f>Data!DQ2</f>
        <v>33573</v>
      </c>
      <c r="DU7" s="10">
        <f>Data!DR2</f>
        <v>33604</v>
      </c>
      <c r="DV7" s="10">
        <f>Data!DS2</f>
        <v>33635</v>
      </c>
      <c r="DW7" s="10">
        <f>Data!DT2</f>
        <v>33664</v>
      </c>
      <c r="DX7" s="10">
        <f>Data!DU2</f>
        <v>33695</v>
      </c>
      <c r="DY7" s="10">
        <f>Data!DV2</f>
        <v>33725</v>
      </c>
      <c r="DZ7" s="10">
        <f>Data!DW2</f>
        <v>33756</v>
      </c>
      <c r="EA7" s="10">
        <f>Data!DX2</f>
        <v>33786</v>
      </c>
      <c r="EB7" s="10">
        <f>Data!DY2</f>
        <v>33817</v>
      </c>
      <c r="EC7" s="10">
        <f>Data!DZ2</f>
        <v>33848</v>
      </c>
      <c r="ED7" s="10">
        <f>Data!EA2</f>
        <v>33878</v>
      </c>
      <c r="EE7" s="10">
        <f>Data!EB2</f>
        <v>33909</v>
      </c>
      <c r="EF7" s="10">
        <f>Data!EC2</f>
        <v>33939</v>
      </c>
      <c r="EG7" s="10">
        <f>Data!ED2</f>
        <v>33970</v>
      </c>
      <c r="EH7" s="10">
        <f>Data!EE2</f>
        <v>34001</v>
      </c>
      <c r="EI7" s="10">
        <f>Data!EF2</f>
        <v>34029</v>
      </c>
      <c r="EJ7" s="10">
        <f>Data!EG2</f>
        <v>34060</v>
      </c>
      <c r="EK7" s="10">
        <f>Data!EH2</f>
        <v>34090</v>
      </c>
      <c r="EL7" s="10">
        <f>Data!EI2</f>
        <v>34121</v>
      </c>
      <c r="EM7" s="10">
        <f>Data!EJ2</f>
        <v>34151</v>
      </c>
      <c r="EN7" s="10">
        <f>Data!EK2</f>
        <v>34182</v>
      </c>
      <c r="EO7" s="10">
        <f>Data!EL2</f>
        <v>34213</v>
      </c>
      <c r="EP7" s="10">
        <f>Data!EM2</f>
        <v>34243</v>
      </c>
      <c r="EQ7" s="10">
        <f>Data!EN2</f>
        <v>34274</v>
      </c>
      <c r="ER7" s="10">
        <f>Data!EO2</f>
        <v>34304</v>
      </c>
      <c r="ES7" s="10">
        <f>Data!EP2</f>
        <v>34335</v>
      </c>
      <c r="ET7" s="10">
        <f>Data!EQ2</f>
        <v>34366</v>
      </c>
      <c r="EU7" s="10">
        <f>Data!ER2</f>
        <v>34394</v>
      </c>
      <c r="EV7" s="10">
        <f>Data!ES2</f>
        <v>34425</v>
      </c>
      <c r="EW7" s="10">
        <f>Data!ET2</f>
        <v>34455</v>
      </c>
      <c r="EX7" s="10">
        <f>Data!EU2</f>
        <v>34486</v>
      </c>
      <c r="EY7" s="10">
        <f>Data!EV2</f>
        <v>34516</v>
      </c>
      <c r="EZ7" s="10">
        <f>Data!EW2</f>
        <v>34547</v>
      </c>
      <c r="FA7" s="10">
        <f>Data!EX2</f>
        <v>34578</v>
      </c>
      <c r="FB7" s="10">
        <f>Data!EY2</f>
        <v>34608</v>
      </c>
      <c r="FC7" s="10">
        <f>Data!EZ2</f>
        <v>34639</v>
      </c>
      <c r="FD7" s="10">
        <f>Data!FA2</f>
        <v>34669</v>
      </c>
      <c r="FE7" s="10">
        <f>Data!FB2</f>
        <v>34700</v>
      </c>
      <c r="FF7" s="10">
        <f>Data!FC2</f>
        <v>34731</v>
      </c>
      <c r="FG7" s="10">
        <f>Data!FD2</f>
        <v>34759</v>
      </c>
      <c r="FH7" s="10">
        <f>Data!FE2</f>
        <v>34790</v>
      </c>
      <c r="FI7" s="10">
        <f>Data!FF2</f>
        <v>34820</v>
      </c>
      <c r="FJ7" s="10">
        <f>Data!FG2</f>
        <v>34851</v>
      </c>
      <c r="FK7" s="10">
        <f>Data!FH2</f>
        <v>34881</v>
      </c>
      <c r="FL7" s="10">
        <f>Data!FI2</f>
        <v>34912</v>
      </c>
      <c r="FM7" s="10">
        <f>Data!FJ2</f>
        <v>34943</v>
      </c>
      <c r="FN7" s="10">
        <f>Data!FK2</f>
        <v>34973</v>
      </c>
      <c r="FO7" s="10">
        <f>Data!FL2</f>
        <v>35004</v>
      </c>
      <c r="FP7" s="10">
        <f>Data!FM2</f>
        <v>35034</v>
      </c>
      <c r="FQ7" s="10">
        <f>Data!FN2</f>
        <v>35065</v>
      </c>
      <c r="FR7" s="10">
        <f>Data!FO2</f>
        <v>35096</v>
      </c>
      <c r="FS7" s="10">
        <f>Data!FP2</f>
        <v>35125</v>
      </c>
      <c r="FT7" s="10">
        <f>Data!FQ2</f>
        <v>35156</v>
      </c>
      <c r="FU7" s="10">
        <f>Data!FR2</f>
        <v>35186</v>
      </c>
      <c r="FV7" s="10">
        <f>Data!FS2</f>
        <v>35217</v>
      </c>
      <c r="FW7" s="10">
        <f>Data!FT2</f>
        <v>35247</v>
      </c>
      <c r="FX7" s="10">
        <f>Data!FU2</f>
        <v>35278</v>
      </c>
      <c r="FY7" s="10">
        <f>Data!FV2</f>
        <v>35309</v>
      </c>
      <c r="FZ7" s="10">
        <f>Data!FW2</f>
        <v>35339</v>
      </c>
      <c r="GA7" s="10">
        <f>Data!FX2</f>
        <v>35370</v>
      </c>
      <c r="GB7" s="10">
        <f>Data!FY2</f>
        <v>35400</v>
      </c>
      <c r="GC7" s="10">
        <f>Data!FZ2</f>
        <v>35431</v>
      </c>
      <c r="GD7" s="10">
        <f>Data!GA2</f>
        <v>35462</v>
      </c>
      <c r="GE7" s="10">
        <f>Data!GB2</f>
        <v>35490</v>
      </c>
      <c r="GF7" s="10">
        <f>Data!GC2</f>
        <v>35521</v>
      </c>
      <c r="GG7" s="10">
        <f>Data!GD2</f>
        <v>35551</v>
      </c>
      <c r="GH7" s="10">
        <f>Data!GE2</f>
        <v>35582</v>
      </c>
      <c r="GI7" s="10">
        <f>Data!GF2</f>
        <v>35612</v>
      </c>
      <c r="GJ7" s="10">
        <f>Data!GG2</f>
        <v>35643</v>
      </c>
      <c r="GK7" s="10">
        <f>Data!GH2</f>
        <v>35674</v>
      </c>
      <c r="GL7" s="10">
        <f>Data!GI2</f>
        <v>35704</v>
      </c>
      <c r="GM7" s="10">
        <f>Data!GJ2</f>
        <v>35735</v>
      </c>
      <c r="GN7" s="10">
        <f>Data!GK2</f>
        <v>35765</v>
      </c>
      <c r="GO7" s="10">
        <f>Data!GL2</f>
        <v>35796</v>
      </c>
      <c r="GP7" s="10">
        <f>Data!GM2</f>
        <v>35827</v>
      </c>
      <c r="GQ7" s="10">
        <f>Data!GN2</f>
        <v>35855</v>
      </c>
      <c r="GR7" s="10">
        <f>Data!GO2</f>
        <v>35886</v>
      </c>
      <c r="GS7" s="10">
        <f>Data!GP2</f>
        <v>35916</v>
      </c>
      <c r="GT7" s="10">
        <f>Data!GQ2</f>
        <v>35947</v>
      </c>
      <c r="GU7" s="10">
        <f>Data!GR2</f>
        <v>35977</v>
      </c>
      <c r="GV7" s="10">
        <f>Data!GS2</f>
        <v>36008</v>
      </c>
      <c r="GW7" s="10">
        <f>Data!GT2</f>
        <v>36039</v>
      </c>
      <c r="GX7" s="10">
        <f>Data!GU2</f>
        <v>36069</v>
      </c>
      <c r="GY7" s="10">
        <f>Data!GV2</f>
        <v>36100</v>
      </c>
      <c r="GZ7" s="10">
        <f>Data!GW2</f>
        <v>36130</v>
      </c>
      <c r="HA7" s="10">
        <f>Data!GX2</f>
        <v>36161</v>
      </c>
      <c r="HB7" s="10">
        <f>Data!GY2</f>
        <v>36192</v>
      </c>
      <c r="HC7" s="10">
        <f>Data!GZ2</f>
        <v>36220</v>
      </c>
      <c r="HD7" s="10">
        <f>Data!HA2</f>
        <v>36251</v>
      </c>
      <c r="HE7" s="10">
        <f>Data!HB2</f>
        <v>36281</v>
      </c>
      <c r="HF7" s="10">
        <f>Data!HC2</f>
        <v>36312</v>
      </c>
      <c r="HG7" s="10">
        <f>Data!HD2</f>
        <v>36342</v>
      </c>
      <c r="HH7" s="10">
        <f>Data!HE2</f>
        <v>36373</v>
      </c>
      <c r="HI7" s="10">
        <f>Data!HF2</f>
        <v>36404</v>
      </c>
      <c r="HJ7" s="10">
        <f>Data!HG2</f>
        <v>36434</v>
      </c>
      <c r="HK7" s="10">
        <f>Data!HH2</f>
        <v>36465</v>
      </c>
      <c r="HL7" s="10">
        <f>Data!HI2</f>
        <v>36495</v>
      </c>
      <c r="HM7" s="10">
        <f>Data!HJ2</f>
        <v>36526</v>
      </c>
      <c r="HN7" s="10">
        <f>Data!HK2</f>
        <v>36557</v>
      </c>
      <c r="HO7" s="10">
        <f>Data!HL2</f>
        <v>36586</v>
      </c>
      <c r="HP7" s="10">
        <f>Data!HM2</f>
        <v>36617</v>
      </c>
      <c r="HQ7" s="10">
        <f>Data!HN2</f>
        <v>36647</v>
      </c>
      <c r="HR7" s="10">
        <f>Data!HO2</f>
        <v>36678</v>
      </c>
      <c r="HS7" s="10">
        <f>Data!HP2</f>
        <v>36708</v>
      </c>
      <c r="HT7" s="10">
        <f>Data!HQ2</f>
        <v>36739</v>
      </c>
      <c r="HU7" s="10">
        <f>Data!HR2</f>
        <v>36770</v>
      </c>
      <c r="HV7" s="10">
        <f>Data!HS2</f>
        <v>36800</v>
      </c>
      <c r="HW7" s="10">
        <f>Data!HT2</f>
        <v>36831</v>
      </c>
      <c r="HX7" s="10">
        <f>Data!HU2</f>
        <v>36861</v>
      </c>
      <c r="HY7" s="10">
        <f>Data!HV2</f>
        <v>36892</v>
      </c>
      <c r="HZ7" s="10">
        <f>Data!HW2</f>
        <v>36923</v>
      </c>
      <c r="IA7" s="10">
        <f>Data!HX2</f>
        <v>36951</v>
      </c>
      <c r="IB7" s="10">
        <f>Data!HY2</f>
        <v>36982</v>
      </c>
      <c r="IC7" s="10">
        <f>Data!HZ2</f>
        <v>37012</v>
      </c>
      <c r="ID7" s="10">
        <f>Data!IA2</f>
        <v>37043</v>
      </c>
      <c r="IE7" s="10">
        <f>Data!IB2</f>
        <v>37073</v>
      </c>
      <c r="IF7" s="10">
        <f>Data!IC2</f>
        <v>37104</v>
      </c>
      <c r="IG7" s="10">
        <f>Data!ID2</f>
        <v>37135</v>
      </c>
      <c r="IH7" s="10">
        <f>Data!IE2</f>
        <v>37165</v>
      </c>
      <c r="II7" s="10">
        <f>Data!IF2</f>
        <v>37196</v>
      </c>
      <c r="IJ7" s="10">
        <f>Data!IG2</f>
        <v>37226</v>
      </c>
      <c r="IK7" s="10">
        <f>Data!IH2</f>
        <v>37257</v>
      </c>
      <c r="IL7" s="10">
        <f>Data!II2</f>
        <v>37288</v>
      </c>
      <c r="IM7" s="10">
        <f>Data!IJ2</f>
        <v>37316</v>
      </c>
      <c r="IN7" s="10">
        <f>Data!IK2</f>
        <v>37347</v>
      </c>
      <c r="IO7" s="10">
        <f>Data!IL2</f>
        <v>37377</v>
      </c>
      <c r="IP7" s="10">
        <f>Data!IM2</f>
        <v>37408</v>
      </c>
      <c r="IQ7" s="10">
        <f>Data!IN2</f>
        <v>37438</v>
      </c>
      <c r="IR7" s="10">
        <f>Data!IO2</f>
        <v>37469</v>
      </c>
      <c r="IS7" s="10">
        <f>Data!IP2</f>
        <v>37500</v>
      </c>
      <c r="IT7" s="10">
        <f>Data!IQ2</f>
        <v>37530</v>
      </c>
      <c r="IU7" s="10">
        <f>Data!IR2</f>
        <v>37561</v>
      </c>
      <c r="IV7" s="10">
        <f>Data!IS2</f>
        <v>37591</v>
      </c>
      <c r="IW7" s="10">
        <f>Data!IT2</f>
        <v>37622</v>
      </c>
      <c r="IX7" s="10">
        <f>Data!IU2</f>
        <v>37653</v>
      </c>
      <c r="IY7" s="10">
        <f>Data!IV2</f>
        <v>37681</v>
      </c>
      <c r="IZ7" s="10">
        <f>Data!IW2</f>
        <v>37712</v>
      </c>
      <c r="JA7" s="10">
        <f>Data!IX2</f>
        <v>37742</v>
      </c>
      <c r="JB7" s="10">
        <f>Data!IY2</f>
        <v>37773</v>
      </c>
      <c r="JC7" s="10">
        <f>Data!IZ2</f>
        <v>37803</v>
      </c>
      <c r="JD7" s="10">
        <f>Data!JA2</f>
        <v>37834</v>
      </c>
      <c r="JE7" s="10">
        <f>Data!JB2</f>
        <v>37865</v>
      </c>
      <c r="JF7" s="10">
        <f>Data!JC2</f>
        <v>37895</v>
      </c>
      <c r="JG7" s="10">
        <f>Data!JD2</f>
        <v>37926</v>
      </c>
      <c r="JH7" s="10">
        <f>Data!JE2</f>
        <v>37956</v>
      </c>
      <c r="JI7" s="10">
        <f>Data!JF2</f>
        <v>37987</v>
      </c>
      <c r="JJ7" s="10">
        <f>Data!JG2</f>
        <v>38018</v>
      </c>
      <c r="JK7" s="10">
        <f>Data!JH2</f>
        <v>38047</v>
      </c>
      <c r="JL7" s="10">
        <f>Data!JI2</f>
        <v>38078</v>
      </c>
      <c r="JM7" s="10">
        <f>Data!JJ2</f>
        <v>38108</v>
      </c>
      <c r="JN7" s="10">
        <f>Data!JK2</f>
        <v>38139</v>
      </c>
      <c r="JO7" s="10">
        <f>Data!JL2</f>
        <v>38169</v>
      </c>
      <c r="JP7" s="10">
        <f>Data!JM2</f>
        <v>38200</v>
      </c>
      <c r="JQ7" s="10">
        <f>Data!JN2</f>
        <v>38231</v>
      </c>
      <c r="JR7" s="10">
        <f>Data!JO2</f>
        <v>38261</v>
      </c>
      <c r="JS7" s="10">
        <f>Data!JP2</f>
        <v>38292</v>
      </c>
      <c r="JT7" s="10">
        <f>Data!JQ2</f>
        <v>38322</v>
      </c>
      <c r="JU7" s="10">
        <f>Data!JR2</f>
        <v>38353</v>
      </c>
      <c r="JV7" s="10">
        <f>Data!JS2</f>
        <v>38384</v>
      </c>
      <c r="JW7" s="10">
        <f>Data!JT2</f>
        <v>38412</v>
      </c>
      <c r="JX7" s="10">
        <f>Data!JU2</f>
        <v>38443</v>
      </c>
      <c r="JY7" s="10">
        <f>Data!JV2</f>
        <v>38473</v>
      </c>
      <c r="JZ7" s="10">
        <f>Data!JW2</f>
        <v>38504</v>
      </c>
      <c r="KA7" s="10">
        <f>Data!JX2</f>
        <v>38534</v>
      </c>
      <c r="KB7" s="10">
        <f>Data!JY2</f>
        <v>38565</v>
      </c>
      <c r="KC7" s="10">
        <f>Data!JZ2</f>
        <v>38596</v>
      </c>
      <c r="KD7" s="10">
        <f>Data!KA2</f>
        <v>38626</v>
      </c>
      <c r="KE7" s="10">
        <f>Data!KB2</f>
        <v>38657</v>
      </c>
      <c r="KF7" s="10">
        <f>Data!KC2</f>
        <v>38687</v>
      </c>
      <c r="KG7" s="10">
        <f>Data!KD2</f>
        <v>38718</v>
      </c>
      <c r="KH7" s="10">
        <f>Data!KE2</f>
        <v>38749</v>
      </c>
      <c r="KI7" s="10">
        <f>Data!KF2</f>
        <v>38777</v>
      </c>
      <c r="KJ7" s="10">
        <f>Data!KG2</f>
        <v>38808</v>
      </c>
      <c r="KK7" s="10">
        <f>Data!KH2</f>
        <v>38838</v>
      </c>
      <c r="KL7" s="10">
        <f>Data!KI2</f>
        <v>38869</v>
      </c>
      <c r="KM7" s="10">
        <f>Data!KJ2</f>
        <v>38899</v>
      </c>
      <c r="KN7" s="10">
        <f>Data!KK2</f>
        <v>38930</v>
      </c>
      <c r="KO7" s="10">
        <f>Data!KL2</f>
        <v>38961</v>
      </c>
      <c r="KP7" s="10">
        <f>Data!KM2</f>
        <v>38991</v>
      </c>
      <c r="KQ7" s="10">
        <f>Data!KN2</f>
        <v>39022</v>
      </c>
      <c r="KR7" s="10">
        <f>Data!KO2</f>
        <v>39052</v>
      </c>
      <c r="KS7" s="10">
        <f>Data!KP2</f>
        <v>39083</v>
      </c>
      <c r="KT7" s="10">
        <f>Data!KQ2</f>
        <v>39114</v>
      </c>
      <c r="KU7" s="10">
        <f>Data!KR2</f>
        <v>39142</v>
      </c>
      <c r="KV7" s="10">
        <f>Data!KS2</f>
        <v>39173</v>
      </c>
      <c r="KW7" s="10">
        <f>Data!KT2</f>
        <v>39203</v>
      </c>
      <c r="KX7" s="10">
        <f>Data!KU2</f>
        <v>39234</v>
      </c>
      <c r="KY7" s="10">
        <f>Data!KV2</f>
        <v>39264</v>
      </c>
      <c r="KZ7" s="10">
        <f>Data!KW2</f>
        <v>39295</v>
      </c>
      <c r="LA7" s="10">
        <f>Data!KX2</f>
        <v>39326</v>
      </c>
      <c r="LB7" s="10">
        <f>Data!KY2</f>
        <v>39356</v>
      </c>
      <c r="LC7" s="10">
        <f>Data!KZ2</f>
        <v>39387</v>
      </c>
      <c r="LD7" s="10">
        <f>Data!LA2</f>
        <v>39417</v>
      </c>
      <c r="LE7" s="10">
        <f>Data!LB2</f>
        <v>39448</v>
      </c>
      <c r="LF7" s="10">
        <f>Data!LC2</f>
        <v>39479</v>
      </c>
      <c r="LG7" s="10">
        <f>Data!LD2</f>
        <v>39508</v>
      </c>
      <c r="LH7" s="10">
        <f>Data!LE2</f>
        <v>39539</v>
      </c>
      <c r="LI7" s="10">
        <f>Data!LF2</f>
        <v>39569</v>
      </c>
      <c r="LJ7" s="10">
        <f>Data!LG2</f>
        <v>39600</v>
      </c>
      <c r="LK7" s="10">
        <f>Data!LH2</f>
        <v>39630</v>
      </c>
      <c r="LL7" s="10">
        <f>Data!LI2</f>
        <v>39661</v>
      </c>
      <c r="LM7" s="10">
        <f>Data!LJ2</f>
        <v>39692</v>
      </c>
      <c r="LN7" s="10">
        <f>Data!LK2</f>
        <v>39722</v>
      </c>
      <c r="LO7" s="10">
        <f>Data!LL2</f>
        <v>39753</v>
      </c>
      <c r="LP7" s="10">
        <f>Data!LM2</f>
        <v>39783</v>
      </c>
      <c r="LQ7" s="10">
        <f>Data!LN2</f>
        <v>39814</v>
      </c>
      <c r="LR7" s="10">
        <f>Data!LO2</f>
        <v>39845</v>
      </c>
      <c r="LS7" s="10">
        <f>Data!LP2</f>
        <v>39873</v>
      </c>
      <c r="LT7" s="10">
        <f>Data!LQ2</f>
        <v>39904</v>
      </c>
      <c r="LU7" s="10">
        <f>Data!LR2</f>
        <v>39934</v>
      </c>
      <c r="LV7" s="10">
        <f>Data!LS2</f>
        <v>39965</v>
      </c>
      <c r="LW7" s="10">
        <f>Data!LT2</f>
        <v>39995</v>
      </c>
      <c r="LX7" s="10">
        <f>Data!LU2</f>
        <v>40026</v>
      </c>
      <c r="LY7" s="10">
        <f>Data!LV2</f>
        <v>40057</v>
      </c>
      <c r="LZ7" s="10">
        <f>Data!LW2</f>
        <v>40087</v>
      </c>
      <c r="MA7" s="10">
        <f>Data!LX2</f>
        <v>40118</v>
      </c>
      <c r="MB7" s="10">
        <f>Data!LY2</f>
        <v>40148</v>
      </c>
      <c r="MC7" s="10">
        <f>Data!LZ2</f>
        <v>40179</v>
      </c>
      <c r="MD7" s="10">
        <f>Data!MA2</f>
        <v>40210</v>
      </c>
      <c r="ME7" s="10">
        <f>Data!MB2</f>
        <v>40238</v>
      </c>
      <c r="MF7" s="10">
        <f>Data!MC2</f>
        <v>40269</v>
      </c>
      <c r="MG7" s="10">
        <f>Data!MD2</f>
        <v>40299</v>
      </c>
      <c r="MH7" s="10">
        <f>Data!ME2</f>
        <v>40330</v>
      </c>
      <c r="MI7" s="10">
        <f>Data!MF2</f>
        <v>40360</v>
      </c>
      <c r="MJ7" s="10">
        <f>Data!MG2</f>
        <v>40391</v>
      </c>
      <c r="MK7" s="10">
        <f>Data!MH2</f>
        <v>40422</v>
      </c>
      <c r="ML7" s="10">
        <f>Data!MI2</f>
        <v>40452</v>
      </c>
      <c r="MM7" s="10">
        <f>Data!MJ2</f>
        <v>40483</v>
      </c>
      <c r="MN7" s="10">
        <f>Data!MK2</f>
        <v>40513</v>
      </c>
      <c r="MO7" s="10">
        <f>Data!ML2</f>
        <v>40544</v>
      </c>
      <c r="MP7" s="10">
        <f>Data!MM2</f>
        <v>40575</v>
      </c>
      <c r="MQ7" s="10">
        <f>Data!MN2</f>
        <v>40603</v>
      </c>
      <c r="MR7" s="10">
        <f>Data!MO2</f>
        <v>40634</v>
      </c>
      <c r="MS7" s="10">
        <f>Data!MP2</f>
        <v>40664</v>
      </c>
      <c r="MT7" s="10">
        <f>Data!MQ2</f>
        <v>40695</v>
      </c>
      <c r="MU7" s="10">
        <f>Data!MR2</f>
        <v>40725</v>
      </c>
      <c r="MV7" s="10">
        <f>Data!MS2</f>
        <v>40756</v>
      </c>
      <c r="MW7" s="10">
        <f>Data!MT2</f>
        <v>40787</v>
      </c>
      <c r="MX7" s="10">
        <f>Data!MU2</f>
        <v>40817</v>
      </c>
      <c r="MY7" s="10">
        <f>Data!MV2</f>
        <v>40848</v>
      </c>
      <c r="MZ7" s="10">
        <f>Data!MW2</f>
        <v>40878</v>
      </c>
      <c r="NA7" s="10">
        <f>Data!MX2</f>
        <v>40909</v>
      </c>
      <c r="NB7" s="10">
        <f>Data!MY2</f>
        <v>40940</v>
      </c>
      <c r="NC7" s="10">
        <f>Data!MZ2</f>
        <v>40969</v>
      </c>
      <c r="ND7" s="10">
        <f>Data!NA2</f>
        <v>41000</v>
      </c>
      <c r="NE7" s="10">
        <f>Data!NB2</f>
        <v>41030</v>
      </c>
      <c r="NF7" s="10">
        <f>Data!NC2</f>
        <v>41061</v>
      </c>
      <c r="NG7" s="10">
        <f>Data!ND2</f>
        <v>41091</v>
      </c>
      <c r="NH7" s="10">
        <f>Data!NE2</f>
        <v>41122</v>
      </c>
      <c r="NI7" s="10">
        <f>Data!NF2</f>
        <v>41153</v>
      </c>
      <c r="NJ7" s="10">
        <f>Data!NG2</f>
        <v>41183</v>
      </c>
      <c r="NK7" s="10">
        <f>Data!NH2</f>
        <v>41214</v>
      </c>
      <c r="NL7" s="10">
        <f>Data!NI2</f>
        <v>41244</v>
      </c>
    </row>
    <row r="8" spans="1:387" x14ac:dyDescent="0.25">
      <c r="A8" s="6" t="s">
        <v>215</v>
      </c>
      <c r="B8" s="6" t="s">
        <v>195</v>
      </c>
      <c r="C8" s="8">
        <f t="shared" si="0"/>
        <v>40483</v>
      </c>
      <c r="E8" s="5">
        <f>Analysis!L4</f>
        <v>12</v>
      </c>
      <c r="G8" t="str">
        <f>CONCATENATE(E10," (",E8," month roll)")</f>
        <v>Western Australia - Supermarket &amp; grocery stores (12 month roll)</v>
      </c>
      <c r="H8" s="10" t="e">
        <f t="shared" ref="H8:P8" si="1">IF(OR(H7&gt;$E$3,H6=0),NA(),H7)</f>
        <v>#N/A</v>
      </c>
      <c r="I8" s="10" t="e">
        <f t="shared" si="1"/>
        <v>#N/A</v>
      </c>
      <c r="J8" s="10" t="e">
        <f t="shared" si="1"/>
        <v>#N/A</v>
      </c>
      <c r="K8" s="10" t="e">
        <f t="shared" si="1"/>
        <v>#N/A</v>
      </c>
      <c r="L8" s="10" t="e">
        <f t="shared" si="1"/>
        <v>#N/A</v>
      </c>
      <c r="M8" s="10" t="e">
        <f t="shared" si="1"/>
        <v>#N/A</v>
      </c>
      <c r="N8" s="10" t="e">
        <f t="shared" si="1"/>
        <v>#N/A</v>
      </c>
      <c r="O8" s="10" t="e">
        <f t="shared" si="1"/>
        <v>#N/A</v>
      </c>
      <c r="P8" s="10" t="e">
        <f t="shared" si="1"/>
        <v>#N/A</v>
      </c>
      <c r="Q8" s="10" t="e">
        <f t="shared" ref="Q8:CB8" si="2">IF(OR(Q7&gt;$E$3,Q6=0),NA(),Q7)</f>
        <v>#N/A</v>
      </c>
      <c r="R8" s="10" t="e">
        <f t="shared" si="2"/>
        <v>#N/A</v>
      </c>
      <c r="S8" s="10" t="e">
        <f t="shared" si="2"/>
        <v>#N/A</v>
      </c>
      <c r="T8" s="10">
        <f t="shared" si="2"/>
        <v>30407</v>
      </c>
      <c r="U8" s="10">
        <f t="shared" si="2"/>
        <v>30437</v>
      </c>
      <c r="V8" s="10">
        <f t="shared" si="2"/>
        <v>30468</v>
      </c>
      <c r="W8" s="10">
        <f t="shared" si="2"/>
        <v>30498</v>
      </c>
      <c r="X8" s="10">
        <f t="shared" si="2"/>
        <v>30529</v>
      </c>
      <c r="Y8" s="10">
        <f t="shared" si="2"/>
        <v>30560</v>
      </c>
      <c r="Z8" s="10">
        <f t="shared" si="2"/>
        <v>30590</v>
      </c>
      <c r="AA8" s="10">
        <f t="shared" si="2"/>
        <v>30621</v>
      </c>
      <c r="AB8" s="10">
        <f t="shared" si="2"/>
        <v>30651</v>
      </c>
      <c r="AC8" s="10">
        <f t="shared" si="2"/>
        <v>30682</v>
      </c>
      <c r="AD8" s="10">
        <f t="shared" si="2"/>
        <v>30713</v>
      </c>
      <c r="AE8" s="10">
        <f t="shared" si="2"/>
        <v>30742</v>
      </c>
      <c r="AF8" s="10">
        <f t="shared" si="2"/>
        <v>30773</v>
      </c>
      <c r="AG8" s="10">
        <f t="shared" si="2"/>
        <v>30803</v>
      </c>
      <c r="AH8" s="10">
        <f t="shared" si="2"/>
        <v>30834</v>
      </c>
      <c r="AI8" s="10">
        <f t="shared" si="2"/>
        <v>30864</v>
      </c>
      <c r="AJ8" s="10">
        <f t="shared" si="2"/>
        <v>30895</v>
      </c>
      <c r="AK8" s="10">
        <f t="shared" si="2"/>
        <v>30926</v>
      </c>
      <c r="AL8" s="10">
        <f t="shared" si="2"/>
        <v>30956</v>
      </c>
      <c r="AM8" s="10">
        <f t="shared" si="2"/>
        <v>30987</v>
      </c>
      <c r="AN8" s="10">
        <f t="shared" si="2"/>
        <v>31017</v>
      </c>
      <c r="AO8" s="10">
        <f t="shared" si="2"/>
        <v>31048</v>
      </c>
      <c r="AP8" s="10">
        <f t="shared" si="2"/>
        <v>31079</v>
      </c>
      <c r="AQ8" s="10">
        <f t="shared" si="2"/>
        <v>31107</v>
      </c>
      <c r="AR8" s="10">
        <f t="shared" si="2"/>
        <v>31138</v>
      </c>
      <c r="AS8" s="10">
        <f t="shared" si="2"/>
        <v>31168</v>
      </c>
      <c r="AT8" s="10">
        <f t="shared" si="2"/>
        <v>31199</v>
      </c>
      <c r="AU8" s="10">
        <f t="shared" si="2"/>
        <v>31229</v>
      </c>
      <c r="AV8" s="10">
        <f t="shared" si="2"/>
        <v>31260</v>
      </c>
      <c r="AW8" s="10">
        <f t="shared" si="2"/>
        <v>31291</v>
      </c>
      <c r="AX8" s="10">
        <f t="shared" si="2"/>
        <v>31321</v>
      </c>
      <c r="AY8" s="10">
        <f t="shared" si="2"/>
        <v>31352</v>
      </c>
      <c r="AZ8" s="10">
        <f t="shared" si="2"/>
        <v>31382</v>
      </c>
      <c r="BA8" s="10">
        <f t="shared" si="2"/>
        <v>31413</v>
      </c>
      <c r="BB8" s="10">
        <f t="shared" si="2"/>
        <v>31444</v>
      </c>
      <c r="BC8" s="10">
        <f t="shared" si="2"/>
        <v>31472</v>
      </c>
      <c r="BD8" s="10">
        <f t="shared" si="2"/>
        <v>31503</v>
      </c>
      <c r="BE8" s="10">
        <f t="shared" si="2"/>
        <v>31533</v>
      </c>
      <c r="BF8" s="10">
        <f t="shared" si="2"/>
        <v>31564</v>
      </c>
      <c r="BG8" s="10">
        <f t="shared" si="2"/>
        <v>31594</v>
      </c>
      <c r="BH8" s="10">
        <f t="shared" si="2"/>
        <v>31625</v>
      </c>
      <c r="BI8" s="10">
        <f t="shared" si="2"/>
        <v>31656</v>
      </c>
      <c r="BJ8" s="10">
        <f t="shared" si="2"/>
        <v>31686</v>
      </c>
      <c r="BK8" s="10">
        <f t="shared" si="2"/>
        <v>31717</v>
      </c>
      <c r="BL8" s="10">
        <f t="shared" si="2"/>
        <v>31747</v>
      </c>
      <c r="BM8" s="10">
        <f t="shared" si="2"/>
        <v>31778</v>
      </c>
      <c r="BN8" s="10">
        <f t="shared" si="2"/>
        <v>31809</v>
      </c>
      <c r="BO8" s="10">
        <f t="shared" si="2"/>
        <v>31837</v>
      </c>
      <c r="BP8" s="10">
        <f t="shared" si="2"/>
        <v>31868</v>
      </c>
      <c r="BQ8" s="10">
        <f t="shared" si="2"/>
        <v>31898</v>
      </c>
      <c r="BR8" s="10">
        <f t="shared" si="2"/>
        <v>31929</v>
      </c>
      <c r="BS8" s="10">
        <f t="shared" si="2"/>
        <v>31959</v>
      </c>
      <c r="BT8" s="10">
        <f t="shared" si="2"/>
        <v>31990</v>
      </c>
      <c r="BU8" s="10">
        <f t="shared" si="2"/>
        <v>32021</v>
      </c>
      <c r="BV8" s="10">
        <f t="shared" si="2"/>
        <v>32051</v>
      </c>
      <c r="BW8" s="10">
        <f t="shared" si="2"/>
        <v>32082</v>
      </c>
      <c r="BX8" s="10">
        <f t="shared" si="2"/>
        <v>32112</v>
      </c>
      <c r="BY8" s="10">
        <f t="shared" si="2"/>
        <v>32143</v>
      </c>
      <c r="BZ8" s="10">
        <f t="shared" si="2"/>
        <v>32174</v>
      </c>
      <c r="CA8" s="10">
        <f t="shared" si="2"/>
        <v>32203</v>
      </c>
      <c r="CB8" s="10">
        <f t="shared" si="2"/>
        <v>32234</v>
      </c>
      <c r="CC8" s="10">
        <f t="shared" ref="CC8:EN8" si="3">IF(OR(CC7&gt;$E$3,CC6=0),NA(),CC7)</f>
        <v>32264</v>
      </c>
      <c r="CD8" s="10">
        <f t="shared" si="3"/>
        <v>32295</v>
      </c>
      <c r="CE8" s="10">
        <f t="shared" si="3"/>
        <v>32325</v>
      </c>
      <c r="CF8" s="10">
        <f t="shared" si="3"/>
        <v>32356</v>
      </c>
      <c r="CG8" s="10">
        <f t="shared" si="3"/>
        <v>32387</v>
      </c>
      <c r="CH8" s="10">
        <f t="shared" si="3"/>
        <v>32417</v>
      </c>
      <c r="CI8" s="10">
        <f t="shared" si="3"/>
        <v>32448</v>
      </c>
      <c r="CJ8" s="10">
        <f t="shared" si="3"/>
        <v>32478</v>
      </c>
      <c r="CK8" s="10">
        <f t="shared" si="3"/>
        <v>32509</v>
      </c>
      <c r="CL8" s="10">
        <f t="shared" si="3"/>
        <v>32540</v>
      </c>
      <c r="CM8" s="10">
        <f t="shared" si="3"/>
        <v>32568</v>
      </c>
      <c r="CN8" s="10">
        <f t="shared" si="3"/>
        <v>32599</v>
      </c>
      <c r="CO8" s="10">
        <f t="shared" si="3"/>
        <v>32629</v>
      </c>
      <c r="CP8" s="10">
        <f t="shared" si="3"/>
        <v>32660</v>
      </c>
      <c r="CQ8" s="10">
        <f t="shared" si="3"/>
        <v>32690</v>
      </c>
      <c r="CR8" s="10">
        <f t="shared" si="3"/>
        <v>32721</v>
      </c>
      <c r="CS8" s="10">
        <f t="shared" si="3"/>
        <v>32752</v>
      </c>
      <c r="CT8" s="10">
        <f t="shared" si="3"/>
        <v>32782</v>
      </c>
      <c r="CU8" s="10">
        <f t="shared" si="3"/>
        <v>32813</v>
      </c>
      <c r="CV8" s="10">
        <f t="shared" si="3"/>
        <v>32843</v>
      </c>
      <c r="CW8" s="10">
        <f t="shared" si="3"/>
        <v>32874</v>
      </c>
      <c r="CX8" s="10">
        <f t="shared" si="3"/>
        <v>32905</v>
      </c>
      <c r="CY8" s="10">
        <f t="shared" si="3"/>
        <v>32933</v>
      </c>
      <c r="CZ8" s="10">
        <f t="shared" si="3"/>
        <v>32964</v>
      </c>
      <c r="DA8" s="10">
        <f t="shared" si="3"/>
        <v>32994</v>
      </c>
      <c r="DB8" s="10">
        <f t="shared" si="3"/>
        <v>33025</v>
      </c>
      <c r="DC8" s="10">
        <f t="shared" si="3"/>
        <v>33055</v>
      </c>
      <c r="DD8" s="10">
        <f t="shared" si="3"/>
        <v>33086</v>
      </c>
      <c r="DE8" s="10">
        <f t="shared" si="3"/>
        <v>33117</v>
      </c>
      <c r="DF8" s="10">
        <f t="shared" si="3"/>
        <v>33147</v>
      </c>
      <c r="DG8" s="10">
        <f t="shared" si="3"/>
        <v>33178</v>
      </c>
      <c r="DH8" s="10">
        <f t="shared" si="3"/>
        <v>33208</v>
      </c>
      <c r="DI8" s="10">
        <f t="shared" si="3"/>
        <v>33239</v>
      </c>
      <c r="DJ8" s="10">
        <f t="shared" si="3"/>
        <v>33270</v>
      </c>
      <c r="DK8" s="10">
        <f t="shared" si="3"/>
        <v>33298</v>
      </c>
      <c r="DL8" s="10">
        <f t="shared" si="3"/>
        <v>33329</v>
      </c>
      <c r="DM8" s="10">
        <f t="shared" si="3"/>
        <v>33359</v>
      </c>
      <c r="DN8" s="10">
        <f t="shared" si="3"/>
        <v>33390</v>
      </c>
      <c r="DO8" s="10">
        <f t="shared" si="3"/>
        <v>33420</v>
      </c>
      <c r="DP8" s="10">
        <f t="shared" si="3"/>
        <v>33451</v>
      </c>
      <c r="DQ8" s="10">
        <f t="shared" si="3"/>
        <v>33482</v>
      </c>
      <c r="DR8" s="10">
        <f t="shared" si="3"/>
        <v>33512</v>
      </c>
      <c r="DS8" s="10">
        <f t="shared" si="3"/>
        <v>33543</v>
      </c>
      <c r="DT8" s="10">
        <f t="shared" si="3"/>
        <v>33573</v>
      </c>
      <c r="DU8" s="10">
        <f t="shared" si="3"/>
        <v>33604</v>
      </c>
      <c r="DV8" s="10">
        <f t="shared" si="3"/>
        <v>33635</v>
      </c>
      <c r="DW8" s="10">
        <f t="shared" si="3"/>
        <v>33664</v>
      </c>
      <c r="DX8" s="10">
        <f t="shared" si="3"/>
        <v>33695</v>
      </c>
      <c r="DY8" s="10">
        <f t="shared" si="3"/>
        <v>33725</v>
      </c>
      <c r="DZ8" s="10">
        <f t="shared" si="3"/>
        <v>33756</v>
      </c>
      <c r="EA8" s="10">
        <f t="shared" si="3"/>
        <v>33786</v>
      </c>
      <c r="EB8" s="10">
        <f t="shared" si="3"/>
        <v>33817</v>
      </c>
      <c r="EC8" s="10">
        <f t="shared" si="3"/>
        <v>33848</v>
      </c>
      <c r="ED8" s="10">
        <f t="shared" si="3"/>
        <v>33878</v>
      </c>
      <c r="EE8" s="10">
        <f t="shared" si="3"/>
        <v>33909</v>
      </c>
      <c r="EF8" s="10">
        <f t="shared" si="3"/>
        <v>33939</v>
      </c>
      <c r="EG8" s="10">
        <f t="shared" si="3"/>
        <v>33970</v>
      </c>
      <c r="EH8" s="10">
        <f t="shared" si="3"/>
        <v>34001</v>
      </c>
      <c r="EI8" s="10">
        <f t="shared" si="3"/>
        <v>34029</v>
      </c>
      <c r="EJ8" s="10">
        <f t="shared" si="3"/>
        <v>34060</v>
      </c>
      <c r="EK8" s="10">
        <f t="shared" si="3"/>
        <v>34090</v>
      </c>
      <c r="EL8" s="10">
        <f t="shared" si="3"/>
        <v>34121</v>
      </c>
      <c r="EM8" s="10">
        <f t="shared" si="3"/>
        <v>34151</v>
      </c>
      <c r="EN8" s="10">
        <f t="shared" si="3"/>
        <v>34182</v>
      </c>
      <c r="EO8" s="10">
        <f t="shared" ref="EO8:GZ8" si="4">IF(OR(EO7&gt;$E$3,EO6=0),NA(),EO7)</f>
        <v>34213</v>
      </c>
      <c r="EP8" s="10">
        <f t="shared" si="4"/>
        <v>34243</v>
      </c>
      <c r="EQ8" s="10">
        <f t="shared" si="4"/>
        <v>34274</v>
      </c>
      <c r="ER8" s="10">
        <f t="shared" si="4"/>
        <v>34304</v>
      </c>
      <c r="ES8" s="10">
        <f t="shared" si="4"/>
        <v>34335</v>
      </c>
      <c r="ET8" s="10">
        <f t="shared" si="4"/>
        <v>34366</v>
      </c>
      <c r="EU8" s="10">
        <f t="shared" si="4"/>
        <v>34394</v>
      </c>
      <c r="EV8" s="10">
        <f t="shared" si="4"/>
        <v>34425</v>
      </c>
      <c r="EW8" s="10">
        <f t="shared" si="4"/>
        <v>34455</v>
      </c>
      <c r="EX8" s="10">
        <f t="shared" si="4"/>
        <v>34486</v>
      </c>
      <c r="EY8" s="10">
        <f t="shared" si="4"/>
        <v>34516</v>
      </c>
      <c r="EZ8" s="10">
        <f t="shared" si="4"/>
        <v>34547</v>
      </c>
      <c r="FA8" s="10">
        <f t="shared" si="4"/>
        <v>34578</v>
      </c>
      <c r="FB8" s="10">
        <f t="shared" si="4"/>
        <v>34608</v>
      </c>
      <c r="FC8" s="10">
        <f t="shared" si="4"/>
        <v>34639</v>
      </c>
      <c r="FD8" s="10">
        <f t="shared" si="4"/>
        <v>34669</v>
      </c>
      <c r="FE8" s="10">
        <f t="shared" si="4"/>
        <v>34700</v>
      </c>
      <c r="FF8" s="10">
        <f t="shared" si="4"/>
        <v>34731</v>
      </c>
      <c r="FG8" s="10">
        <f t="shared" si="4"/>
        <v>34759</v>
      </c>
      <c r="FH8" s="10">
        <f t="shared" si="4"/>
        <v>34790</v>
      </c>
      <c r="FI8" s="10">
        <f t="shared" si="4"/>
        <v>34820</v>
      </c>
      <c r="FJ8" s="10">
        <f t="shared" si="4"/>
        <v>34851</v>
      </c>
      <c r="FK8" s="10">
        <f t="shared" si="4"/>
        <v>34881</v>
      </c>
      <c r="FL8" s="10">
        <f t="shared" si="4"/>
        <v>34912</v>
      </c>
      <c r="FM8" s="10">
        <f t="shared" si="4"/>
        <v>34943</v>
      </c>
      <c r="FN8" s="10">
        <f t="shared" si="4"/>
        <v>34973</v>
      </c>
      <c r="FO8" s="10">
        <f t="shared" si="4"/>
        <v>35004</v>
      </c>
      <c r="FP8" s="10">
        <f t="shared" si="4"/>
        <v>35034</v>
      </c>
      <c r="FQ8" s="10">
        <f t="shared" si="4"/>
        <v>35065</v>
      </c>
      <c r="FR8" s="10">
        <f t="shared" si="4"/>
        <v>35096</v>
      </c>
      <c r="FS8" s="10">
        <f t="shared" si="4"/>
        <v>35125</v>
      </c>
      <c r="FT8" s="10">
        <f t="shared" si="4"/>
        <v>35156</v>
      </c>
      <c r="FU8" s="10">
        <f t="shared" si="4"/>
        <v>35186</v>
      </c>
      <c r="FV8" s="10">
        <f t="shared" si="4"/>
        <v>35217</v>
      </c>
      <c r="FW8" s="10">
        <f t="shared" si="4"/>
        <v>35247</v>
      </c>
      <c r="FX8" s="10">
        <f t="shared" si="4"/>
        <v>35278</v>
      </c>
      <c r="FY8" s="10">
        <f t="shared" si="4"/>
        <v>35309</v>
      </c>
      <c r="FZ8" s="10">
        <f t="shared" si="4"/>
        <v>35339</v>
      </c>
      <c r="GA8" s="10">
        <f t="shared" si="4"/>
        <v>35370</v>
      </c>
      <c r="GB8" s="10">
        <f t="shared" si="4"/>
        <v>35400</v>
      </c>
      <c r="GC8" s="10">
        <f t="shared" si="4"/>
        <v>35431</v>
      </c>
      <c r="GD8" s="10">
        <f t="shared" si="4"/>
        <v>35462</v>
      </c>
      <c r="GE8" s="10">
        <f t="shared" si="4"/>
        <v>35490</v>
      </c>
      <c r="GF8" s="10">
        <f t="shared" si="4"/>
        <v>35521</v>
      </c>
      <c r="GG8" s="10">
        <f t="shared" si="4"/>
        <v>35551</v>
      </c>
      <c r="GH8" s="10">
        <f t="shared" si="4"/>
        <v>35582</v>
      </c>
      <c r="GI8" s="10">
        <f t="shared" si="4"/>
        <v>35612</v>
      </c>
      <c r="GJ8" s="10">
        <f t="shared" si="4"/>
        <v>35643</v>
      </c>
      <c r="GK8" s="10">
        <f t="shared" si="4"/>
        <v>35674</v>
      </c>
      <c r="GL8" s="10">
        <f t="shared" si="4"/>
        <v>35704</v>
      </c>
      <c r="GM8" s="10">
        <f t="shared" si="4"/>
        <v>35735</v>
      </c>
      <c r="GN8" s="10">
        <f t="shared" si="4"/>
        <v>35765</v>
      </c>
      <c r="GO8" s="10">
        <f t="shared" si="4"/>
        <v>35796</v>
      </c>
      <c r="GP8" s="10">
        <f t="shared" si="4"/>
        <v>35827</v>
      </c>
      <c r="GQ8" s="10">
        <f t="shared" si="4"/>
        <v>35855</v>
      </c>
      <c r="GR8" s="10">
        <f t="shared" si="4"/>
        <v>35886</v>
      </c>
      <c r="GS8" s="10">
        <f t="shared" si="4"/>
        <v>35916</v>
      </c>
      <c r="GT8" s="10">
        <f t="shared" si="4"/>
        <v>35947</v>
      </c>
      <c r="GU8" s="10">
        <f t="shared" si="4"/>
        <v>35977</v>
      </c>
      <c r="GV8" s="10">
        <f t="shared" si="4"/>
        <v>36008</v>
      </c>
      <c r="GW8" s="10">
        <f t="shared" si="4"/>
        <v>36039</v>
      </c>
      <c r="GX8" s="10">
        <f t="shared" si="4"/>
        <v>36069</v>
      </c>
      <c r="GY8" s="10">
        <f t="shared" si="4"/>
        <v>36100</v>
      </c>
      <c r="GZ8" s="10">
        <f t="shared" si="4"/>
        <v>36130</v>
      </c>
      <c r="HA8" s="10">
        <f t="shared" ref="HA8:JL8" si="5">IF(OR(HA7&gt;$E$3,HA6=0),NA(),HA7)</f>
        <v>36161</v>
      </c>
      <c r="HB8" s="10">
        <f t="shared" si="5"/>
        <v>36192</v>
      </c>
      <c r="HC8" s="10">
        <f t="shared" si="5"/>
        <v>36220</v>
      </c>
      <c r="HD8" s="10">
        <f t="shared" si="5"/>
        <v>36251</v>
      </c>
      <c r="HE8" s="10">
        <f t="shared" si="5"/>
        <v>36281</v>
      </c>
      <c r="HF8" s="10">
        <f t="shared" si="5"/>
        <v>36312</v>
      </c>
      <c r="HG8" s="10">
        <f t="shared" si="5"/>
        <v>36342</v>
      </c>
      <c r="HH8" s="10">
        <f t="shared" si="5"/>
        <v>36373</v>
      </c>
      <c r="HI8" s="10">
        <f t="shared" si="5"/>
        <v>36404</v>
      </c>
      <c r="HJ8" s="10">
        <f t="shared" si="5"/>
        <v>36434</v>
      </c>
      <c r="HK8" s="10">
        <f t="shared" si="5"/>
        <v>36465</v>
      </c>
      <c r="HL8" s="10">
        <f t="shared" si="5"/>
        <v>36495</v>
      </c>
      <c r="HM8" s="10">
        <f t="shared" si="5"/>
        <v>36526</v>
      </c>
      <c r="HN8" s="10">
        <f t="shared" si="5"/>
        <v>36557</v>
      </c>
      <c r="HO8" s="10">
        <f t="shared" si="5"/>
        <v>36586</v>
      </c>
      <c r="HP8" s="10">
        <f t="shared" si="5"/>
        <v>36617</v>
      </c>
      <c r="HQ8" s="10">
        <f t="shared" si="5"/>
        <v>36647</v>
      </c>
      <c r="HR8" s="10">
        <f t="shared" si="5"/>
        <v>36678</v>
      </c>
      <c r="HS8" s="10">
        <f t="shared" si="5"/>
        <v>36708</v>
      </c>
      <c r="HT8" s="10">
        <f t="shared" si="5"/>
        <v>36739</v>
      </c>
      <c r="HU8" s="10">
        <f t="shared" si="5"/>
        <v>36770</v>
      </c>
      <c r="HV8" s="10">
        <f t="shared" si="5"/>
        <v>36800</v>
      </c>
      <c r="HW8" s="10">
        <f t="shared" si="5"/>
        <v>36831</v>
      </c>
      <c r="HX8" s="10">
        <f t="shared" si="5"/>
        <v>36861</v>
      </c>
      <c r="HY8" s="10">
        <f t="shared" si="5"/>
        <v>36892</v>
      </c>
      <c r="HZ8" s="10">
        <f t="shared" si="5"/>
        <v>36923</v>
      </c>
      <c r="IA8" s="10">
        <f t="shared" si="5"/>
        <v>36951</v>
      </c>
      <c r="IB8" s="10">
        <f t="shared" si="5"/>
        <v>36982</v>
      </c>
      <c r="IC8" s="10">
        <f t="shared" si="5"/>
        <v>37012</v>
      </c>
      <c r="ID8" s="10">
        <f t="shared" si="5"/>
        <v>37043</v>
      </c>
      <c r="IE8" s="10">
        <f t="shared" si="5"/>
        <v>37073</v>
      </c>
      <c r="IF8" s="10">
        <f t="shared" si="5"/>
        <v>37104</v>
      </c>
      <c r="IG8" s="10">
        <f t="shared" si="5"/>
        <v>37135</v>
      </c>
      <c r="IH8" s="10">
        <f t="shared" si="5"/>
        <v>37165</v>
      </c>
      <c r="II8" s="10">
        <f t="shared" si="5"/>
        <v>37196</v>
      </c>
      <c r="IJ8" s="10">
        <f t="shared" si="5"/>
        <v>37226</v>
      </c>
      <c r="IK8" s="10">
        <f t="shared" si="5"/>
        <v>37257</v>
      </c>
      <c r="IL8" s="10">
        <f t="shared" si="5"/>
        <v>37288</v>
      </c>
      <c r="IM8" s="10">
        <f t="shared" si="5"/>
        <v>37316</v>
      </c>
      <c r="IN8" s="10">
        <f t="shared" si="5"/>
        <v>37347</v>
      </c>
      <c r="IO8" s="10">
        <f t="shared" si="5"/>
        <v>37377</v>
      </c>
      <c r="IP8" s="10">
        <f t="shared" si="5"/>
        <v>37408</v>
      </c>
      <c r="IQ8" s="10">
        <f t="shared" si="5"/>
        <v>37438</v>
      </c>
      <c r="IR8" s="10">
        <f t="shared" si="5"/>
        <v>37469</v>
      </c>
      <c r="IS8" s="10">
        <f t="shared" si="5"/>
        <v>37500</v>
      </c>
      <c r="IT8" s="10">
        <f t="shared" si="5"/>
        <v>37530</v>
      </c>
      <c r="IU8" s="10">
        <f t="shared" si="5"/>
        <v>37561</v>
      </c>
      <c r="IV8" s="10">
        <f t="shared" si="5"/>
        <v>37591</v>
      </c>
      <c r="IW8" s="10">
        <f t="shared" si="5"/>
        <v>37622</v>
      </c>
      <c r="IX8" s="10">
        <f t="shared" si="5"/>
        <v>37653</v>
      </c>
      <c r="IY8" s="10">
        <f t="shared" si="5"/>
        <v>37681</v>
      </c>
      <c r="IZ8" s="10">
        <f t="shared" si="5"/>
        <v>37712</v>
      </c>
      <c r="JA8" s="10">
        <f t="shared" si="5"/>
        <v>37742</v>
      </c>
      <c r="JB8" s="10">
        <f t="shared" si="5"/>
        <v>37773</v>
      </c>
      <c r="JC8" s="10">
        <f t="shared" si="5"/>
        <v>37803</v>
      </c>
      <c r="JD8" s="10">
        <f t="shared" si="5"/>
        <v>37834</v>
      </c>
      <c r="JE8" s="10">
        <f t="shared" si="5"/>
        <v>37865</v>
      </c>
      <c r="JF8" s="10">
        <f t="shared" si="5"/>
        <v>37895</v>
      </c>
      <c r="JG8" s="10">
        <f t="shared" si="5"/>
        <v>37926</v>
      </c>
      <c r="JH8" s="10">
        <f t="shared" si="5"/>
        <v>37956</v>
      </c>
      <c r="JI8" s="10">
        <f t="shared" si="5"/>
        <v>37987</v>
      </c>
      <c r="JJ8" s="10">
        <f t="shared" si="5"/>
        <v>38018</v>
      </c>
      <c r="JK8" s="10">
        <f t="shared" si="5"/>
        <v>38047</v>
      </c>
      <c r="JL8" s="10">
        <f t="shared" si="5"/>
        <v>38078</v>
      </c>
      <c r="JM8" s="10">
        <f t="shared" ref="JM8:LX8" si="6">IF(OR(JM7&gt;$E$3,JM6=0),NA(),JM7)</f>
        <v>38108</v>
      </c>
      <c r="JN8" s="10">
        <f t="shared" si="6"/>
        <v>38139</v>
      </c>
      <c r="JO8" s="10">
        <f t="shared" si="6"/>
        <v>38169</v>
      </c>
      <c r="JP8" s="10">
        <f t="shared" si="6"/>
        <v>38200</v>
      </c>
      <c r="JQ8" s="10">
        <f t="shared" si="6"/>
        <v>38231</v>
      </c>
      <c r="JR8" s="10">
        <f t="shared" si="6"/>
        <v>38261</v>
      </c>
      <c r="JS8" s="10">
        <f t="shared" si="6"/>
        <v>38292</v>
      </c>
      <c r="JT8" s="10">
        <f t="shared" si="6"/>
        <v>38322</v>
      </c>
      <c r="JU8" s="10">
        <f t="shared" si="6"/>
        <v>38353</v>
      </c>
      <c r="JV8" s="10">
        <f t="shared" si="6"/>
        <v>38384</v>
      </c>
      <c r="JW8" s="10">
        <f t="shared" si="6"/>
        <v>38412</v>
      </c>
      <c r="JX8" s="10">
        <f t="shared" si="6"/>
        <v>38443</v>
      </c>
      <c r="JY8" s="10">
        <f t="shared" si="6"/>
        <v>38473</v>
      </c>
      <c r="JZ8" s="10">
        <f t="shared" si="6"/>
        <v>38504</v>
      </c>
      <c r="KA8" s="10">
        <f t="shared" si="6"/>
        <v>38534</v>
      </c>
      <c r="KB8" s="10">
        <f t="shared" si="6"/>
        <v>38565</v>
      </c>
      <c r="KC8" s="10">
        <f t="shared" si="6"/>
        <v>38596</v>
      </c>
      <c r="KD8" s="10">
        <f t="shared" si="6"/>
        <v>38626</v>
      </c>
      <c r="KE8" s="10">
        <f t="shared" si="6"/>
        <v>38657</v>
      </c>
      <c r="KF8" s="10">
        <f t="shared" si="6"/>
        <v>38687</v>
      </c>
      <c r="KG8" s="10">
        <f t="shared" si="6"/>
        <v>38718</v>
      </c>
      <c r="KH8" s="10">
        <f t="shared" si="6"/>
        <v>38749</v>
      </c>
      <c r="KI8" s="10">
        <f t="shared" si="6"/>
        <v>38777</v>
      </c>
      <c r="KJ8" s="10">
        <f t="shared" si="6"/>
        <v>38808</v>
      </c>
      <c r="KK8" s="10">
        <f t="shared" si="6"/>
        <v>38838</v>
      </c>
      <c r="KL8" s="10">
        <f t="shared" si="6"/>
        <v>38869</v>
      </c>
      <c r="KM8" s="10">
        <f t="shared" si="6"/>
        <v>38899</v>
      </c>
      <c r="KN8" s="10">
        <f t="shared" si="6"/>
        <v>38930</v>
      </c>
      <c r="KO8" s="10">
        <f t="shared" si="6"/>
        <v>38961</v>
      </c>
      <c r="KP8" s="10">
        <f t="shared" si="6"/>
        <v>38991</v>
      </c>
      <c r="KQ8" s="10">
        <f t="shared" si="6"/>
        <v>39022</v>
      </c>
      <c r="KR8" s="10">
        <f t="shared" si="6"/>
        <v>39052</v>
      </c>
      <c r="KS8" s="10">
        <f t="shared" si="6"/>
        <v>39083</v>
      </c>
      <c r="KT8" s="10">
        <f t="shared" si="6"/>
        <v>39114</v>
      </c>
      <c r="KU8" s="10">
        <f t="shared" si="6"/>
        <v>39142</v>
      </c>
      <c r="KV8" s="10">
        <f t="shared" si="6"/>
        <v>39173</v>
      </c>
      <c r="KW8" s="10">
        <f t="shared" si="6"/>
        <v>39203</v>
      </c>
      <c r="KX8" s="10">
        <f t="shared" si="6"/>
        <v>39234</v>
      </c>
      <c r="KY8" s="10">
        <f t="shared" si="6"/>
        <v>39264</v>
      </c>
      <c r="KZ8" s="10">
        <f t="shared" si="6"/>
        <v>39295</v>
      </c>
      <c r="LA8" s="10">
        <f t="shared" si="6"/>
        <v>39326</v>
      </c>
      <c r="LB8" s="10">
        <f t="shared" si="6"/>
        <v>39356</v>
      </c>
      <c r="LC8" s="10">
        <f t="shared" si="6"/>
        <v>39387</v>
      </c>
      <c r="LD8" s="10">
        <f t="shared" si="6"/>
        <v>39417</v>
      </c>
      <c r="LE8" s="10">
        <f t="shared" si="6"/>
        <v>39448</v>
      </c>
      <c r="LF8" s="10">
        <f t="shared" si="6"/>
        <v>39479</v>
      </c>
      <c r="LG8" s="10">
        <f t="shared" si="6"/>
        <v>39508</v>
      </c>
      <c r="LH8" s="10">
        <f t="shared" si="6"/>
        <v>39539</v>
      </c>
      <c r="LI8" s="10">
        <f t="shared" si="6"/>
        <v>39569</v>
      </c>
      <c r="LJ8" s="10">
        <f t="shared" si="6"/>
        <v>39600</v>
      </c>
      <c r="LK8" s="10">
        <f t="shared" si="6"/>
        <v>39630</v>
      </c>
      <c r="LL8" s="10">
        <f t="shared" si="6"/>
        <v>39661</v>
      </c>
      <c r="LM8" s="10">
        <f t="shared" si="6"/>
        <v>39692</v>
      </c>
      <c r="LN8" s="10">
        <f t="shared" si="6"/>
        <v>39722</v>
      </c>
      <c r="LO8" s="10">
        <f t="shared" si="6"/>
        <v>39753</v>
      </c>
      <c r="LP8" s="10">
        <f t="shared" si="6"/>
        <v>39783</v>
      </c>
      <c r="LQ8" s="10">
        <f t="shared" si="6"/>
        <v>39814</v>
      </c>
      <c r="LR8" s="10">
        <f t="shared" si="6"/>
        <v>39845</v>
      </c>
      <c r="LS8" s="10">
        <f t="shared" si="6"/>
        <v>39873</v>
      </c>
      <c r="LT8" s="10">
        <f t="shared" si="6"/>
        <v>39904</v>
      </c>
      <c r="LU8" s="10">
        <f t="shared" si="6"/>
        <v>39934</v>
      </c>
      <c r="LV8" s="10">
        <f t="shared" si="6"/>
        <v>39965</v>
      </c>
      <c r="LW8" s="10">
        <f t="shared" si="6"/>
        <v>39995</v>
      </c>
      <c r="LX8" s="10">
        <f t="shared" si="6"/>
        <v>40026</v>
      </c>
      <c r="LY8" s="10">
        <f t="shared" ref="LY8:NL8" si="7">IF(OR(LY7&gt;$E$3,LY6=0),NA(),LY7)</f>
        <v>40057</v>
      </c>
      <c r="LZ8" s="10">
        <f t="shared" si="7"/>
        <v>40087</v>
      </c>
      <c r="MA8" s="10">
        <f t="shared" si="7"/>
        <v>40118</v>
      </c>
      <c r="MB8" s="10">
        <f t="shared" si="7"/>
        <v>40148</v>
      </c>
      <c r="MC8" s="10">
        <f t="shared" si="7"/>
        <v>40179</v>
      </c>
      <c r="MD8" s="10">
        <f t="shared" si="7"/>
        <v>40210</v>
      </c>
      <c r="ME8" s="10">
        <f t="shared" si="7"/>
        <v>40238</v>
      </c>
      <c r="MF8" s="10">
        <f t="shared" si="7"/>
        <v>40269</v>
      </c>
      <c r="MG8" s="10">
        <f t="shared" si="7"/>
        <v>40299</v>
      </c>
      <c r="MH8" s="10">
        <f t="shared" si="7"/>
        <v>40330</v>
      </c>
      <c r="MI8" s="10">
        <f t="shared" si="7"/>
        <v>40360</v>
      </c>
      <c r="MJ8" s="10">
        <f t="shared" si="7"/>
        <v>40391</v>
      </c>
      <c r="MK8" s="10">
        <f t="shared" si="7"/>
        <v>40422</v>
      </c>
      <c r="ML8" s="10">
        <f t="shared" si="7"/>
        <v>40452</v>
      </c>
      <c r="MM8" s="10">
        <f t="shared" si="7"/>
        <v>40483</v>
      </c>
      <c r="MN8" s="10">
        <f t="shared" si="7"/>
        <v>40513</v>
      </c>
      <c r="MO8" s="10">
        <f t="shared" si="7"/>
        <v>40544</v>
      </c>
      <c r="MP8" s="10">
        <f t="shared" si="7"/>
        <v>40575</v>
      </c>
      <c r="MQ8" s="10">
        <f t="shared" si="7"/>
        <v>40603</v>
      </c>
      <c r="MR8" s="10">
        <f t="shared" si="7"/>
        <v>40634</v>
      </c>
      <c r="MS8" s="10">
        <f t="shared" si="7"/>
        <v>40664</v>
      </c>
      <c r="MT8" s="10" t="e">
        <f t="shared" si="7"/>
        <v>#N/A</v>
      </c>
      <c r="MU8" s="10" t="e">
        <f t="shared" si="7"/>
        <v>#N/A</v>
      </c>
      <c r="MV8" s="10" t="e">
        <f t="shared" si="7"/>
        <v>#N/A</v>
      </c>
      <c r="MW8" s="10" t="e">
        <f t="shared" si="7"/>
        <v>#N/A</v>
      </c>
      <c r="MX8" s="10" t="e">
        <f t="shared" si="7"/>
        <v>#N/A</v>
      </c>
      <c r="MY8" s="10" t="e">
        <f t="shared" si="7"/>
        <v>#N/A</v>
      </c>
      <c r="MZ8" s="10" t="e">
        <f t="shared" si="7"/>
        <v>#N/A</v>
      </c>
      <c r="NA8" s="10" t="e">
        <f t="shared" si="7"/>
        <v>#N/A</v>
      </c>
      <c r="NB8" s="10" t="e">
        <f t="shared" si="7"/>
        <v>#N/A</v>
      </c>
      <c r="NC8" s="10" t="e">
        <f t="shared" si="7"/>
        <v>#N/A</v>
      </c>
      <c r="ND8" s="10" t="e">
        <f t="shared" si="7"/>
        <v>#N/A</v>
      </c>
      <c r="NE8" s="10" t="e">
        <f t="shared" si="7"/>
        <v>#N/A</v>
      </c>
      <c r="NF8" s="10" t="e">
        <f t="shared" si="7"/>
        <v>#N/A</v>
      </c>
      <c r="NG8" s="10" t="e">
        <f t="shared" si="7"/>
        <v>#N/A</v>
      </c>
      <c r="NH8" s="10" t="e">
        <f t="shared" si="7"/>
        <v>#N/A</v>
      </c>
      <c r="NI8" s="10" t="e">
        <f t="shared" si="7"/>
        <v>#N/A</v>
      </c>
      <c r="NJ8" s="10" t="e">
        <f t="shared" si="7"/>
        <v>#N/A</v>
      </c>
      <c r="NK8" s="10" t="e">
        <f t="shared" si="7"/>
        <v>#N/A</v>
      </c>
      <c r="NL8" s="10" t="e">
        <f t="shared" si="7"/>
        <v>#N/A</v>
      </c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</row>
    <row r="9" spans="1:387" x14ac:dyDescent="0.25">
      <c r="A9" s="6" t="s">
        <v>216</v>
      </c>
      <c r="B9" s="6" t="s">
        <v>196</v>
      </c>
      <c r="C9" s="8">
        <f t="shared" si="0"/>
        <v>40452</v>
      </c>
      <c r="E9" s="3" t="str">
        <f>CONCATENATE(F9," - ",G9)</f>
        <v>New South Wales - Supermarket &amp; grocery stores</v>
      </c>
      <c r="F9" t="str">
        <f>E5</f>
        <v>New South Wales</v>
      </c>
      <c r="G9" t="str">
        <f>E6</f>
        <v>Supermarket &amp; grocery stores</v>
      </c>
      <c r="H9" t="e">
        <f t="shared" ref="H9:BS9" ca="1" si="8">IF(I6=1,SUM(OFFSET(H13,0,0,1,-$E$8)),NA())</f>
        <v>#N/A</v>
      </c>
      <c r="I9" t="e">
        <f t="shared" ca="1" si="8"/>
        <v>#N/A</v>
      </c>
      <c r="J9" t="e">
        <f t="shared" ca="1" si="8"/>
        <v>#N/A</v>
      </c>
      <c r="K9" t="e">
        <f t="shared" ca="1" si="8"/>
        <v>#N/A</v>
      </c>
      <c r="L9" t="e">
        <f t="shared" ca="1" si="8"/>
        <v>#N/A</v>
      </c>
      <c r="M9" t="e">
        <f t="shared" ca="1" si="8"/>
        <v>#N/A</v>
      </c>
      <c r="N9" t="e">
        <f t="shared" ca="1" si="8"/>
        <v>#N/A</v>
      </c>
      <c r="O9" t="e">
        <f t="shared" ca="1" si="8"/>
        <v>#N/A</v>
      </c>
      <c r="P9" t="e">
        <f t="shared" ca="1" si="8"/>
        <v>#N/A</v>
      </c>
      <c r="Q9" t="e">
        <f t="shared" ca="1" si="8"/>
        <v>#N/A</v>
      </c>
      <c r="R9" t="e">
        <f t="shared" ca="1" si="8"/>
        <v>#N/A</v>
      </c>
      <c r="S9">
        <f t="shared" ca="1" si="8"/>
        <v>3842.9</v>
      </c>
      <c r="T9">
        <f t="shared" ca="1" si="8"/>
        <v>3863.2</v>
      </c>
      <c r="U9">
        <f t="shared" ca="1" si="8"/>
        <v>3882</v>
      </c>
      <c r="V9">
        <f t="shared" ca="1" si="8"/>
        <v>3909.4</v>
      </c>
      <c r="W9">
        <f t="shared" ca="1" si="8"/>
        <v>3924.6</v>
      </c>
      <c r="X9">
        <f t="shared" ca="1" si="8"/>
        <v>3963.5</v>
      </c>
      <c r="Y9">
        <f t="shared" ca="1" si="8"/>
        <v>3988.7</v>
      </c>
      <c r="Z9">
        <f t="shared" ca="1" si="8"/>
        <v>4021.7999999999997</v>
      </c>
      <c r="AA9">
        <f t="shared" ca="1" si="8"/>
        <v>4048.8999999999996</v>
      </c>
      <c r="AB9">
        <f t="shared" ca="1" si="8"/>
        <v>4090.2</v>
      </c>
      <c r="AC9">
        <f t="shared" ca="1" si="8"/>
        <v>4112</v>
      </c>
      <c r="AD9">
        <f t="shared" ca="1" si="8"/>
        <v>4128.0999999999995</v>
      </c>
      <c r="AE9">
        <f t="shared" ca="1" si="8"/>
        <v>4122</v>
      </c>
      <c r="AF9">
        <f t="shared" ca="1" si="8"/>
        <v>4144.5</v>
      </c>
      <c r="AG9">
        <f t="shared" ca="1" si="8"/>
        <v>4179.9000000000005</v>
      </c>
      <c r="AH9">
        <f t="shared" ca="1" si="8"/>
        <v>4203.4000000000005</v>
      </c>
      <c r="AI9">
        <f t="shared" ca="1" si="8"/>
        <v>4228.9000000000005</v>
      </c>
      <c r="AJ9">
        <f t="shared" ca="1" si="8"/>
        <v>4265.4000000000005</v>
      </c>
      <c r="AK9">
        <f t="shared" ca="1" si="8"/>
        <v>4280.5</v>
      </c>
      <c r="AL9">
        <f t="shared" ca="1" si="8"/>
        <v>4302.8999999999996</v>
      </c>
      <c r="AM9">
        <f t="shared" ca="1" si="8"/>
        <v>4320.0999999999995</v>
      </c>
      <c r="AN9">
        <f t="shared" ca="1" si="8"/>
        <v>4321.7999999999993</v>
      </c>
      <c r="AO9">
        <f t="shared" ca="1" si="8"/>
        <v>4364.9999999999991</v>
      </c>
      <c r="AP9">
        <f t="shared" ca="1" si="8"/>
        <v>4373.6999999999989</v>
      </c>
      <c r="AQ9">
        <f t="shared" ca="1" si="8"/>
        <v>4400.7</v>
      </c>
      <c r="AR9">
        <f t="shared" ca="1" si="8"/>
        <v>4421.4000000000005</v>
      </c>
      <c r="AS9">
        <f t="shared" ca="1" si="8"/>
        <v>4460.3999999999996</v>
      </c>
      <c r="AT9">
        <f t="shared" ca="1" si="8"/>
        <v>4480.8999999999996</v>
      </c>
      <c r="AU9">
        <f t="shared" ca="1" si="8"/>
        <v>4556.1000000000004</v>
      </c>
      <c r="AV9">
        <f t="shared" ca="1" si="8"/>
        <v>4583.3999999999996</v>
      </c>
      <c r="AW9">
        <f t="shared" ca="1" si="8"/>
        <v>4626.3000000000011</v>
      </c>
      <c r="AX9">
        <f t="shared" ca="1" si="8"/>
        <v>4672.8</v>
      </c>
      <c r="AY9">
        <f t="shared" ca="1" si="8"/>
        <v>4716.6000000000004</v>
      </c>
      <c r="AZ9">
        <f t="shared" ca="1" si="8"/>
        <v>4765.3</v>
      </c>
      <c r="BA9">
        <f t="shared" ca="1" si="8"/>
        <v>4809.6000000000004</v>
      </c>
      <c r="BB9">
        <f t="shared" ca="1" si="8"/>
        <v>4850.5</v>
      </c>
      <c r="BC9">
        <f t="shared" ca="1" si="8"/>
        <v>4898.0999999999995</v>
      </c>
      <c r="BD9">
        <f t="shared" ca="1" si="8"/>
        <v>4946.4999999999991</v>
      </c>
      <c r="BE9">
        <f t="shared" ca="1" si="8"/>
        <v>4995.5</v>
      </c>
      <c r="BF9">
        <f t="shared" ca="1" si="8"/>
        <v>5044.9000000000005</v>
      </c>
      <c r="BG9">
        <f t="shared" ca="1" si="8"/>
        <v>5073</v>
      </c>
      <c r="BH9">
        <f t="shared" ca="1" si="8"/>
        <v>5117.2999999999993</v>
      </c>
      <c r="BI9">
        <f t="shared" ca="1" si="8"/>
        <v>5173</v>
      </c>
      <c r="BJ9">
        <f t="shared" ca="1" si="8"/>
        <v>5211.6000000000013</v>
      </c>
      <c r="BK9">
        <f t="shared" ca="1" si="8"/>
        <v>5243.8</v>
      </c>
      <c r="BL9">
        <f t="shared" ca="1" si="8"/>
        <v>5290.6</v>
      </c>
      <c r="BM9">
        <f t="shared" ca="1" si="8"/>
        <v>5336.3</v>
      </c>
      <c r="BN9">
        <f t="shared" ca="1" si="8"/>
        <v>5373.9</v>
      </c>
      <c r="BO9">
        <f t="shared" ca="1" si="8"/>
        <v>5402.1999999999989</v>
      </c>
      <c r="BP9">
        <f t="shared" ca="1" si="8"/>
        <v>5442.6999999999989</v>
      </c>
      <c r="BQ9">
        <f t="shared" ca="1" si="8"/>
        <v>5462.5</v>
      </c>
      <c r="BR9">
        <f t="shared" ca="1" si="8"/>
        <v>5486.9</v>
      </c>
      <c r="BS9">
        <f t="shared" ca="1" si="8"/>
        <v>5495.1</v>
      </c>
      <c r="BT9">
        <f t="shared" ref="BT9:EE9" ca="1" si="9">IF(BU6=1,SUM(OFFSET(BT13,0,0,1,-$E$8)),NA())</f>
        <v>5512.5000000000009</v>
      </c>
      <c r="BU9">
        <f t="shared" ca="1" si="9"/>
        <v>5528.0000000000009</v>
      </c>
      <c r="BV9">
        <f t="shared" ca="1" si="9"/>
        <v>5548.3</v>
      </c>
      <c r="BW9">
        <f t="shared" ca="1" si="9"/>
        <v>5572.2999999999993</v>
      </c>
      <c r="BX9">
        <f t="shared" ca="1" si="9"/>
        <v>5609.5999999999995</v>
      </c>
      <c r="BY9">
        <f t="shared" ca="1" si="9"/>
        <v>5622.3999999999987</v>
      </c>
      <c r="BZ9">
        <f t="shared" ca="1" si="9"/>
        <v>5659.0999999999995</v>
      </c>
      <c r="CA9">
        <f t="shared" ca="1" si="9"/>
        <v>5712.5</v>
      </c>
      <c r="CB9">
        <f t="shared" ca="1" si="9"/>
        <v>5741.6</v>
      </c>
      <c r="CC9">
        <f t="shared" ca="1" si="9"/>
        <v>5763</v>
      </c>
      <c r="CD9">
        <f t="shared" ca="1" si="9"/>
        <v>5802.7</v>
      </c>
      <c r="CE9">
        <f t="shared" ca="1" si="9"/>
        <v>5821.7999999999993</v>
      </c>
      <c r="CF9">
        <f t="shared" ca="1" si="9"/>
        <v>5852.6999999999989</v>
      </c>
      <c r="CG9">
        <f t="shared" ca="1" si="9"/>
        <v>5901.5</v>
      </c>
      <c r="CH9">
        <f t="shared" ca="1" si="9"/>
        <v>5931.8</v>
      </c>
      <c r="CI9">
        <f t="shared" ca="1" si="9"/>
        <v>5988.9</v>
      </c>
      <c r="CJ9">
        <f t="shared" ca="1" si="9"/>
        <v>6051.2</v>
      </c>
      <c r="CK9">
        <f t="shared" ca="1" si="9"/>
        <v>6079.8</v>
      </c>
      <c r="CL9">
        <f t="shared" ca="1" si="9"/>
        <v>6115.7999999999993</v>
      </c>
      <c r="CM9">
        <f t="shared" ca="1" si="9"/>
        <v>6192.9999999999991</v>
      </c>
      <c r="CN9">
        <f t="shared" ca="1" si="9"/>
        <v>6254.9</v>
      </c>
      <c r="CO9">
        <f t="shared" ca="1" si="9"/>
        <v>6314.4</v>
      </c>
      <c r="CP9">
        <f t="shared" ca="1" si="9"/>
        <v>6378.4</v>
      </c>
      <c r="CQ9">
        <f t="shared" ca="1" si="9"/>
        <v>6448.7</v>
      </c>
      <c r="CR9">
        <f t="shared" ca="1" si="9"/>
        <v>6524.3</v>
      </c>
      <c r="CS9">
        <f t="shared" ca="1" si="9"/>
        <v>6591.5</v>
      </c>
      <c r="CT9">
        <f t="shared" ca="1" si="9"/>
        <v>6638.4000000000005</v>
      </c>
      <c r="CU9">
        <f t="shared" ca="1" si="9"/>
        <v>6689.4000000000015</v>
      </c>
      <c r="CV9">
        <f t="shared" ca="1" si="9"/>
        <v>6763.7000000000007</v>
      </c>
      <c r="CW9">
        <f t="shared" ca="1" si="9"/>
        <v>6819.0000000000009</v>
      </c>
      <c r="CX9">
        <f t="shared" ca="1" si="9"/>
        <v>6874.0000000000009</v>
      </c>
      <c r="CY9">
        <f t="shared" ca="1" si="9"/>
        <v>6904.5</v>
      </c>
      <c r="CZ9">
        <f t="shared" ca="1" si="9"/>
        <v>6928.2</v>
      </c>
      <c r="DA9">
        <f t="shared" ca="1" si="9"/>
        <v>6983.7</v>
      </c>
      <c r="DB9">
        <f t="shared" ca="1" si="9"/>
        <v>7042.2</v>
      </c>
      <c r="DC9">
        <f t="shared" ca="1" si="9"/>
        <v>7087.5</v>
      </c>
      <c r="DD9">
        <f t="shared" ca="1" si="9"/>
        <v>7161.5</v>
      </c>
      <c r="DE9">
        <f t="shared" ca="1" si="9"/>
        <v>7190.0999999999995</v>
      </c>
      <c r="DF9">
        <f t="shared" ca="1" si="9"/>
        <v>7264.1</v>
      </c>
      <c r="DG9">
        <f t="shared" ca="1" si="9"/>
        <v>7343</v>
      </c>
      <c r="DH9">
        <f t="shared" ca="1" si="9"/>
        <v>7378.9</v>
      </c>
      <c r="DI9">
        <f t="shared" ca="1" si="9"/>
        <v>7493.7</v>
      </c>
      <c r="DJ9">
        <f t="shared" ca="1" si="9"/>
        <v>7552.7999999999993</v>
      </c>
      <c r="DK9">
        <f t="shared" ca="1" si="9"/>
        <v>7616.3</v>
      </c>
      <c r="DL9">
        <f t="shared" ca="1" si="9"/>
        <v>7669.2</v>
      </c>
      <c r="DM9">
        <f t="shared" ca="1" si="9"/>
        <v>7739.9</v>
      </c>
      <c r="DN9">
        <f t="shared" ca="1" si="9"/>
        <v>7755.6000000000013</v>
      </c>
      <c r="DO9">
        <f t="shared" ca="1" si="9"/>
        <v>7818.5000000000009</v>
      </c>
      <c r="DP9">
        <f t="shared" ca="1" si="9"/>
        <v>7885.4000000000005</v>
      </c>
      <c r="DQ9">
        <f t="shared" ca="1" si="9"/>
        <v>7920.2000000000007</v>
      </c>
      <c r="DR9">
        <f t="shared" ca="1" si="9"/>
        <v>7986.8</v>
      </c>
      <c r="DS9">
        <f t="shared" ca="1" si="9"/>
        <v>8022.9999999999991</v>
      </c>
      <c r="DT9">
        <f t="shared" ca="1" si="9"/>
        <v>8057.2</v>
      </c>
      <c r="DU9">
        <f t="shared" ca="1" si="9"/>
        <v>8087.1999999999989</v>
      </c>
      <c r="DV9">
        <f t="shared" ca="1" si="9"/>
        <v>8146.0999999999995</v>
      </c>
      <c r="DW9">
        <f t="shared" ca="1" si="9"/>
        <v>8171.0999999999995</v>
      </c>
      <c r="DX9">
        <f t="shared" ca="1" si="9"/>
        <v>8268.1999999999989</v>
      </c>
      <c r="DY9">
        <f t="shared" ca="1" si="9"/>
        <v>8314.2999999999993</v>
      </c>
      <c r="DZ9">
        <f t="shared" ca="1" si="9"/>
        <v>8381.6</v>
      </c>
      <c r="EA9">
        <f t="shared" ca="1" si="9"/>
        <v>8462.1999999999989</v>
      </c>
      <c r="EB9">
        <f t="shared" ca="1" si="9"/>
        <v>8472.6</v>
      </c>
      <c r="EC9">
        <f t="shared" ca="1" si="9"/>
        <v>8547.6</v>
      </c>
      <c r="ED9">
        <f t="shared" ca="1" si="9"/>
        <v>8608.4</v>
      </c>
      <c r="EE9">
        <f t="shared" ca="1" si="9"/>
        <v>8622.6999999999989</v>
      </c>
      <c r="EF9">
        <f t="shared" ref="EF9:GQ9" ca="1" si="10">IF(EG6=1,SUM(OFFSET(EF13,0,0,1,-$E$8)),NA())</f>
        <v>8683.3999999999978</v>
      </c>
      <c r="EG9">
        <f t="shared" ca="1" si="10"/>
        <v>8710.4</v>
      </c>
      <c r="EH9">
        <f t="shared" ca="1" si="10"/>
        <v>8744.9999999999982</v>
      </c>
      <c r="EI9">
        <f t="shared" ca="1" si="10"/>
        <v>8802.5</v>
      </c>
      <c r="EJ9">
        <f t="shared" ca="1" si="10"/>
        <v>8838.2000000000007</v>
      </c>
      <c r="EK9">
        <f t="shared" ca="1" si="10"/>
        <v>8878.1</v>
      </c>
      <c r="EL9">
        <f t="shared" ca="1" si="10"/>
        <v>8920.2999999999993</v>
      </c>
      <c r="EM9">
        <f t="shared" ca="1" si="10"/>
        <v>8929.1</v>
      </c>
      <c r="EN9">
        <f t="shared" ca="1" si="10"/>
        <v>8932.1999999999989</v>
      </c>
      <c r="EO9">
        <f t="shared" ca="1" si="10"/>
        <v>8962.4</v>
      </c>
      <c r="EP9">
        <f t="shared" ca="1" si="10"/>
        <v>8972.1</v>
      </c>
      <c r="EQ9">
        <f t="shared" ca="1" si="10"/>
        <v>9019.5000000000018</v>
      </c>
      <c r="ER9">
        <f t="shared" ca="1" si="10"/>
        <v>9076.1</v>
      </c>
      <c r="ES9">
        <f t="shared" ca="1" si="10"/>
        <v>9107</v>
      </c>
      <c r="ET9">
        <f t="shared" ca="1" si="10"/>
        <v>9132.5999999999985</v>
      </c>
      <c r="EU9">
        <f t="shared" ca="1" si="10"/>
        <v>9188.2999999999993</v>
      </c>
      <c r="EV9">
        <f t="shared" ca="1" si="10"/>
        <v>9188.4</v>
      </c>
      <c r="EW9">
        <f t="shared" ca="1" si="10"/>
        <v>9206.2999999999993</v>
      </c>
      <c r="EX9">
        <f t="shared" ca="1" si="10"/>
        <v>9257.6999999999989</v>
      </c>
      <c r="EY9">
        <f t="shared" ca="1" si="10"/>
        <v>9311.9</v>
      </c>
      <c r="EZ9">
        <f t="shared" ca="1" si="10"/>
        <v>9394.1</v>
      </c>
      <c r="FA9">
        <f t="shared" ca="1" si="10"/>
        <v>9462.5</v>
      </c>
      <c r="FB9">
        <f t="shared" ca="1" si="10"/>
        <v>9514.0000000000018</v>
      </c>
      <c r="FC9">
        <f t="shared" ca="1" si="10"/>
        <v>9558.7999999999993</v>
      </c>
      <c r="FD9">
        <f t="shared" ca="1" si="10"/>
        <v>9612.7999999999993</v>
      </c>
      <c r="FE9">
        <f t="shared" ca="1" si="10"/>
        <v>9639</v>
      </c>
      <c r="FF9">
        <f t="shared" ca="1" si="10"/>
        <v>9657.5999999999985</v>
      </c>
      <c r="FG9">
        <f t="shared" ca="1" si="10"/>
        <v>9685.0999999999985</v>
      </c>
      <c r="FH9">
        <f t="shared" ca="1" si="10"/>
        <v>9748.9999999999982</v>
      </c>
      <c r="FI9">
        <f t="shared" ca="1" si="10"/>
        <v>9812.9999999999982</v>
      </c>
      <c r="FJ9">
        <f t="shared" ca="1" si="10"/>
        <v>9863.7999999999993</v>
      </c>
      <c r="FK9">
        <f t="shared" ca="1" si="10"/>
        <v>9901.0999999999985</v>
      </c>
      <c r="FL9">
        <f t="shared" ca="1" si="10"/>
        <v>9972.6999999999989</v>
      </c>
      <c r="FM9">
        <f t="shared" ca="1" si="10"/>
        <v>10006.299999999999</v>
      </c>
      <c r="FN9">
        <f t="shared" ca="1" si="10"/>
        <v>10073.1</v>
      </c>
      <c r="FO9">
        <f t="shared" ca="1" si="10"/>
        <v>10170.400000000001</v>
      </c>
      <c r="FP9">
        <f t="shared" ca="1" si="10"/>
        <v>10247.799999999999</v>
      </c>
      <c r="FQ9">
        <f t="shared" ca="1" si="10"/>
        <v>10340</v>
      </c>
      <c r="FR9">
        <f t="shared" ca="1" si="10"/>
        <v>10463.200000000001</v>
      </c>
      <c r="FS9">
        <f t="shared" ca="1" si="10"/>
        <v>10536.1</v>
      </c>
      <c r="FT9">
        <f t="shared" ca="1" si="10"/>
        <v>10598.599999999999</v>
      </c>
      <c r="FU9">
        <f t="shared" ca="1" si="10"/>
        <v>10699.9</v>
      </c>
      <c r="FV9">
        <f t="shared" ca="1" si="10"/>
        <v>10755.2</v>
      </c>
      <c r="FW9">
        <f t="shared" ca="1" si="10"/>
        <v>10830.999999999998</v>
      </c>
      <c r="FX9">
        <f t="shared" ca="1" si="10"/>
        <v>10904.8</v>
      </c>
      <c r="FY9">
        <f t="shared" ca="1" si="10"/>
        <v>10963.4</v>
      </c>
      <c r="FZ9">
        <f t="shared" ca="1" si="10"/>
        <v>11036.8</v>
      </c>
      <c r="GA9">
        <f t="shared" ca="1" si="10"/>
        <v>11097</v>
      </c>
      <c r="GB9">
        <f t="shared" ca="1" si="10"/>
        <v>11117</v>
      </c>
      <c r="GC9">
        <f t="shared" ca="1" si="10"/>
        <v>11211.4</v>
      </c>
      <c r="GD9">
        <f t="shared" ca="1" si="10"/>
        <v>11232.8</v>
      </c>
      <c r="GE9">
        <f t="shared" ca="1" si="10"/>
        <v>11308.199999999999</v>
      </c>
      <c r="GF9">
        <f t="shared" ca="1" si="10"/>
        <v>11353.9</v>
      </c>
      <c r="GG9">
        <f t="shared" ca="1" si="10"/>
        <v>11403.099999999999</v>
      </c>
      <c r="GH9">
        <f t="shared" ca="1" si="10"/>
        <v>11424.8</v>
      </c>
      <c r="GI9">
        <f t="shared" ca="1" si="10"/>
        <v>11471</v>
      </c>
      <c r="GJ9">
        <f t="shared" ca="1" si="10"/>
        <v>11490.900000000001</v>
      </c>
      <c r="GK9">
        <f t="shared" ca="1" si="10"/>
        <v>11532.800000000001</v>
      </c>
      <c r="GL9">
        <f t="shared" ca="1" si="10"/>
        <v>11596.5</v>
      </c>
      <c r="GM9">
        <f t="shared" ca="1" si="10"/>
        <v>11631.700000000003</v>
      </c>
      <c r="GN9">
        <f t="shared" ca="1" si="10"/>
        <v>11705.900000000001</v>
      </c>
      <c r="GO9">
        <f t="shared" ca="1" si="10"/>
        <v>11766.400000000001</v>
      </c>
      <c r="GP9">
        <f t="shared" ca="1" si="10"/>
        <v>11807.400000000001</v>
      </c>
      <c r="GQ9">
        <f t="shared" ca="1" si="10"/>
        <v>11824.9</v>
      </c>
      <c r="GR9">
        <f t="shared" ref="GR9:JC9" ca="1" si="11">IF(GS6=1,SUM(OFFSET(GR13,0,0,1,-$E$8)),NA())</f>
        <v>11892.4</v>
      </c>
      <c r="GS9">
        <f t="shared" ca="1" si="11"/>
        <v>11913.7</v>
      </c>
      <c r="GT9">
        <f t="shared" ca="1" si="11"/>
        <v>11966.8</v>
      </c>
      <c r="GU9">
        <f t="shared" ca="1" si="11"/>
        <v>12013.900000000001</v>
      </c>
      <c r="GV9">
        <f t="shared" ca="1" si="11"/>
        <v>12045.2</v>
      </c>
      <c r="GW9">
        <f t="shared" ca="1" si="11"/>
        <v>12097.400000000001</v>
      </c>
      <c r="GX9">
        <f t="shared" ca="1" si="11"/>
        <v>12184.199999999999</v>
      </c>
      <c r="GY9">
        <f t="shared" ca="1" si="11"/>
        <v>12224.9</v>
      </c>
      <c r="GZ9">
        <f t="shared" ca="1" si="11"/>
        <v>12296.499999999998</v>
      </c>
      <c r="HA9">
        <f t="shared" ca="1" si="11"/>
        <v>12362</v>
      </c>
      <c r="HB9">
        <f t="shared" ca="1" si="11"/>
        <v>12422.400000000001</v>
      </c>
      <c r="HC9">
        <f t="shared" ca="1" si="11"/>
        <v>12527.5</v>
      </c>
      <c r="HD9">
        <f t="shared" ca="1" si="11"/>
        <v>12575.3</v>
      </c>
      <c r="HE9">
        <f t="shared" ca="1" si="11"/>
        <v>12628.8</v>
      </c>
      <c r="HF9">
        <f t="shared" ca="1" si="11"/>
        <v>12695.4</v>
      </c>
      <c r="HG9">
        <f t="shared" ca="1" si="11"/>
        <v>12768.5</v>
      </c>
      <c r="HH9">
        <f t="shared" ca="1" si="11"/>
        <v>12823.699999999999</v>
      </c>
      <c r="HI9">
        <f t="shared" ca="1" si="11"/>
        <v>12898.899999999998</v>
      </c>
      <c r="HJ9">
        <f t="shared" ca="1" si="11"/>
        <v>12914.999999999998</v>
      </c>
      <c r="HK9">
        <f t="shared" ca="1" si="11"/>
        <v>12968.999999999998</v>
      </c>
      <c r="HL9">
        <f t="shared" ca="1" si="11"/>
        <v>13051.799999999997</v>
      </c>
      <c r="HM9">
        <f t="shared" ca="1" si="11"/>
        <v>13077.3</v>
      </c>
      <c r="HN9">
        <f t="shared" ca="1" si="11"/>
        <v>13149</v>
      </c>
      <c r="HO9">
        <f t="shared" ca="1" si="11"/>
        <v>13185.5</v>
      </c>
      <c r="HP9">
        <f t="shared" ca="1" si="11"/>
        <v>13241.300000000001</v>
      </c>
      <c r="HQ9">
        <f t="shared" ca="1" si="11"/>
        <v>13281.100000000002</v>
      </c>
      <c r="HR9">
        <f t="shared" ca="1" si="11"/>
        <v>13341.900000000001</v>
      </c>
      <c r="HS9">
        <f t="shared" ca="1" si="11"/>
        <v>13369.7</v>
      </c>
      <c r="HT9">
        <f t="shared" ca="1" si="11"/>
        <v>13465.5</v>
      </c>
      <c r="HU9">
        <f t="shared" ca="1" si="11"/>
        <v>13537.8</v>
      </c>
      <c r="HV9">
        <f t="shared" ca="1" si="11"/>
        <v>13592</v>
      </c>
      <c r="HW9">
        <f t="shared" ca="1" si="11"/>
        <v>13673</v>
      </c>
      <c r="HX9">
        <f t="shared" ca="1" si="11"/>
        <v>13750.9</v>
      </c>
      <c r="HY9">
        <f t="shared" ca="1" si="11"/>
        <v>13821.599999999999</v>
      </c>
      <c r="HZ9">
        <f t="shared" ca="1" si="11"/>
        <v>13872.799999999997</v>
      </c>
      <c r="IA9">
        <f t="shared" ca="1" si="11"/>
        <v>13968.899999999998</v>
      </c>
      <c r="IB9">
        <f t="shared" ca="1" si="11"/>
        <v>14078.299999999997</v>
      </c>
      <c r="IC9">
        <f t="shared" ca="1" si="11"/>
        <v>14224.799999999997</v>
      </c>
      <c r="ID9">
        <f t="shared" ca="1" si="11"/>
        <v>14345.6</v>
      </c>
      <c r="IE9">
        <f t="shared" ca="1" si="11"/>
        <v>14457.1</v>
      </c>
      <c r="IF9">
        <f t="shared" ca="1" si="11"/>
        <v>14576.800000000001</v>
      </c>
      <c r="IG9">
        <f t="shared" ca="1" si="11"/>
        <v>14679.900000000001</v>
      </c>
      <c r="IH9">
        <f t="shared" ca="1" si="11"/>
        <v>14800.300000000001</v>
      </c>
      <c r="II9">
        <f t="shared" ca="1" si="11"/>
        <v>14937.400000000001</v>
      </c>
      <c r="IJ9">
        <f t="shared" ca="1" si="11"/>
        <v>15023.9</v>
      </c>
      <c r="IK9">
        <f t="shared" ca="1" si="11"/>
        <v>15177</v>
      </c>
      <c r="IL9">
        <f t="shared" ca="1" si="11"/>
        <v>15268.5</v>
      </c>
      <c r="IM9">
        <f t="shared" ca="1" si="11"/>
        <v>15377.799999999997</v>
      </c>
      <c r="IN9">
        <f t="shared" ca="1" si="11"/>
        <v>15441.899999999998</v>
      </c>
      <c r="IO9">
        <f t="shared" ca="1" si="11"/>
        <v>15532.799999999997</v>
      </c>
      <c r="IP9">
        <f t="shared" ca="1" si="11"/>
        <v>15578.9</v>
      </c>
      <c r="IQ9">
        <f t="shared" ca="1" si="11"/>
        <v>15625.4</v>
      </c>
      <c r="IR9">
        <f t="shared" ca="1" si="11"/>
        <v>15676.3</v>
      </c>
      <c r="IS9">
        <f t="shared" ca="1" si="11"/>
        <v>15688.6</v>
      </c>
      <c r="IT9">
        <f t="shared" ca="1" si="11"/>
        <v>15764.4</v>
      </c>
      <c r="IU9">
        <f t="shared" ca="1" si="11"/>
        <v>15820</v>
      </c>
      <c r="IV9">
        <f t="shared" ca="1" si="11"/>
        <v>15870.199999999999</v>
      </c>
      <c r="IW9">
        <f t="shared" ca="1" si="11"/>
        <v>15937.199999999999</v>
      </c>
      <c r="IX9">
        <f t="shared" ca="1" si="11"/>
        <v>16008.599999999999</v>
      </c>
      <c r="IY9">
        <f t="shared" ca="1" si="11"/>
        <v>16058.099999999997</v>
      </c>
      <c r="IZ9">
        <f t="shared" ca="1" si="11"/>
        <v>16141.099999999999</v>
      </c>
      <c r="JA9">
        <f t="shared" ca="1" si="11"/>
        <v>16203.4</v>
      </c>
      <c r="JB9">
        <f t="shared" ca="1" si="11"/>
        <v>16232.199999999999</v>
      </c>
      <c r="JC9">
        <f t="shared" ca="1" si="11"/>
        <v>16341.800000000001</v>
      </c>
      <c r="JD9">
        <f t="shared" ref="JD9:LO9" ca="1" si="12">IF(JE6=1,SUM(OFFSET(JD13,0,0,1,-$E$8)),NA())</f>
        <v>16399.900000000001</v>
      </c>
      <c r="JE9">
        <f t="shared" ca="1" si="12"/>
        <v>16497.5</v>
      </c>
      <c r="JF9">
        <f t="shared" ca="1" si="12"/>
        <v>16583.100000000002</v>
      </c>
      <c r="JG9">
        <f t="shared" ca="1" si="12"/>
        <v>16648.7</v>
      </c>
      <c r="JH9">
        <f t="shared" ca="1" si="12"/>
        <v>16760</v>
      </c>
      <c r="JI9">
        <f t="shared" ca="1" si="12"/>
        <v>16872.899999999998</v>
      </c>
      <c r="JJ9">
        <f t="shared" ca="1" si="12"/>
        <v>16999.399999999998</v>
      </c>
      <c r="JK9">
        <f t="shared" ca="1" si="12"/>
        <v>17071.199999999997</v>
      </c>
      <c r="JL9">
        <f t="shared" ca="1" si="12"/>
        <v>17184.599999999999</v>
      </c>
      <c r="JM9">
        <f t="shared" ca="1" si="12"/>
        <v>17260.3</v>
      </c>
      <c r="JN9">
        <f t="shared" ca="1" si="12"/>
        <v>17386.799999999996</v>
      </c>
      <c r="JO9">
        <f t="shared" ca="1" si="12"/>
        <v>17519.099999999999</v>
      </c>
      <c r="JP9">
        <f t="shared" ca="1" si="12"/>
        <v>17612.400000000001</v>
      </c>
      <c r="JQ9">
        <f t="shared" ca="1" si="12"/>
        <v>17743.7</v>
      </c>
      <c r="JR9">
        <f t="shared" ca="1" si="12"/>
        <v>17824.5</v>
      </c>
      <c r="JS9">
        <f t="shared" ca="1" si="12"/>
        <v>17902.8</v>
      </c>
      <c r="JT9">
        <f t="shared" ca="1" si="12"/>
        <v>18025.399999999998</v>
      </c>
      <c r="JU9">
        <f t="shared" ca="1" si="12"/>
        <v>18026.8</v>
      </c>
      <c r="JV9">
        <f t="shared" ca="1" si="12"/>
        <v>18030.399999999998</v>
      </c>
      <c r="JW9">
        <f t="shared" ca="1" si="12"/>
        <v>18113.599999999999</v>
      </c>
      <c r="JX9">
        <f t="shared" ca="1" si="12"/>
        <v>18126.3</v>
      </c>
      <c r="JY9">
        <f t="shared" ca="1" si="12"/>
        <v>18124</v>
      </c>
      <c r="JZ9">
        <f t="shared" ca="1" si="12"/>
        <v>18163.5</v>
      </c>
      <c r="KA9">
        <f t="shared" ca="1" si="12"/>
        <v>18201.2</v>
      </c>
      <c r="KB9">
        <f t="shared" ca="1" si="12"/>
        <v>18278.3</v>
      </c>
      <c r="KC9">
        <f t="shared" ca="1" si="12"/>
        <v>18333.2</v>
      </c>
      <c r="KD9">
        <f t="shared" ca="1" si="12"/>
        <v>18384.7</v>
      </c>
      <c r="KE9">
        <f t="shared" ca="1" si="12"/>
        <v>18429.599999999999</v>
      </c>
      <c r="KF9">
        <f t="shared" ca="1" si="12"/>
        <v>18487.8</v>
      </c>
      <c r="KG9">
        <f t="shared" ca="1" si="12"/>
        <v>18537.8</v>
      </c>
      <c r="KH9">
        <f t="shared" ca="1" si="12"/>
        <v>18600.999999999996</v>
      </c>
      <c r="KI9">
        <f t="shared" ca="1" si="12"/>
        <v>18680.799999999996</v>
      </c>
      <c r="KJ9">
        <f t="shared" ca="1" si="12"/>
        <v>18781.7</v>
      </c>
      <c r="KK9">
        <f t="shared" ca="1" si="12"/>
        <v>18881</v>
      </c>
      <c r="KL9">
        <f t="shared" ca="1" si="12"/>
        <v>18986.400000000005</v>
      </c>
      <c r="KM9">
        <f t="shared" ca="1" si="12"/>
        <v>19031.900000000001</v>
      </c>
      <c r="KN9">
        <f t="shared" ca="1" si="12"/>
        <v>19114.5</v>
      </c>
      <c r="KO9">
        <f t="shared" ca="1" si="12"/>
        <v>19183.400000000001</v>
      </c>
      <c r="KP9">
        <f t="shared" ca="1" si="12"/>
        <v>19266.599999999999</v>
      </c>
      <c r="KQ9">
        <f t="shared" ca="1" si="12"/>
        <v>19392.100000000002</v>
      </c>
      <c r="KR9">
        <f t="shared" ca="1" si="12"/>
        <v>19489</v>
      </c>
      <c r="KS9">
        <f t="shared" ca="1" si="12"/>
        <v>19588.200000000004</v>
      </c>
      <c r="KT9">
        <f t="shared" ca="1" si="12"/>
        <v>19665.500000000004</v>
      </c>
      <c r="KU9">
        <f t="shared" ca="1" si="12"/>
        <v>19771.2</v>
      </c>
      <c r="KV9">
        <f t="shared" ca="1" si="12"/>
        <v>19838.399999999998</v>
      </c>
      <c r="KW9">
        <f t="shared" ca="1" si="12"/>
        <v>19944.100000000002</v>
      </c>
      <c r="KX9">
        <f t="shared" ca="1" si="12"/>
        <v>20028.699999999997</v>
      </c>
      <c r="KY9">
        <f t="shared" ca="1" si="12"/>
        <v>20132.7</v>
      </c>
      <c r="KZ9">
        <f t="shared" ca="1" si="12"/>
        <v>20259.600000000002</v>
      </c>
      <c r="LA9">
        <f t="shared" ca="1" si="12"/>
        <v>20385.7</v>
      </c>
      <c r="LB9">
        <f t="shared" ca="1" si="12"/>
        <v>20562.5</v>
      </c>
      <c r="LC9">
        <f t="shared" ca="1" si="12"/>
        <v>20775.8</v>
      </c>
      <c r="LD9">
        <f t="shared" ca="1" si="12"/>
        <v>20957.5</v>
      </c>
      <c r="LE9">
        <f t="shared" ca="1" si="12"/>
        <v>21123</v>
      </c>
      <c r="LF9">
        <f t="shared" ca="1" si="12"/>
        <v>21312.699999999997</v>
      </c>
      <c r="LG9">
        <f t="shared" ca="1" si="12"/>
        <v>21452.999999999996</v>
      </c>
      <c r="LH9">
        <f t="shared" ca="1" si="12"/>
        <v>21540.6</v>
      </c>
      <c r="LI9">
        <f t="shared" ca="1" si="12"/>
        <v>21690</v>
      </c>
      <c r="LJ9">
        <f t="shared" ca="1" si="12"/>
        <v>21777.5</v>
      </c>
      <c r="LK9">
        <f t="shared" ca="1" si="12"/>
        <v>21871.700000000004</v>
      </c>
      <c r="LL9">
        <f t="shared" ca="1" si="12"/>
        <v>21931.000000000004</v>
      </c>
      <c r="LM9">
        <f t="shared" ca="1" si="12"/>
        <v>21920</v>
      </c>
      <c r="LN9">
        <f t="shared" ca="1" si="12"/>
        <v>21942</v>
      </c>
      <c r="LO9">
        <f t="shared" ca="1" si="12"/>
        <v>21944.3</v>
      </c>
      <c r="LP9">
        <f t="shared" ref="LP9:NL9" ca="1" si="13">IF(LQ6=1,SUM(OFFSET(LP13,0,0,1,-$E$8)),NA())</f>
        <v>22010.800000000003</v>
      </c>
      <c r="LQ9">
        <f t="shared" ca="1" si="13"/>
        <v>22149.600000000002</v>
      </c>
      <c r="LR9">
        <f t="shared" ca="1" si="13"/>
        <v>22161</v>
      </c>
      <c r="LS9">
        <f t="shared" ca="1" si="13"/>
        <v>22208.699999999997</v>
      </c>
      <c r="LT9">
        <f t="shared" ca="1" si="13"/>
        <v>22349.599999999999</v>
      </c>
      <c r="LU9">
        <f t="shared" ca="1" si="13"/>
        <v>22418.9</v>
      </c>
      <c r="LV9">
        <f t="shared" ca="1" si="13"/>
        <v>22495.9</v>
      </c>
      <c r="LW9">
        <f t="shared" ca="1" si="13"/>
        <v>22582.000000000004</v>
      </c>
      <c r="LX9">
        <f t="shared" ca="1" si="13"/>
        <v>22665.3</v>
      </c>
      <c r="LY9">
        <f t="shared" ca="1" si="13"/>
        <v>22807.3</v>
      </c>
      <c r="LZ9">
        <f t="shared" ca="1" si="13"/>
        <v>22944.400000000001</v>
      </c>
      <c r="MA9">
        <f t="shared" ca="1" si="13"/>
        <v>23155.900000000005</v>
      </c>
      <c r="MB9">
        <f t="shared" ca="1" si="13"/>
        <v>23298.700000000004</v>
      </c>
      <c r="MC9">
        <f t="shared" ca="1" si="13"/>
        <v>23361.800000000003</v>
      </c>
      <c r="MD9">
        <f t="shared" ca="1" si="13"/>
        <v>23418.799999999999</v>
      </c>
      <c r="ME9">
        <f t="shared" ca="1" si="13"/>
        <v>23505.099999999995</v>
      </c>
      <c r="MF9">
        <f t="shared" ca="1" si="13"/>
        <v>23575.1</v>
      </c>
      <c r="MG9">
        <f t="shared" ca="1" si="13"/>
        <v>23664</v>
      </c>
      <c r="MH9">
        <f t="shared" ca="1" si="13"/>
        <v>23742.3</v>
      </c>
      <c r="MI9">
        <f t="shared" ca="1" si="13"/>
        <v>23898</v>
      </c>
      <c r="MJ9">
        <f t="shared" ca="1" si="13"/>
        <v>24001.1</v>
      </c>
      <c r="MK9">
        <f t="shared" ca="1" si="13"/>
        <v>24109.3</v>
      </c>
      <c r="ML9">
        <f t="shared" ca="1" si="13"/>
        <v>24167.599999999999</v>
      </c>
      <c r="MM9">
        <f t="shared" ca="1" si="13"/>
        <v>24210.799999999999</v>
      </c>
      <c r="MN9">
        <f t="shared" ca="1" si="13"/>
        <v>24299</v>
      </c>
      <c r="MO9">
        <f t="shared" ca="1" si="13"/>
        <v>24397.9</v>
      </c>
      <c r="MP9">
        <f t="shared" ca="1" si="13"/>
        <v>24530.100000000002</v>
      </c>
      <c r="MQ9">
        <f t="shared" ca="1" si="13"/>
        <v>24616.3</v>
      </c>
      <c r="MR9">
        <f t="shared" ca="1" si="13"/>
        <v>24722.899999999998</v>
      </c>
      <c r="MS9" t="e">
        <f t="shared" ca="1" si="13"/>
        <v>#N/A</v>
      </c>
      <c r="MT9" t="e">
        <f t="shared" ca="1" si="13"/>
        <v>#N/A</v>
      </c>
      <c r="MU9" t="e">
        <f t="shared" ca="1" si="13"/>
        <v>#N/A</v>
      </c>
      <c r="MV9" t="e">
        <f t="shared" ca="1" si="13"/>
        <v>#N/A</v>
      </c>
      <c r="MW9" t="e">
        <f t="shared" ca="1" si="13"/>
        <v>#N/A</v>
      </c>
      <c r="MX9" t="e">
        <f t="shared" ca="1" si="13"/>
        <v>#N/A</v>
      </c>
      <c r="MY9" t="e">
        <f t="shared" ca="1" si="13"/>
        <v>#N/A</v>
      </c>
      <c r="MZ9" t="e">
        <f t="shared" ca="1" si="13"/>
        <v>#N/A</v>
      </c>
      <c r="NA9" t="e">
        <f t="shared" ca="1" si="13"/>
        <v>#N/A</v>
      </c>
      <c r="NB9" t="e">
        <f t="shared" ca="1" si="13"/>
        <v>#N/A</v>
      </c>
      <c r="NC9" t="e">
        <f t="shared" ca="1" si="13"/>
        <v>#N/A</v>
      </c>
      <c r="ND9" t="e">
        <f t="shared" ca="1" si="13"/>
        <v>#N/A</v>
      </c>
      <c r="NE9" t="e">
        <f t="shared" ca="1" si="13"/>
        <v>#N/A</v>
      </c>
      <c r="NF9" t="e">
        <f t="shared" ca="1" si="13"/>
        <v>#N/A</v>
      </c>
      <c r="NG9" t="e">
        <f t="shared" ca="1" si="13"/>
        <v>#N/A</v>
      </c>
      <c r="NH9" t="e">
        <f t="shared" ca="1" si="13"/>
        <v>#N/A</v>
      </c>
      <c r="NI9" t="e">
        <f t="shared" ca="1" si="13"/>
        <v>#N/A</v>
      </c>
      <c r="NJ9" t="e">
        <f t="shared" ca="1" si="13"/>
        <v>#N/A</v>
      </c>
      <c r="NK9" t="e">
        <f t="shared" ca="1" si="13"/>
        <v>#N/A</v>
      </c>
      <c r="NL9" t="e">
        <f t="shared" ca="1" si="13"/>
        <v>#N/A</v>
      </c>
    </row>
    <row r="10" spans="1:387" x14ac:dyDescent="0.25">
      <c r="A10" s="6" t="s">
        <v>217</v>
      </c>
      <c r="B10" s="6" t="s">
        <v>197</v>
      </c>
      <c r="C10" s="8">
        <f t="shared" si="0"/>
        <v>40422</v>
      </c>
      <c r="E10" t="str">
        <f>E14</f>
        <v>Western Australia - Supermarket &amp; grocery stores</v>
      </c>
      <c r="H10" t="e">
        <f ca="1">IF(I6=1,SUM(OFFSET(H14,0,0,1,-$E$8)),NA())</f>
        <v>#N/A</v>
      </c>
      <c r="I10" t="e">
        <f t="shared" ref="I10:BT10" ca="1" si="14">IF(J6=1,SUM(OFFSET(I14,0,0,1,-$E$8)),NA())</f>
        <v>#N/A</v>
      </c>
      <c r="J10" t="e">
        <f t="shared" ca="1" si="14"/>
        <v>#N/A</v>
      </c>
      <c r="K10" t="e">
        <f t="shared" ca="1" si="14"/>
        <v>#N/A</v>
      </c>
      <c r="L10" t="e">
        <f t="shared" ca="1" si="14"/>
        <v>#N/A</v>
      </c>
      <c r="M10" t="e">
        <f t="shared" ca="1" si="14"/>
        <v>#N/A</v>
      </c>
      <c r="N10" t="e">
        <f t="shared" ca="1" si="14"/>
        <v>#N/A</v>
      </c>
      <c r="O10" t="e">
        <f t="shared" ca="1" si="14"/>
        <v>#N/A</v>
      </c>
      <c r="P10" t="e">
        <f t="shared" ca="1" si="14"/>
        <v>#N/A</v>
      </c>
      <c r="Q10" t="e">
        <f t="shared" ca="1" si="14"/>
        <v>#N/A</v>
      </c>
      <c r="R10" t="e">
        <f t="shared" ca="1" si="14"/>
        <v>#N/A</v>
      </c>
      <c r="S10">
        <f t="shared" ca="1" si="14"/>
        <v>1236.8999999999999</v>
      </c>
      <c r="T10">
        <f t="shared" ca="1" si="14"/>
        <v>1245.5</v>
      </c>
      <c r="U10">
        <f t="shared" ca="1" si="14"/>
        <v>1256.0000000000002</v>
      </c>
      <c r="V10">
        <f t="shared" ca="1" si="14"/>
        <v>1267.3000000000002</v>
      </c>
      <c r="W10">
        <f t="shared" ca="1" si="14"/>
        <v>1270.2000000000003</v>
      </c>
      <c r="X10">
        <f t="shared" ca="1" si="14"/>
        <v>1285.5000000000002</v>
      </c>
      <c r="Y10">
        <f t="shared" ca="1" si="14"/>
        <v>1295.4000000000001</v>
      </c>
      <c r="Z10">
        <f t="shared" ca="1" si="14"/>
        <v>1300.7</v>
      </c>
      <c r="AA10">
        <f t="shared" ca="1" si="14"/>
        <v>1307</v>
      </c>
      <c r="AB10">
        <f t="shared" ca="1" si="14"/>
        <v>1313.5</v>
      </c>
      <c r="AC10">
        <f t="shared" ca="1" si="14"/>
        <v>1326.3</v>
      </c>
      <c r="AD10">
        <f t="shared" ca="1" si="14"/>
        <v>1340.4</v>
      </c>
      <c r="AE10">
        <f t="shared" ca="1" si="14"/>
        <v>1350.3</v>
      </c>
      <c r="AF10">
        <f t="shared" ca="1" si="14"/>
        <v>1357.8999999999999</v>
      </c>
      <c r="AG10">
        <f t="shared" ca="1" si="14"/>
        <v>1371.3</v>
      </c>
      <c r="AH10">
        <f t="shared" ca="1" si="14"/>
        <v>1378</v>
      </c>
      <c r="AI10">
        <f t="shared" ca="1" si="14"/>
        <v>1389.3999999999999</v>
      </c>
      <c r="AJ10">
        <f t="shared" ca="1" si="14"/>
        <v>1398.7999999999997</v>
      </c>
      <c r="AK10">
        <f t="shared" ca="1" si="14"/>
        <v>1400.0999999999997</v>
      </c>
      <c r="AL10">
        <f t="shared" ca="1" si="14"/>
        <v>1411.2999999999997</v>
      </c>
      <c r="AM10">
        <f t="shared" ca="1" si="14"/>
        <v>1419.2</v>
      </c>
      <c r="AN10">
        <f t="shared" ca="1" si="14"/>
        <v>1421.3</v>
      </c>
      <c r="AO10">
        <f t="shared" ca="1" si="14"/>
        <v>1430.7</v>
      </c>
      <c r="AP10">
        <f t="shared" ca="1" si="14"/>
        <v>1430.7</v>
      </c>
      <c r="AQ10">
        <f t="shared" ca="1" si="14"/>
        <v>1437.9999999999998</v>
      </c>
      <c r="AR10">
        <f t="shared" ca="1" si="14"/>
        <v>1447.7</v>
      </c>
      <c r="AS10">
        <f t="shared" ca="1" si="14"/>
        <v>1452.8999999999999</v>
      </c>
      <c r="AT10">
        <f t="shared" ca="1" si="14"/>
        <v>1456.3999999999999</v>
      </c>
      <c r="AU10">
        <f t="shared" ca="1" si="14"/>
        <v>1464.0999999999997</v>
      </c>
      <c r="AV10">
        <f t="shared" ca="1" si="14"/>
        <v>1472.5</v>
      </c>
      <c r="AW10">
        <f t="shared" ca="1" si="14"/>
        <v>1481.3</v>
      </c>
      <c r="AX10">
        <f t="shared" ca="1" si="14"/>
        <v>1490.9</v>
      </c>
      <c r="AY10">
        <f t="shared" ca="1" si="14"/>
        <v>1502.7</v>
      </c>
      <c r="AZ10">
        <f t="shared" ca="1" si="14"/>
        <v>1515.1999999999998</v>
      </c>
      <c r="BA10">
        <f t="shared" ca="1" si="14"/>
        <v>1540.3</v>
      </c>
      <c r="BB10">
        <f t="shared" ca="1" si="14"/>
        <v>1558.5</v>
      </c>
      <c r="BC10">
        <f t="shared" ca="1" si="14"/>
        <v>1573.8</v>
      </c>
      <c r="BD10">
        <f t="shared" ca="1" si="14"/>
        <v>1587.7</v>
      </c>
      <c r="BE10">
        <f t="shared" ca="1" si="14"/>
        <v>1603.8</v>
      </c>
      <c r="BF10">
        <f t="shared" ca="1" si="14"/>
        <v>1619.7</v>
      </c>
      <c r="BG10">
        <f t="shared" ca="1" si="14"/>
        <v>1632.8999999999999</v>
      </c>
      <c r="BH10">
        <f t="shared" ca="1" si="14"/>
        <v>1641.6</v>
      </c>
      <c r="BI10">
        <f t="shared" ca="1" si="14"/>
        <v>1658.2</v>
      </c>
      <c r="BJ10">
        <f t="shared" ca="1" si="14"/>
        <v>1672.1</v>
      </c>
      <c r="BK10">
        <f t="shared" ca="1" si="14"/>
        <v>1680.7</v>
      </c>
      <c r="BL10">
        <f t="shared" ca="1" si="14"/>
        <v>1705.1</v>
      </c>
      <c r="BM10">
        <f t="shared" ca="1" si="14"/>
        <v>1715.1000000000001</v>
      </c>
      <c r="BN10">
        <f t="shared" ca="1" si="14"/>
        <v>1729.7</v>
      </c>
      <c r="BO10">
        <f t="shared" ca="1" si="14"/>
        <v>1740.3000000000002</v>
      </c>
      <c r="BP10">
        <f t="shared" ca="1" si="14"/>
        <v>1767.2</v>
      </c>
      <c r="BQ10">
        <f t="shared" ca="1" si="14"/>
        <v>1789.7</v>
      </c>
      <c r="BR10">
        <f t="shared" ca="1" si="14"/>
        <v>1816.5</v>
      </c>
      <c r="BS10">
        <f t="shared" ca="1" si="14"/>
        <v>1838.7999999999997</v>
      </c>
      <c r="BT10">
        <f t="shared" ca="1" si="14"/>
        <v>1858.7999999999997</v>
      </c>
      <c r="BU10">
        <f t="shared" ref="BU10:EF10" ca="1" si="15">IF(BV6=1,SUM(OFFSET(BU14,0,0,1,-$E$8)),NA())</f>
        <v>1887.3999999999999</v>
      </c>
      <c r="BV10">
        <f t="shared" ca="1" si="15"/>
        <v>1913.8999999999999</v>
      </c>
      <c r="BW10">
        <f t="shared" ca="1" si="15"/>
        <v>1936.1999999999998</v>
      </c>
      <c r="BX10">
        <f t="shared" ca="1" si="15"/>
        <v>1972.3999999999999</v>
      </c>
      <c r="BY10">
        <f t="shared" ca="1" si="15"/>
        <v>1985.8</v>
      </c>
      <c r="BZ10">
        <f t="shared" ca="1" si="15"/>
        <v>2004.1</v>
      </c>
      <c r="CA10">
        <f t="shared" ca="1" si="15"/>
        <v>2039.3999999999999</v>
      </c>
      <c r="CB10">
        <f t="shared" ca="1" si="15"/>
        <v>2055.7999999999997</v>
      </c>
      <c r="CC10">
        <f t="shared" ca="1" si="15"/>
        <v>2062.6</v>
      </c>
      <c r="CD10">
        <f t="shared" ca="1" si="15"/>
        <v>2073.4</v>
      </c>
      <c r="CE10">
        <f t="shared" ca="1" si="15"/>
        <v>2076.5</v>
      </c>
      <c r="CF10">
        <f t="shared" ca="1" si="15"/>
        <v>2089.2000000000003</v>
      </c>
      <c r="CG10">
        <f t="shared" ca="1" si="15"/>
        <v>2097.6999999999998</v>
      </c>
      <c r="CH10">
        <f t="shared" ca="1" si="15"/>
        <v>2102.3999999999996</v>
      </c>
      <c r="CI10">
        <f t="shared" ca="1" si="15"/>
        <v>2118.9</v>
      </c>
      <c r="CJ10">
        <f t="shared" ca="1" si="15"/>
        <v>2131.6999999999998</v>
      </c>
      <c r="CK10">
        <f t="shared" ca="1" si="15"/>
        <v>2149.2999999999997</v>
      </c>
      <c r="CL10">
        <f t="shared" ca="1" si="15"/>
        <v>2159.5</v>
      </c>
      <c r="CM10">
        <f t="shared" ca="1" si="15"/>
        <v>2169.5</v>
      </c>
      <c r="CN10">
        <f t="shared" ca="1" si="15"/>
        <v>2167.3000000000002</v>
      </c>
      <c r="CO10">
        <f t="shared" ca="1" si="15"/>
        <v>2179.9</v>
      </c>
      <c r="CP10">
        <f t="shared" ca="1" si="15"/>
        <v>2196.9</v>
      </c>
      <c r="CQ10">
        <f t="shared" ca="1" si="15"/>
        <v>2215</v>
      </c>
      <c r="CR10">
        <f t="shared" ca="1" si="15"/>
        <v>2235.5</v>
      </c>
      <c r="CS10">
        <f t="shared" ca="1" si="15"/>
        <v>2255.3999999999996</v>
      </c>
      <c r="CT10">
        <f t="shared" ca="1" si="15"/>
        <v>2263.8999999999996</v>
      </c>
      <c r="CU10">
        <f t="shared" ca="1" si="15"/>
        <v>2279.8999999999996</v>
      </c>
      <c r="CV10">
        <f t="shared" ca="1" si="15"/>
        <v>2282.6</v>
      </c>
      <c r="CW10">
        <f t="shared" ca="1" si="15"/>
        <v>2292.8999999999996</v>
      </c>
      <c r="CX10">
        <f t="shared" ca="1" si="15"/>
        <v>2299.5</v>
      </c>
      <c r="CY10">
        <f t="shared" ca="1" si="15"/>
        <v>2315.6</v>
      </c>
      <c r="CZ10">
        <f t="shared" ca="1" si="15"/>
        <v>2336.5</v>
      </c>
      <c r="DA10">
        <f t="shared" ca="1" si="15"/>
        <v>2360.3000000000002</v>
      </c>
      <c r="DB10">
        <f t="shared" ca="1" si="15"/>
        <v>2375</v>
      </c>
      <c r="DC10">
        <f t="shared" ca="1" si="15"/>
        <v>2392.5</v>
      </c>
      <c r="DD10">
        <f t="shared" ca="1" si="15"/>
        <v>2414.7999999999997</v>
      </c>
      <c r="DE10">
        <f t="shared" ca="1" si="15"/>
        <v>2417.9</v>
      </c>
      <c r="DF10">
        <f t="shared" ca="1" si="15"/>
        <v>2437.5000000000005</v>
      </c>
      <c r="DG10">
        <f t="shared" ca="1" si="15"/>
        <v>2456</v>
      </c>
      <c r="DH10">
        <f t="shared" ca="1" si="15"/>
        <v>2476.6999999999998</v>
      </c>
      <c r="DI10">
        <f t="shared" ca="1" si="15"/>
        <v>2500.6999999999998</v>
      </c>
      <c r="DJ10">
        <f t="shared" ca="1" si="15"/>
        <v>2519.9999999999995</v>
      </c>
      <c r="DK10">
        <f t="shared" ca="1" si="15"/>
        <v>2538.7000000000003</v>
      </c>
      <c r="DL10">
        <f t="shared" ca="1" si="15"/>
        <v>2553.8000000000002</v>
      </c>
      <c r="DM10">
        <f t="shared" ca="1" si="15"/>
        <v>2577.2000000000003</v>
      </c>
      <c r="DN10">
        <f t="shared" ca="1" si="15"/>
        <v>2592.3999999999996</v>
      </c>
      <c r="DO10">
        <f t="shared" ca="1" si="15"/>
        <v>2622.8</v>
      </c>
      <c r="DP10">
        <f t="shared" ca="1" si="15"/>
        <v>2647.7000000000003</v>
      </c>
      <c r="DQ10">
        <f t="shared" ca="1" si="15"/>
        <v>2671.1000000000004</v>
      </c>
      <c r="DR10">
        <f t="shared" ca="1" si="15"/>
        <v>2702.8</v>
      </c>
      <c r="DS10">
        <f t="shared" ca="1" si="15"/>
        <v>2724.1</v>
      </c>
      <c r="DT10">
        <f t="shared" ca="1" si="15"/>
        <v>2744.1000000000004</v>
      </c>
      <c r="DU10">
        <f t="shared" ca="1" si="15"/>
        <v>2775.1</v>
      </c>
      <c r="DV10">
        <f t="shared" ca="1" si="15"/>
        <v>2813</v>
      </c>
      <c r="DW10">
        <f t="shared" ca="1" si="15"/>
        <v>2818.2000000000003</v>
      </c>
      <c r="DX10">
        <f t="shared" ca="1" si="15"/>
        <v>2853.1000000000004</v>
      </c>
      <c r="DY10">
        <f t="shared" ca="1" si="15"/>
        <v>2872</v>
      </c>
      <c r="DZ10">
        <f t="shared" ca="1" si="15"/>
        <v>2889.4</v>
      </c>
      <c r="EA10">
        <f t="shared" ca="1" si="15"/>
        <v>2912.8</v>
      </c>
      <c r="EB10">
        <f t="shared" ca="1" si="15"/>
        <v>2917.0000000000005</v>
      </c>
      <c r="EC10">
        <f t="shared" ca="1" si="15"/>
        <v>2940.2</v>
      </c>
      <c r="ED10">
        <f t="shared" ca="1" si="15"/>
        <v>2963.1</v>
      </c>
      <c r="EE10">
        <f t="shared" ca="1" si="15"/>
        <v>2973</v>
      </c>
      <c r="EF10">
        <f t="shared" ca="1" si="15"/>
        <v>2996.2000000000003</v>
      </c>
      <c r="EG10">
        <f t="shared" ref="EG10:GR10" ca="1" si="16">IF(EH6=1,SUM(OFFSET(EG14,0,0,1,-$E$8)),NA())</f>
        <v>2998.2</v>
      </c>
      <c r="EH10">
        <f t="shared" ca="1" si="16"/>
        <v>2993.5</v>
      </c>
      <c r="EI10">
        <f t="shared" ca="1" si="16"/>
        <v>3009.2</v>
      </c>
      <c r="EJ10">
        <f t="shared" ca="1" si="16"/>
        <v>3017.7</v>
      </c>
      <c r="EK10">
        <f t="shared" ca="1" si="16"/>
        <v>3027.1000000000004</v>
      </c>
      <c r="EL10">
        <f t="shared" ca="1" si="16"/>
        <v>3050.6000000000004</v>
      </c>
      <c r="EM10">
        <f t="shared" ca="1" si="16"/>
        <v>3073.2000000000003</v>
      </c>
      <c r="EN10">
        <f t="shared" ca="1" si="16"/>
        <v>3081.2000000000003</v>
      </c>
      <c r="EO10">
        <f t="shared" ca="1" si="16"/>
        <v>3097.1</v>
      </c>
      <c r="EP10">
        <f t="shared" ca="1" si="16"/>
        <v>3097.6000000000004</v>
      </c>
      <c r="EQ10">
        <f t="shared" ca="1" si="16"/>
        <v>3105.8</v>
      </c>
      <c r="ER10">
        <f t="shared" ca="1" si="16"/>
        <v>3128.9</v>
      </c>
      <c r="ES10">
        <f t="shared" ca="1" si="16"/>
        <v>3130</v>
      </c>
      <c r="ET10">
        <f t="shared" ca="1" si="16"/>
        <v>3138.8</v>
      </c>
      <c r="EU10">
        <f t="shared" ca="1" si="16"/>
        <v>3160.6</v>
      </c>
      <c r="EV10">
        <f t="shared" ca="1" si="16"/>
        <v>3152.8</v>
      </c>
      <c r="EW10">
        <f t="shared" ca="1" si="16"/>
        <v>3147.8</v>
      </c>
      <c r="EX10">
        <f t="shared" ca="1" si="16"/>
        <v>3145.3</v>
      </c>
      <c r="EY10">
        <f t="shared" ca="1" si="16"/>
        <v>3135.8</v>
      </c>
      <c r="EZ10">
        <f t="shared" ca="1" si="16"/>
        <v>3152.1000000000004</v>
      </c>
      <c r="FA10">
        <f t="shared" ca="1" si="16"/>
        <v>3164.9</v>
      </c>
      <c r="FB10">
        <f t="shared" ca="1" si="16"/>
        <v>3171.0000000000005</v>
      </c>
      <c r="FC10">
        <f t="shared" ca="1" si="16"/>
        <v>3191.0000000000005</v>
      </c>
      <c r="FD10">
        <f t="shared" ca="1" si="16"/>
        <v>3204.0000000000005</v>
      </c>
      <c r="FE10">
        <f t="shared" ca="1" si="16"/>
        <v>3220.7</v>
      </c>
      <c r="FF10">
        <f t="shared" ca="1" si="16"/>
        <v>3239.8999999999996</v>
      </c>
      <c r="FG10">
        <f t="shared" ca="1" si="16"/>
        <v>3255.4999999999995</v>
      </c>
      <c r="FH10">
        <f t="shared" ca="1" si="16"/>
        <v>3284.7</v>
      </c>
      <c r="FI10">
        <f t="shared" ca="1" si="16"/>
        <v>3315.1</v>
      </c>
      <c r="FJ10">
        <f t="shared" ca="1" si="16"/>
        <v>3338.7000000000003</v>
      </c>
      <c r="FK10">
        <f t="shared" ca="1" si="16"/>
        <v>3353.1000000000004</v>
      </c>
      <c r="FL10">
        <f t="shared" ca="1" si="16"/>
        <v>3378</v>
      </c>
      <c r="FM10">
        <f t="shared" ca="1" si="16"/>
        <v>3397.7999999999997</v>
      </c>
      <c r="FN10">
        <f t="shared" ca="1" si="16"/>
        <v>3415.9999999999995</v>
      </c>
      <c r="FO10">
        <f t="shared" ca="1" si="16"/>
        <v>3437.4999999999995</v>
      </c>
      <c r="FP10">
        <f t="shared" ca="1" si="16"/>
        <v>3447.3999999999996</v>
      </c>
      <c r="FQ10">
        <f t="shared" ca="1" si="16"/>
        <v>3476.5999999999995</v>
      </c>
      <c r="FR10">
        <f t="shared" ca="1" si="16"/>
        <v>3508.2</v>
      </c>
      <c r="FS10">
        <f t="shared" ca="1" si="16"/>
        <v>3525.5</v>
      </c>
      <c r="FT10">
        <f t="shared" ca="1" si="16"/>
        <v>3538.7999999999997</v>
      </c>
      <c r="FU10">
        <f t="shared" ca="1" si="16"/>
        <v>3564.5999999999995</v>
      </c>
      <c r="FV10">
        <f t="shared" ca="1" si="16"/>
        <v>3572.0999999999995</v>
      </c>
      <c r="FW10">
        <f t="shared" ca="1" si="16"/>
        <v>3579.7999999999997</v>
      </c>
      <c r="FX10">
        <f t="shared" ca="1" si="16"/>
        <v>3589.7</v>
      </c>
      <c r="FY10">
        <f t="shared" ca="1" si="16"/>
        <v>3579.6999999999994</v>
      </c>
      <c r="FZ10">
        <f t="shared" ca="1" si="16"/>
        <v>3606.6999999999994</v>
      </c>
      <c r="GA10">
        <f t="shared" ca="1" si="16"/>
        <v>3620.5999999999995</v>
      </c>
      <c r="GB10">
        <f t="shared" ca="1" si="16"/>
        <v>3622.7</v>
      </c>
      <c r="GC10">
        <f t="shared" ca="1" si="16"/>
        <v>3650.8999999999996</v>
      </c>
      <c r="GD10">
        <f t="shared" ca="1" si="16"/>
        <v>3648.2</v>
      </c>
      <c r="GE10">
        <f t="shared" ca="1" si="16"/>
        <v>3666</v>
      </c>
      <c r="GF10">
        <f t="shared" ca="1" si="16"/>
        <v>3675.6</v>
      </c>
      <c r="GG10">
        <f t="shared" ca="1" si="16"/>
        <v>3693.2999999999997</v>
      </c>
      <c r="GH10">
        <f t="shared" ca="1" si="16"/>
        <v>3700.2</v>
      </c>
      <c r="GI10">
        <f t="shared" ca="1" si="16"/>
        <v>3730.1</v>
      </c>
      <c r="GJ10">
        <f t="shared" ca="1" si="16"/>
        <v>3748</v>
      </c>
      <c r="GK10">
        <f t="shared" ca="1" si="16"/>
        <v>3777.2000000000003</v>
      </c>
      <c r="GL10">
        <f t="shared" ca="1" si="16"/>
        <v>3806.1000000000004</v>
      </c>
      <c r="GM10">
        <f t="shared" ca="1" si="16"/>
        <v>3824.8</v>
      </c>
      <c r="GN10">
        <f t="shared" ca="1" si="16"/>
        <v>3861.6</v>
      </c>
      <c r="GO10">
        <f t="shared" ca="1" si="16"/>
        <v>3903.9</v>
      </c>
      <c r="GP10">
        <f t="shared" ca="1" si="16"/>
        <v>3939.4999999999995</v>
      </c>
      <c r="GQ10">
        <f t="shared" ca="1" si="16"/>
        <v>3960.1999999999994</v>
      </c>
      <c r="GR10">
        <f t="shared" ca="1" si="16"/>
        <v>4014.3999999999996</v>
      </c>
      <c r="GS10">
        <f t="shared" ref="GS10:JD10" ca="1" si="17">IF(GT6=1,SUM(OFFSET(GS14,0,0,1,-$E$8)),NA())</f>
        <v>4048.9999999999995</v>
      </c>
      <c r="GT10">
        <f t="shared" ca="1" si="17"/>
        <v>4092.7</v>
      </c>
      <c r="GU10">
        <f t="shared" ca="1" si="17"/>
        <v>4149</v>
      </c>
      <c r="GV10">
        <f t="shared" ca="1" si="17"/>
        <v>4195</v>
      </c>
      <c r="GW10">
        <f t="shared" ca="1" si="17"/>
        <v>4248.7</v>
      </c>
      <c r="GX10">
        <f t="shared" ca="1" si="17"/>
        <v>4292.3</v>
      </c>
      <c r="GY10">
        <f t="shared" ca="1" si="17"/>
        <v>4328.5999999999995</v>
      </c>
      <c r="GZ10">
        <f t="shared" ca="1" si="17"/>
        <v>4375.5999999999995</v>
      </c>
      <c r="HA10">
        <f t="shared" ca="1" si="17"/>
        <v>4391.7</v>
      </c>
      <c r="HB10">
        <f t="shared" ca="1" si="17"/>
        <v>4419.4000000000005</v>
      </c>
      <c r="HC10">
        <f t="shared" ca="1" si="17"/>
        <v>4467.6000000000004</v>
      </c>
      <c r="HD10">
        <f t="shared" ca="1" si="17"/>
        <v>4492.6000000000004</v>
      </c>
      <c r="HE10">
        <f t="shared" ca="1" si="17"/>
        <v>4504.1000000000004</v>
      </c>
      <c r="HF10">
        <f t="shared" ca="1" si="17"/>
        <v>4527.8999999999996</v>
      </c>
      <c r="HG10">
        <f t="shared" ca="1" si="17"/>
        <v>4536.8999999999996</v>
      </c>
      <c r="HH10">
        <f t="shared" ca="1" si="17"/>
        <v>4543.7999999999993</v>
      </c>
      <c r="HI10">
        <f t="shared" ca="1" si="17"/>
        <v>4559.8999999999996</v>
      </c>
      <c r="HJ10">
        <f t="shared" ca="1" si="17"/>
        <v>4570.2</v>
      </c>
      <c r="HK10">
        <f t="shared" ca="1" si="17"/>
        <v>4595.4999999999991</v>
      </c>
      <c r="HL10">
        <f t="shared" ca="1" si="17"/>
        <v>4637.2</v>
      </c>
      <c r="HM10">
        <f t="shared" ca="1" si="17"/>
        <v>4635</v>
      </c>
      <c r="HN10">
        <f t="shared" ca="1" si="17"/>
        <v>4654.8999999999996</v>
      </c>
      <c r="HO10">
        <f t="shared" ca="1" si="17"/>
        <v>4663.5999999999995</v>
      </c>
      <c r="HP10">
        <f t="shared" ca="1" si="17"/>
        <v>4671.3999999999987</v>
      </c>
      <c r="HQ10">
        <f t="shared" ca="1" si="17"/>
        <v>4679.2</v>
      </c>
      <c r="HR10">
        <f t="shared" ca="1" si="17"/>
        <v>4700.1999999999989</v>
      </c>
      <c r="HS10">
        <f t="shared" ca="1" si="17"/>
        <v>4698.8</v>
      </c>
      <c r="HT10">
        <f t="shared" ca="1" si="17"/>
        <v>4723.1000000000004</v>
      </c>
      <c r="HU10">
        <f t="shared" ca="1" si="17"/>
        <v>4730.4000000000005</v>
      </c>
      <c r="HV10">
        <f t="shared" ca="1" si="17"/>
        <v>4724.8999999999996</v>
      </c>
      <c r="HW10">
        <f t="shared" ca="1" si="17"/>
        <v>4732.6000000000004</v>
      </c>
      <c r="HX10">
        <f t="shared" ca="1" si="17"/>
        <v>4721.8999999999996</v>
      </c>
      <c r="HY10">
        <f t="shared" ca="1" si="17"/>
        <v>4741</v>
      </c>
      <c r="HZ10">
        <f t="shared" ca="1" si="17"/>
        <v>4744.6000000000004</v>
      </c>
      <c r="IA10">
        <f t="shared" ca="1" si="17"/>
        <v>4764.8</v>
      </c>
      <c r="IB10">
        <f t="shared" ca="1" si="17"/>
        <v>4774.4000000000005</v>
      </c>
      <c r="IC10">
        <f t="shared" ca="1" si="17"/>
        <v>4801.1000000000004</v>
      </c>
      <c r="ID10">
        <f t="shared" ca="1" si="17"/>
        <v>4808.0000000000009</v>
      </c>
      <c r="IE10">
        <f t="shared" ca="1" si="17"/>
        <v>4815.5999999999995</v>
      </c>
      <c r="IF10">
        <f t="shared" ca="1" si="17"/>
        <v>4834.0000000000009</v>
      </c>
      <c r="IG10">
        <f t="shared" ca="1" si="17"/>
        <v>4844.5000000000009</v>
      </c>
      <c r="IH10">
        <f t="shared" ca="1" si="17"/>
        <v>4879.8</v>
      </c>
      <c r="II10">
        <f t="shared" ca="1" si="17"/>
        <v>4917.2000000000007</v>
      </c>
      <c r="IJ10">
        <f t="shared" ca="1" si="17"/>
        <v>4947.3999999999996</v>
      </c>
      <c r="IK10">
        <f t="shared" ca="1" si="17"/>
        <v>4994.3999999999996</v>
      </c>
      <c r="IL10">
        <f t="shared" ca="1" si="17"/>
        <v>5025.9000000000005</v>
      </c>
      <c r="IM10">
        <f t="shared" ca="1" si="17"/>
        <v>5056.1000000000004</v>
      </c>
      <c r="IN10">
        <f t="shared" ca="1" si="17"/>
        <v>5071.3999999999996</v>
      </c>
      <c r="IO10">
        <f t="shared" ca="1" si="17"/>
        <v>5105.3</v>
      </c>
      <c r="IP10">
        <f t="shared" ca="1" si="17"/>
        <v>5130.0999999999995</v>
      </c>
      <c r="IQ10">
        <f t="shared" ca="1" si="17"/>
        <v>5181.2</v>
      </c>
      <c r="IR10">
        <f t="shared" ca="1" si="17"/>
        <v>5232</v>
      </c>
      <c r="IS10">
        <f t="shared" ca="1" si="17"/>
        <v>5264.7</v>
      </c>
      <c r="IT10">
        <f t="shared" ca="1" si="17"/>
        <v>5325</v>
      </c>
      <c r="IU10">
        <f t="shared" ca="1" si="17"/>
        <v>5376.5000000000009</v>
      </c>
      <c r="IV10">
        <f t="shared" ca="1" si="17"/>
        <v>5427</v>
      </c>
      <c r="IW10">
        <f t="shared" ca="1" si="17"/>
        <v>5471.0999999999995</v>
      </c>
      <c r="IX10">
        <f t="shared" ca="1" si="17"/>
        <v>5502.4000000000005</v>
      </c>
      <c r="IY10">
        <f t="shared" ca="1" si="17"/>
        <v>5534.3000000000011</v>
      </c>
      <c r="IZ10">
        <f t="shared" ca="1" si="17"/>
        <v>5590.9000000000005</v>
      </c>
      <c r="JA10">
        <f t="shared" ca="1" si="17"/>
        <v>5636.8000000000011</v>
      </c>
      <c r="JB10">
        <f t="shared" ca="1" si="17"/>
        <v>5663.8</v>
      </c>
      <c r="JC10">
        <f t="shared" ca="1" si="17"/>
        <v>5706.9000000000005</v>
      </c>
      <c r="JD10">
        <f t="shared" ca="1" si="17"/>
        <v>5716.5</v>
      </c>
      <c r="JE10">
        <f t="shared" ref="JE10:LP10" ca="1" si="18">IF(JF6=1,SUM(OFFSET(JE14,0,0,1,-$E$8)),NA())</f>
        <v>5742.7</v>
      </c>
      <c r="JF10">
        <f t="shared" ca="1" si="18"/>
        <v>5746.0999999999995</v>
      </c>
      <c r="JG10">
        <f t="shared" ca="1" si="18"/>
        <v>5738.9999999999991</v>
      </c>
      <c r="JH10">
        <f t="shared" ca="1" si="18"/>
        <v>5756.2999999999993</v>
      </c>
      <c r="JI10">
        <f t="shared" ca="1" si="18"/>
        <v>5760.3</v>
      </c>
      <c r="JJ10">
        <f t="shared" ca="1" si="18"/>
        <v>5777.3</v>
      </c>
      <c r="JK10">
        <f t="shared" ca="1" si="18"/>
        <v>5777.5999999999995</v>
      </c>
      <c r="JL10">
        <f t="shared" ca="1" si="18"/>
        <v>5813.7</v>
      </c>
      <c r="JM10">
        <f t="shared" ca="1" si="18"/>
        <v>5818.9</v>
      </c>
      <c r="JN10">
        <f t="shared" ca="1" si="18"/>
        <v>5859.8</v>
      </c>
      <c r="JO10">
        <f t="shared" ca="1" si="18"/>
        <v>5887.5000000000009</v>
      </c>
      <c r="JP10">
        <f t="shared" ca="1" si="18"/>
        <v>5911.0000000000009</v>
      </c>
      <c r="JQ10">
        <f t="shared" ca="1" si="18"/>
        <v>5963.5</v>
      </c>
      <c r="JR10">
        <f t="shared" ca="1" si="18"/>
        <v>5985</v>
      </c>
      <c r="JS10">
        <f t="shared" ca="1" si="18"/>
        <v>6015</v>
      </c>
      <c r="JT10">
        <f t="shared" ca="1" si="18"/>
        <v>6057.7</v>
      </c>
      <c r="JU10">
        <f t="shared" ca="1" si="18"/>
        <v>6058.2999999999993</v>
      </c>
      <c r="JV10">
        <f t="shared" ca="1" si="18"/>
        <v>6068.8</v>
      </c>
      <c r="JW10">
        <f t="shared" ca="1" si="18"/>
        <v>6114.2999999999993</v>
      </c>
      <c r="JX10">
        <f t="shared" ca="1" si="18"/>
        <v>6111.5999999999995</v>
      </c>
      <c r="JY10">
        <f t="shared" ca="1" si="18"/>
        <v>6132.0999999999995</v>
      </c>
      <c r="JZ10">
        <f t="shared" ca="1" si="18"/>
        <v>6153.4</v>
      </c>
      <c r="KA10">
        <f t="shared" ca="1" si="18"/>
        <v>6172.3</v>
      </c>
      <c r="KB10">
        <f t="shared" ca="1" si="18"/>
        <v>6212.5</v>
      </c>
      <c r="KC10">
        <f t="shared" ca="1" si="18"/>
        <v>6245.5999999999995</v>
      </c>
      <c r="KD10">
        <f t="shared" ca="1" si="18"/>
        <v>6281.4999999999991</v>
      </c>
      <c r="KE10">
        <f t="shared" ca="1" si="18"/>
        <v>6313.4999999999991</v>
      </c>
      <c r="KF10">
        <f t="shared" ca="1" si="18"/>
        <v>6342.4</v>
      </c>
      <c r="KG10">
        <f t="shared" ca="1" si="18"/>
        <v>6377.3</v>
      </c>
      <c r="KH10">
        <f t="shared" ca="1" si="18"/>
        <v>6409.5999999999995</v>
      </c>
      <c r="KI10">
        <f t="shared" ca="1" si="18"/>
        <v>6441.3000000000011</v>
      </c>
      <c r="KJ10">
        <f t="shared" ca="1" si="18"/>
        <v>6484.8000000000011</v>
      </c>
      <c r="KK10">
        <f t="shared" ca="1" si="18"/>
        <v>6515.2</v>
      </c>
      <c r="KL10">
        <f t="shared" ca="1" si="18"/>
        <v>6548.7</v>
      </c>
      <c r="KM10">
        <f t="shared" ca="1" si="18"/>
        <v>6560.1</v>
      </c>
      <c r="KN10">
        <f t="shared" ca="1" si="18"/>
        <v>6574.3</v>
      </c>
      <c r="KO10">
        <f t="shared" ca="1" si="18"/>
        <v>6583.5</v>
      </c>
      <c r="KP10">
        <f t="shared" ca="1" si="18"/>
        <v>6607.4999999999991</v>
      </c>
      <c r="KQ10">
        <f t="shared" ca="1" si="18"/>
        <v>6647.9</v>
      </c>
      <c r="KR10">
        <f t="shared" ca="1" si="18"/>
        <v>6682.9</v>
      </c>
      <c r="KS10">
        <f t="shared" ca="1" si="18"/>
        <v>6742.1</v>
      </c>
      <c r="KT10">
        <f t="shared" ca="1" si="18"/>
        <v>6800.4</v>
      </c>
      <c r="KU10">
        <f t="shared" ca="1" si="18"/>
        <v>6860.9000000000005</v>
      </c>
      <c r="KV10">
        <f t="shared" ca="1" si="18"/>
        <v>6918.9000000000005</v>
      </c>
      <c r="KW10">
        <f t="shared" ca="1" si="18"/>
        <v>6992.2000000000007</v>
      </c>
      <c r="KX10">
        <f t="shared" ca="1" si="18"/>
        <v>7058.2000000000007</v>
      </c>
      <c r="KY10">
        <f t="shared" ca="1" si="18"/>
        <v>7142.1</v>
      </c>
      <c r="KZ10">
        <f t="shared" ca="1" si="18"/>
        <v>7247.3000000000011</v>
      </c>
      <c r="LA10">
        <f t="shared" ca="1" si="18"/>
        <v>7325.8</v>
      </c>
      <c r="LB10">
        <f t="shared" ca="1" si="18"/>
        <v>7401.4000000000005</v>
      </c>
      <c r="LC10">
        <f t="shared" ca="1" si="18"/>
        <v>7478.1</v>
      </c>
      <c r="LD10">
        <f t="shared" ca="1" si="18"/>
        <v>7538.0000000000009</v>
      </c>
      <c r="LE10">
        <f t="shared" ca="1" si="18"/>
        <v>7579.4000000000005</v>
      </c>
      <c r="LF10">
        <f t="shared" ca="1" si="18"/>
        <v>7632.3</v>
      </c>
      <c r="LG10">
        <f t="shared" ca="1" si="18"/>
        <v>7672.8000000000011</v>
      </c>
      <c r="LH10">
        <f t="shared" ca="1" si="18"/>
        <v>7715.2000000000007</v>
      </c>
      <c r="LI10">
        <f t="shared" ca="1" si="18"/>
        <v>7781.0000000000009</v>
      </c>
      <c r="LJ10">
        <f t="shared" ca="1" si="18"/>
        <v>7818.8000000000011</v>
      </c>
      <c r="LK10">
        <f t="shared" ca="1" si="18"/>
        <v>7893.4000000000015</v>
      </c>
      <c r="LL10">
        <f t="shared" ca="1" si="18"/>
        <v>7937.9000000000015</v>
      </c>
      <c r="LM10">
        <f t="shared" ca="1" si="18"/>
        <v>7982.8000000000011</v>
      </c>
      <c r="LN10">
        <f t="shared" ca="1" si="18"/>
        <v>8035.0000000000009</v>
      </c>
      <c r="LO10">
        <f t="shared" ca="1" si="18"/>
        <v>8052.1</v>
      </c>
      <c r="LP10">
        <f t="shared" ca="1" si="18"/>
        <v>8096.1</v>
      </c>
      <c r="LQ10">
        <f t="shared" ref="LQ10:NL10" ca="1" si="19">IF(LR6=1,SUM(OFFSET(LQ14,0,0,1,-$E$8)),NA())</f>
        <v>8170.8</v>
      </c>
      <c r="LR10">
        <f t="shared" ca="1" si="19"/>
        <v>8199</v>
      </c>
      <c r="LS10">
        <f t="shared" ca="1" si="19"/>
        <v>8236</v>
      </c>
      <c r="LT10">
        <f t="shared" ca="1" si="19"/>
        <v>8277.7000000000007</v>
      </c>
      <c r="LU10">
        <f t="shared" ca="1" si="19"/>
        <v>8298</v>
      </c>
      <c r="LV10">
        <f t="shared" ca="1" si="19"/>
        <v>8323.4000000000015</v>
      </c>
      <c r="LW10">
        <f t="shared" ca="1" si="19"/>
        <v>8317.8000000000011</v>
      </c>
      <c r="LX10">
        <f t="shared" ca="1" si="19"/>
        <v>8315.8000000000011</v>
      </c>
      <c r="LY10">
        <f t="shared" ca="1" si="19"/>
        <v>8322.1</v>
      </c>
      <c r="LZ10">
        <f t="shared" ca="1" si="19"/>
        <v>8344.8000000000011</v>
      </c>
      <c r="MA10">
        <f t="shared" ca="1" si="19"/>
        <v>8364.9</v>
      </c>
      <c r="MB10">
        <f t="shared" ca="1" si="19"/>
        <v>8388.4</v>
      </c>
      <c r="MC10">
        <f t="shared" ca="1" si="19"/>
        <v>8390.7999999999993</v>
      </c>
      <c r="MD10">
        <f t="shared" ca="1" si="19"/>
        <v>8405.7000000000007</v>
      </c>
      <c r="ME10">
        <f t="shared" ca="1" si="19"/>
        <v>8435.7999999999993</v>
      </c>
      <c r="MF10">
        <f t="shared" ca="1" si="19"/>
        <v>8467.6999999999989</v>
      </c>
      <c r="MG10">
        <f t="shared" ca="1" si="19"/>
        <v>8487.2999999999993</v>
      </c>
      <c r="MH10">
        <f t="shared" ca="1" si="19"/>
        <v>8509.2999999999993</v>
      </c>
      <c r="MI10">
        <f t="shared" ca="1" si="19"/>
        <v>8552.2999999999993</v>
      </c>
      <c r="MJ10">
        <f t="shared" ca="1" si="19"/>
        <v>8569.9</v>
      </c>
      <c r="MK10">
        <f t="shared" ca="1" si="19"/>
        <v>8606.9</v>
      </c>
      <c r="ML10">
        <f t="shared" ca="1" si="19"/>
        <v>8626.4</v>
      </c>
      <c r="MM10">
        <f t="shared" ca="1" si="19"/>
        <v>8662.0999999999985</v>
      </c>
      <c r="MN10">
        <f t="shared" ca="1" si="19"/>
        <v>8695.4999999999982</v>
      </c>
      <c r="MO10">
        <f t="shared" ca="1" si="19"/>
        <v>8735.6999999999989</v>
      </c>
      <c r="MP10">
        <f t="shared" ca="1" si="19"/>
        <v>8792.5999999999985</v>
      </c>
      <c r="MQ10">
        <f t="shared" ca="1" si="19"/>
        <v>8838.0999999999985</v>
      </c>
      <c r="MR10">
        <f t="shared" ca="1" si="19"/>
        <v>8897.1</v>
      </c>
      <c r="MS10" t="e">
        <f t="shared" ca="1" si="19"/>
        <v>#N/A</v>
      </c>
      <c r="MT10" t="e">
        <f t="shared" ca="1" si="19"/>
        <v>#N/A</v>
      </c>
      <c r="MU10" t="e">
        <f t="shared" ca="1" si="19"/>
        <v>#N/A</v>
      </c>
      <c r="MV10" t="e">
        <f t="shared" ca="1" si="19"/>
        <v>#N/A</v>
      </c>
      <c r="MW10" t="e">
        <f t="shared" ca="1" si="19"/>
        <v>#N/A</v>
      </c>
      <c r="MX10" t="e">
        <f t="shared" ca="1" si="19"/>
        <v>#N/A</v>
      </c>
      <c r="MY10" t="e">
        <f t="shared" ca="1" si="19"/>
        <v>#N/A</v>
      </c>
      <c r="MZ10" t="e">
        <f t="shared" ca="1" si="19"/>
        <v>#N/A</v>
      </c>
      <c r="NA10" t="e">
        <f t="shared" ca="1" si="19"/>
        <v>#N/A</v>
      </c>
      <c r="NB10" t="e">
        <f t="shared" ca="1" si="19"/>
        <v>#N/A</v>
      </c>
      <c r="NC10" t="e">
        <f t="shared" ca="1" si="19"/>
        <v>#N/A</v>
      </c>
      <c r="ND10" t="e">
        <f t="shared" ca="1" si="19"/>
        <v>#N/A</v>
      </c>
      <c r="NE10" t="e">
        <f t="shared" ca="1" si="19"/>
        <v>#N/A</v>
      </c>
      <c r="NF10" t="e">
        <f t="shared" ca="1" si="19"/>
        <v>#N/A</v>
      </c>
      <c r="NG10" t="e">
        <f t="shared" ca="1" si="19"/>
        <v>#N/A</v>
      </c>
      <c r="NH10" t="e">
        <f t="shared" ca="1" si="19"/>
        <v>#N/A</v>
      </c>
      <c r="NI10" t="e">
        <f t="shared" ca="1" si="19"/>
        <v>#N/A</v>
      </c>
      <c r="NJ10" t="e">
        <f t="shared" ca="1" si="19"/>
        <v>#N/A</v>
      </c>
      <c r="NK10" t="e">
        <f t="shared" ca="1" si="19"/>
        <v>#N/A</v>
      </c>
      <c r="NL10" t="e">
        <f t="shared" ca="1" si="19"/>
        <v>#N/A</v>
      </c>
    </row>
    <row r="11" spans="1:387" x14ac:dyDescent="0.25">
      <c r="B11" s="6" t="s">
        <v>198</v>
      </c>
      <c r="C11" s="8">
        <f t="shared" si="0"/>
        <v>40391</v>
      </c>
      <c r="E11" s="3" t="str">
        <f>E9</f>
        <v>New South Wales - Supermarket &amp; grocery stores</v>
      </c>
      <c r="H11" t="e">
        <f t="shared" ref="H11:BS11" ca="1" si="20">IF(H6=1,(H9-OFFSET(H9,0,-$E$8))/OFFSET(H9,0,-$E$8),NA())</f>
        <v>#N/A</v>
      </c>
      <c r="I11" t="e">
        <f t="shared" ca="1" si="20"/>
        <v>#N/A</v>
      </c>
      <c r="J11" t="e">
        <f t="shared" ca="1" si="20"/>
        <v>#N/A</v>
      </c>
      <c r="K11" t="e">
        <f t="shared" ca="1" si="20"/>
        <v>#N/A</v>
      </c>
      <c r="L11" t="e">
        <f t="shared" ca="1" si="20"/>
        <v>#N/A</v>
      </c>
      <c r="M11" t="e">
        <f t="shared" ca="1" si="20"/>
        <v>#N/A</v>
      </c>
      <c r="N11" t="e">
        <f t="shared" ca="1" si="20"/>
        <v>#N/A</v>
      </c>
      <c r="O11" t="e">
        <f t="shared" ca="1" si="20"/>
        <v>#N/A</v>
      </c>
      <c r="P11" t="e">
        <f t="shared" ca="1" si="20"/>
        <v>#N/A</v>
      </c>
      <c r="Q11" t="e">
        <f t="shared" ca="1" si="20"/>
        <v>#N/A</v>
      </c>
      <c r="R11" t="e">
        <f t="shared" ca="1" si="20"/>
        <v>#N/A</v>
      </c>
      <c r="S11" t="e">
        <f t="shared" ca="1" si="20"/>
        <v>#N/A</v>
      </c>
      <c r="T11" t="e">
        <f t="shared" ca="1" si="20"/>
        <v>#N/A</v>
      </c>
      <c r="U11" t="e">
        <f t="shared" ca="1" si="20"/>
        <v>#N/A</v>
      </c>
      <c r="V11" t="e">
        <f t="shared" ca="1" si="20"/>
        <v>#N/A</v>
      </c>
      <c r="W11" t="e">
        <f t="shared" ca="1" si="20"/>
        <v>#N/A</v>
      </c>
      <c r="X11" t="e">
        <f t="shared" ca="1" si="20"/>
        <v>#N/A</v>
      </c>
      <c r="Y11" t="e">
        <f t="shared" ca="1" si="20"/>
        <v>#N/A</v>
      </c>
      <c r="Z11" t="e">
        <f t="shared" ca="1" si="20"/>
        <v>#N/A</v>
      </c>
      <c r="AA11" t="e">
        <f t="shared" ca="1" si="20"/>
        <v>#N/A</v>
      </c>
      <c r="AB11" t="e">
        <f t="shared" ca="1" si="20"/>
        <v>#N/A</v>
      </c>
      <c r="AC11" t="e">
        <f t="shared" ca="1" si="20"/>
        <v>#N/A</v>
      </c>
      <c r="AD11" t="e">
        <f t="shared" ca="1" si="20"/>
        <v>#N/A</v>
      </c>
      <c r="AE11">
        <f t="shared" ca="1" si="20"/>
        <v>7.2627442816622839E-2</v>
      </c>
      <c r="AF11">
        <f t="shared" ca="1" si="20"/>
        <v>7.2815282667218942E-2</v>
      </c>
      <c r="AG11">
        <f t="shared" ca="1" si="20"/>
        <v>7.6738794435857946E-2</v>
      </c>
      <c r="AH11">
        <f t="shared" ca="1" si="20"/>
        <v>7.5203356013710657E-2</v>
      </c>
      <c r="AI11">
        <f t="shared" ca="1" si="20"/>
        <v>7.7536564235845859E-2</v>
      </c>
      <c r="AJ11">
        <f t="shared" ca="1" si="20"/>
        <v>7.6170051721963047E-2</v>
      </c>
      <c r="AK11">
        <f t="shared" ca="1" si="20"/>
        <v>7.3156667585930299E-2</v>
      </c>
      <c r="AL11">
        <f t="shared" ca="1" si="20"/>
        <v>6.989407727883036E-2</v>
      </c>
      <c r="AM11">
        <f t="shared" ca="1" si="20"/>
        <v>6.6981155375534063E-2</v>
      </c>
      <c r="AN11">
        <f t="shared" ca="1" si="20"/>
        <v>5.6623148012322003E-2</v>
      </c>
      <c r="AO11">
        <f t="shared" ca="1" si="20"/>
        <v>6.1527237354085385E-2</v>
      </c>
      <c r="AP11">
        <f t="shared" ca="1" si="20"/>
        <v>5.9494682783847168E-2</v>
      </c>
      <c r="AQ11">
        <f t="shared" ca="1" si="20"/>
        <v>6.7612809315866038E-2</v>
      </c>
      <c r="AR11">
        <f t="shared" ca="1" si="20"/>
        <v>6.6811436844010266E-2</v>
      </c>
      <c r="AS11">
        <f t="shared" ca="1" si="20"/>
        <v>6.7106868585372625E-2</v>
      </c>
      <c r="AT11">
        <f t="shared" ca="1" si="20"/>
        <v>6.6017985440357585E-2</v>
      </c>
      <c r="AU11">
        <f t="shared" ca="1" si="20"/>
        <v>7.737236633639949E-2</v>
      </c>
      <c r="AV11">
        <f t="shared" ca="1" si="20"/>
        <v>7.4553383035588464E-2</v>
      </c>
      <c r="AW11">
        <f t="shared" ca="1" si="20"/>
        <v>8.0784955028618405E-2</v>
      </c>
      <c r="AX11">
        <f t="shared" ca="1" si="20"/>
        <v>8.5965279230286684E-2</v>
      </c>
      <c r="AY11">
        <f t="shared" ca="1" si="20"/>
        <v>9.1780282863822824E-2</v>
      </c>
      <c r="AZ11">
        <f t="shared" ca="1" si="20"/>
        <v>0.10261927900411888</v>
      </c>
      <c r="BA11">
        <f t="shared" ca="1" si="20"/>
        <v>0.1018556701030931</v>
      </c>
      <c r="BB11">
        <f t="shared" ca="1" si="20"/>
        <v>0.10901525024578759</v>
      </c>
      <c r="BC11">
        <f t="shared" ca="1" si="20"/>
        <v>0.11302747290203824</v>
      </c>
      <c r="BD11">
        <f t="shared" ca="1" si="20"/>
        <v>0.11876328764644649</v>
      </c>
      <c r="BE11">
        <f t="shared" ca="1" si="20"/>
        <v>0.11996681911936158</v>
      </c>
      <c r="BF11">
        <f t="shared" ca="1" si="20"/>
        <v>0.12586757124684794</v>
      </c>
      <c r="BG11">
        <f t="shared" ca="1" si="20"/>
        <v>0.1134522947257522</v>
      </c>
      <c r="BH11">
        <f t="shared" ca="1" si="20"/>
        <v>0.11648557839158696</v>
      </c>
      <c r="BI11">
        <f t="shared" ca="1" si="20"/>
        <v>0.11817218943864401</v>
      </c>
      <c r="BJ11">
        <f t="shared" ca="1" si="20"/>
        <v>0.11530559835644605</v>
      </c>
      <c r="BK11">
        <f t="shared" ca="1" si="20"/>
        <v>0.1117754314548615</v>
      </c>
      <c r="BL11">
        <f t="shared" ca="1" si="20"/>
        <v>0.11023440287075319</v>
      </c>
      <c r="BM11">
        <f t="shared" ca="1" si="20"/>
        <v>0.10951014637391879</v>
      </c>
      <c r="BN11">
        <f t="shared" ca="1" si="20"/>
        <v>0.10790640140191725</v>
      </c>
      <c r="BO11">
        <f t="shared" ca="1" si="20"/>
        <v>0.10291745778975511</v>
      </c>
      <c r="BP11">
        <f t="shared" ca="1" si="20"/>
        <v>0.10031335287577073</v>
      </c>
      <c r="BQ11">
        <f t="shared" ca="1" si="20"/>
        <v>9.3484135722149933E-2</v>
      </c>
      <c r="BR11">
        <f t="shared" ca="1" si="20"/>
        <v>8.761323316616762E-2</v>
      </c>
      <c r="BS11">
        <f t="shared" ca="1" si="20"/>
        <v>8.3205204021289253E-2</v>
      </c>
      <c r="BT11">
        <f t="shared" ref="BT11:EE11" ca="1" si="21">IF(BT6=1,(BT9-OFFSET(BT9,0,-$E$8))/OFFSET(BT9,0,-$E$8),NA())</f>
        <v>7.7228225822211269E-2</v>
      </c>
      <c r="BU11">
        <f t="shared" ca="1" si="21"/>
        <v>6.8625555770346208E-2</v>
      </c>
      <c r="BV11">
        <f t="shared" ca="1" si="21"/>
        <v>6.4605879192570201E-2</v>
      </c>
      <c r="BW11">
        <f t="shared" ca="1" si="21"/>
        <v>6.2645409817307887E-2</v>
      </c>
      <c r="BX11">
        <f t="shared" ca="1" si="21"/>
        <v>6.0295618644387983E-2</v>
      </c>
      <c r="BY11">
        <f t="shared" ca="1" si="21"/>
        <v>5.3613927252965266E-2</v>
      </c>
      <c r="BZ11">
        <f t="shared" ca="1" si="21"/>
        <v>5.3071326224901808E-2</v>
      </c>
      <c r="CA11">
        <f t="shared" ca="1" si="21"/>
        <v>5.7439561660064635E-2</v>
      </c>
      <c r="CB11">
        <f t="shared" ca="1" si="21"/>
        <v>5.4917596046080347E-2</v>
      </c>
      <c r="CC11">
        <f t="shared" ca="1" si="21"/>
        <v>5.5011441647597255E-2</v>
      </c>
      <c r="CD11">
        <f t="shared" ca="1" si="21"/>
        <v>5.7555268001968363E-2</v>
      </c>
      <c r="CE11">
        <f t="shared" ca="1" si="21"/>
        <v>5.9452967188949955E-2</v>
      </c>
      <c r="CF11">
        <f t="shared" ca="1" si="21"/>
        <v>6.171428571428534E-2</v>
      </c>
      <c r="CG11">
        <f t="shared" ca="1" si="21"/>
        <v>6.7565123010130068E-2</v>
      </c>
      <c r="CH11">
        <f t="shared" ca="1" si="21"/>
        <v>6.9120271074022674E-2</v>
      </c>
      <c r="CI11">
        <f t="shared" ca="1" si="21"/>
        <v>7.4762665326705391E-2</v>
      </c>
      <c r="CJ11">
        <f t="shared" ca="1" si="21"/>
        <v>7.8722190530519182E-2</v>
      </c>
      <c r="CK11">
        <f t="shared" ca="1" si="21"/>
        <v>8.135315879339812E-2</v>
      </c>
      <c r="CL11">
        <f t="shared" ca="1" si="21"/>
        <v>8.0701878390556772E-2</v>
      </c>
      <c r="CM11">
        <f t="shared" ca="1" si="21"/>
        <v>8.4113785557986709E-2</v>
      </c>
      <c r="CN11">
        <f t="shared" ca="1" si="21"/>
        <v>8.9400167200780131E-2</v>
      </c>
      <c r="CO11">
        <f t="shared" ca="1" si="21"/>
        <v>9.5679333680374748E-2</v>
      </c>
      <c r="CP11">
        <f t="shared" ca="1" si="21"/>
        <v>9.9212435590328607E-2</v>
      </c>
      <c r="CQ11">
        <f t="shared" ca="1" si="21"/>
        <v>0.10768147308392605</v>
      </c>
      <c r="CR11">
        <f t="shared" ca="1" si="21"/>
        <v>0.11475045705400951</v>
      </c>
      <c r="CS11">
        <f t="shared" ca="1" si="21"/>
        <v>0.11691942726425485</v>
      </c>
      <c r="CT11">
        <f t="shared" ca="1" si="21"/>
        <v>0.11912067163424261</v>
      </c>
      <c r="CU11">
        <f t="shared" ca="1" si="21"/>
        <v>0.11696638781746262</v>
      </c>
      <c r="CV11">
        <f t="shared" ca="1" si="21"/>
        <v>0.11774524061343219</v>
      </c>
      <c r="CW11">
        <f t="shared" ca="1" si="21"/>
        <v>0.12158294680746089</v>
      </c>
      <c r="CX11">
        <f t="shared" ca="1" si="21"/>
        <v>0.12397396906373684</v>
      </c>
      <c r="CY11">
        <f t="shared" ca="1" si="21"/>
        <v>0.1148877765218797</v>
      </c>
      <c r="CZ11">
        <f t="shared" ca="1" si="21"/>
        <v>0.10764360741178919</v>
      </c>
      <c r="DA11">
        <f t="shared" ca="1" si="21"/>
        <v>0.10599581908019767</v>
      </c>
      <c r="DB11">
        <f t="shared" ca="1" si="21"/>
        <v>0.10406998620343663</v>
      </c>
      <c r="DC11">
        <f t="shared" ca="1" si="21"/>
        <v>9.9058725014344012E-2</v>
      </c>
      <c r="DD11">
        <f t="shared" ca="1" si="21"/>
        <v>9.7665649954784398E-2</v>
      </c>
      <c r="DE11">
        <f t="shared" ca="1" si="21"/>
        <v>9.0813927027231955E-2</v>
      </c>
      <c r="DF11">
        <f t="shared" ca="1" si="21"/>
        <v>9.4254639672210136E-2</v>
      </c>
      <c r="DG11">
        <f t="shared" ca="1" si="21"/>
        <v>9.7706819744670437E-2</v>
      </c>
      <c r="DH11">
        <f t="shared" ca="1" si="21"/>
        <v>9.0956133477238618E-2</v>
      </c>
      <c r="DI11">
        <f t="shared" ca="1" si="21"/>
        <v>9.8944126704795257E-2</v>
      </c>
      <c r="DJ11">
        <f t="shared" ca="1" si="21"/>
        <v>9.8748908932208071E-2</v>
      </c>
      <c r="DK11">
        <f t="shared" ca="1" si="21"/>
        <v>0.10309218625534075</v>
      </c>
      <c r="DL11">
        <f t="shared" ca="1" si="21"/>
        <v>0.1069541872347796</v>
      </c>
      <c r="DM11">
        <f t="shared" ca="1" si="21"/>
        <v>0.10828071079800104</v>
      </c>
      <c r="DN11">
        <f t="shared" ca="1" si="21"/>
        <v>0.1013035699071315</v>
      </c>
      <c r="DO11">
        <f t="shared" ca="1" si="21"/>
        <v>0.1031393298059966</v>
      </c>
      <c r="DP11">
        <f t="shared" ca="1" si="21"/>
        <v>0.10108217552188795</v>
      </c>
      <c r="DQ11">
        <f t="shared" ca="1" si="21"/>
        <v>0.10154239857581972</v>
      </c>
      <c r="DR11">
        <f t="shared" ca="1" si="21"/>
        <v>9.9489269145523848E-2</v>
      </c>
      <c r="DS11">
        <f t="shared" ca="1" si="21"/>
        <v>9.2605202233419462E-2</v>
      </c>
      <c r="DT11">
        <f t="shared" ca="1" si="21"/>
        <v>9.1924270555231835E-2</v>
      </c>
      <c r="DU11">
        <f t="shared" ca="1" si="21"/>
        <v>7.9199861216755291E-2</v>
      </c>
      <c r="DV11">
        <f t="shared" ca="1" si="21"/>
        <v>7.8553648977862545E-2</v>
      </c>
      <c r="DW11">
        <f t="shared" ca="1" si="21"/>
        <v>7.2843769284298046E-2</v>
      </c>
      <c r="DX11">
        <f t="shared" ca="1" si="21"/>
        <v>7.810462629739727E-2</v>
      </c>
      <c r="DY11">
        <f t="shared" ca="1" si="21"/>
        <v>7.4212845127197988E-2</v>
      </c>
      <c r="DZ11">
        <f t="shared" ca="1" si="21"/>
        <v>8.0715869823095435E-2</v>
      </c>
      <c r="EA11">
        <f t="shared" ca="1" si="21"/>
        <v>8.2330370275628048E-2</v>
      </c>
      <c r="EB11">
        <f t="shared" ca="1" si="21"/>
        <v>7.4466735993101149E-2</v>
      </c>
      <c r="EC11">
        <f t="shared" ca="1" si="21"/>
        <v>7.9215171334057172E-2</v>
      </c>
      <c r="ED11">
        <f t="shared" ca="1" si="21"/>
        <v>7.7828416887864904E-2</v>
      </c>
      <c r="EE11">
        <f t="shared" ca="1" si="21"/>
        <v>7.4747600648136597E-2</v>
      </c>
      <c r="EF11">
        <f t="shared" ref="EF11:GQ11" ca="1" si="22">IF(EF6=1,(EF9-OFFSET(EF9,0,-$E$8))/OFFSET(EF9,0,-$E$8),NA())</f>
        <v>7.7719306955269574E-2</v>
      </c>
      <c r="EG11">
        <f t="shared" ca="1" si="22"/>
        <v>7.7060045504006427E-2</v>
      </c>
      <c r="EH11">
        <f t="shared" ca="1" si="22"/>
        <v>7.3519843851658925E-2</v>
      </c>
      <c r="EI11">
        <f t="shared" ca="1" si="22"/>
        <v>7.7272337873725769E-2</v>
      </c>
      <c r="EJ11">
        <f t="shared" ca="1" si="22"/>
        <v>6.8938825862945002E-2</v>
      </c>
      <c r="EK11">
        <f t="shared" ca="1" si="22"/>
        <v>6.7810880050034411E-2</v>
      </c>
      <c r="EL11">
        <f t="shared" ca="1" si="22"/>
        <v>6.4271738092965408E-2</v>
      </c>
      <c r="EM11">
        <f t="shared" ca="1" si="22"/>
        <v>5.5174777244688319E-2</v>
      </c>
      <c r="EN11">
        <f t="shared" ca="1" si="22"/>
        <v>5.4245450038948907E-2</v>
      </c>
      <c r="EO11">
        <f t="shared" ca="1" si="22"/>
        <v>4.8528241845664191E-2</v>
      </c>
      <c r="EP11">
        <f t="shared" ca="1" si="22"/>
        <v>4.2249430788532216E-2</v>
      </c>
      <c r="EQ11">
        <f t="shared" ca="1" si="22"/>
        <v>4.6018068586405995E-2</v>
      </c>
      <c r="ER11">
        <f t="shared" ca="1" si="22"/>
        <v>4.5224220927286854E-2</v>
      </c>
      <c r="ES11">
        <f t="shared" ca="1" si="22"/>
        <v>4.5531778104335091E-2</v>
      </c>
      <c r="ET11">
        <f t="shared" ca="1" si="22"/>
        <v>4.432246998284739E-2</v>
      </c>
      <c r="EU11">
        <f t="shared" ca="1" si="22"/>
        <v>4.3828457824481595E-2</v>
      </c>
      <c r="EV11">
        <f t="shared" ca="1" si="22"/>
        <v>3.9623452739245418E-2</v>
      </c>
      <c r="EW11">
        <f t="shared" ca="1" si="22"/>
        <v>3.6967369144298767E-2</v>
      </c>
      <c r="EX11">
        <f t="shared" ca="1" si="22"/>
        <v>3.782384000538095E-2</v>
      </c>
      <c r="EY11">
        <f t="shared" ca="1" si="22"/>
        <v>4.2871062033127558E-2</v>
      </c>
      <c r="EZ11">
        <f t="shared" ca="1" si="22"/>
        <v>5.171178433084811E-2</v>
      </c>
      <c r="FA11">
        <f t="shared" ca="1" si="22"/>
        <v>5.5799785771668345E-2</v>
      </c>
      <c r="FB11">
        <f t="shared" ca="1" si="22"/>
        <v>6.0398345983660617E-2</v>
      </c>
      <c r="FC11">
        <f t="shared" ca="1" si="22"/>
        <v>5.979267143411468E-2</v>
      </c>
      <c r="FD11">
        <f t="shared" ca="1" si="22"/>
        <v>5.9133328191624035E-2</v>
      </c>
      <c r="FE11">
        <f t="shared" ca="1" si="22"/>
        <v>5.8416602613374329E-2</v>
      </c>
      <c r="FF11">
        <f t="shared" ca="1" si="22"/>
        <v>5.7486367518559893E-2</v>
      </c>
      <c r="FG11">
        <f t="shared" ca="1" si="22"/>
        <v>5.4068761359555011E-2</v>
      </c>
      <c r="FH11">
        <f t="shared" ca="1" si="22"/>
        <v>6.101171041748276E-2</v>
      </c>
      <c r="FI11">
        <f t="shared" ca="1" si="22"/>
        <v>6.5900524640735036E-2</v>
      </c>
      <c r="FJ11">
        <f t="shared" ca="1" si="22"/>
        <v>6.5469825118550012E-2</v>
      </c>
      <c r="FK11">
        <f t="shared" ca="1" si="22"/>
        <v>6.3273875363781706E-2</v>
      </c>
      <c r="FL11">
        <f t="shared" ca="1" si="22"/>
        <v>6.1591850203851196E-2</v>
      </c>
      <c r="FM11">
        <f t="shared" ca="1" si="22"/>
        <v>5.7468956406869144E-2</v>
      </c>
      <c r="FN11">
        <f t="shared" ca="1" si="22"/>
        <v>5.8766029009880011E-2</v>
      </c>
      <c r="FO11">
        <f t="shared" ca="1" si="22"/>
        <v>6.3982926727204487E-2</v>
      </c>
      <c r="FP11">
        <f t="shared" ca="1" si="22"/>
        <v>6.6057756324900144E-2</v>
      </c>
      <c r="FQ11">
        <f t="shared" ca="1" si="22"/>
        <v>7.2725386450876645E-2</v>
      </c>
      <c r="FR11">
        <f t="shared" ca="1" si="22"/>
        <v>8.3416169648774255E-2</v>
      </c>
      <c r="FS11">
        <f t="shared" ca="1" si="22"/>
        <v>8.7866929613530265E-2</v>
      </c>
      <c r="FT11">
        <f t="shared" ca="1" si="22"/>
        <v>8.7147399733306027E-2</v>
      </c>
      <c r="FU11">
        <f t="shared" ca="1" si="22"/>
        <v>9.0380108019973676E-2</v>
      </c>
      <c r="FV11">
        <f t="shared" ca="1" si="22"/>
        <v>9.0370850990490637E-2</v>
      </c>
      <c r="FW11">
        <f t="shared" ca="1" si="22"/>
        <v>9.3918857500681713E-2</v>
      </c>
      <c r="FX11">
        <f t="shared" ca="1" si="22"/>
        <v>9.3465159886490165E-2</v>
      </c>
      <c r="FY11">
        <f t="shared" ca="1" si="22"/>
        <v>9.564974066338211E-2</v>
      </c>
      <c r="FZ11">
        <f t="shared" ca="1" si="22"/>
        <v>9.5670647566290304E-2</v>
      </c>
      <c r="GA11">
        <f t="shared" ca="1" si="22"/>
        <v>9.1107527727522855E-2</v>
      </c>
      <c r="GB11">
        <f t="shared" ca="1" si="22"/>
        <v>8.4818204882999348E-2</v>
      </c>
      <c r="GC11">
        <f t="shared" ca="1" si="22"/>
        <v>8.4274661508704024E-2</v>
      </c>
      <c r="GD11">
        <f t="shared" ca="1" si="22"/>
        <v>7.3553023931493086E-2</v>
      </c>
      <c r="GE11">
        <f t="shared" ca="1" si="22"/>
        <v>7.3281384952686338E-2</v>
      </c>
      <c r="GF11">
        <f t="shared" ca="1" si="22"/>
        <v>7.1264129224614683E-2</v>
      </c>
      <c r="GG11">
        <f t="shared" ca="1" si="22"/>
        <v>6.5720240376078182E-2</v>
      </c>
      <c r="GH11">
        <f t="shared" ca="1" si="22"/>
        <v>6.2258256471288166E-2</v>
      </c>
      <c r="GI11">
        <f t="shared" ca="1" si="22"/>
        <v>5.908965007847862E-2</v>
      </c>
      <c r="GJ11">
        <f t="shared" ca="1" si="22"/>
        <v>5.3746973809698687E-2</v>
      </c>
      <c r="GK11">
        <f t="shared" ca="1" si="22"/>
        <v>5.1936443074228934E-2</v>
      </c>
      <c r="GL11">
        <f t="shared" ca="1" si="22"/>
        <v>5.0712162945781458E-2</v>
      </c>
      <c r="GM11">
        <f t="shared" ca="1" si="22"/>
        <v>4.818419392628661E-2</v>
      </c>
      <c r="GN11">
        <f t="shared" ca="1" si="22"/>
        <v>5.2972924350094583E-2</v>
      </c>
      <c r="GO11">
        <f t="shared" ca="1" si="22"/>
        <v>4.9503184258879521E-2</v>
      </c>
      <c r="GP11">
        <f t="shared" ca="1" si="22"/>
        <v>5.1153763976924921E-2</v>
      </c>
      <c r="GQ11">
        <f t="shared" ca="1" si="22"/>
        <v>4.5692506322845439E-2</v>
      </c>
      <c r="GR11">
        <f t="shared" ref="GR11:JC11" ca="1" si="23">IF(GR6=1,(GR9-OFFSET(GR9,0,-$E$8))/OFFSET(GR9,0,-$E$8),NA())</f>
        <v>4.7428636856058269E-2</v>
      </c>
      <c r="GS11">
        <f t="shared" ca="1" si="23"/>
        <v>4.4777297401583975E-2</v>
      </c>
      <c r="GT11">
        <f t="shared" ca="1" si="23"/>
        <v>4.7440655416287378E-2</v>
      </c>
      <c r="GU11">
        <f t="shared" ca="1" si="23"/>
        <v>4.7328044634295303E-2</v>
      </c>
      <c r="GV11">
        <f t="shared" ca="1" si="23"/>
        <v>4.8238171074502366E-2</v>
      </c>
      <c r="GW11">
        <f t="shared" ca="1" si="23"/>
        <v>4.8956021087680379E-2</v>
      </c>
      <c r="GX11">
        <f t="shared" ca="1" si="23"/>
        <v>5.0679084206441502E-2</v>
      </c>
      <c r="GY11">
        <f t="shared" ca="1" si="23"/>
        <v>5.0998564268335406E-2</v>
      </c>
      <c r="GZ11">
        <f t="shared" ca="1" si="23"/>
        <v>5.0453190271572169E-2</v>
      </c>
      <c r="HA11">
        <f t="shared" ca="1" si="23"/>
        <v>5.0618710905629458E-2</v>
      </c>
      <c r="HB11">
        <f t="shared" ca="1" si="23"/>
        <v>5.2085979978657444E-2</v>
      </c>
      <c r="HC11">
        <f t="shared" ca="1" si="23"/>
        <v>5.9416992955542994E-2</v>
      </c>
      <c r="HD11">
        <f t="shared" ca="1" si="23"/>
        <v>5.742322828024618E-2</v>
      </c>
      <c r="HE11">
        <f t="shared" ca="1" si="23"/>
        <v>6.0023334480471938E-2</v>
      </c>
      <c r="HF11">
        <f t="shared" ca="1" si="23"/>
        <v>6.0885115486178462E-2</v>
      </c>
      <c r="HG11">
        <f t="shared" ca="1" si="23"/>
        <v>6.281057774744242E-2</v>
      </c>
      <c r="HH11">
        <f t="shared" ca="1" si="23"/>
        <v>6.4631554478132208E-2</v>
      </c>
      <c r="HI11">
        <f t="shared" ca="1" si="23"/>
        <v>6.6253905797939744E-2</v>
      </c>
      <c r="HJ11">
        <f t="shared" ca="1" si="23"/>
        <v>5.9979317476732109E-2</v>
      </c>
      <c r="HK11">
        <f t="shared" ca="1" si="23"/>
        <v>6.0867573558883802E-2</v>
      </c>
      <c r="HL11">
        <f t="shared" ca="1" si="23"/>
        <v>6.1423982434025894E-2</v>
      </c>
      <c r="HM11">
        <f t="shared" ca="1" si="23"/>
        <v>5.7862805371299085E-2</v>
      </c>
      <c r="HN11">
        <f t="shared" ca="1" si="23"/>
        <v>5.8491112828438822E-2</v>
      </c>
      <c r="HO11">
        <f t="shared" ca="1" si="23"/>
        <v>5.2524446218319698E-2</v>
      </c>
      <c r="HP11">
        <f t="shared" ca="1" si="23"/>
        <v>5.296096315793674E-2</v>
      </c>
      <c r="HQ11">
        <f t="shared" ca="1" si="23"/>
        <v>5.1651780058279723E-2</v>
      </c>
      <c r="HR11">
        <f t="shared" ca="1" si="23"/>
        <v>5.092395670872929E-2</v>
      </c>
      <c r="HS11">
        <f t="shared" ca="1" si="23"/>
        <v>4.7084622312722771E-2</v>
      </c>
      <c r="HT11">
        <f t="shared" ca="1" si="23"/>
        <v>5.0047958077621996E-2</v>
      </c>
      <c r="HU11">
        <f t="shared" ca="1" si="23"/>
        <v>4.9531355386893579E-2</v>
      </c>
      <c r="HV11">
        <f t="shared" ca="1" si="23"/>
        <v>5.241966705381354E-2</v>
      </c>
      <c r="HW11">
        <f t="shared" ca="1" si="23"/>
        <v>5.4283290924512444E-2</v>
      </c>
      <c r="HX11">
        <f t="shared" ca="1" si="23"/>
        <v>5.3563493158032022E-2</v>
      </c>
      <c r="HY11">
        <f t="shared" ca="1" si="23"/>
        <v>5.6915418320295424E-2</v>
      </c>
      <c r="HZ11">
        <f t="shared" ca="1" si="23"/>
        <v>5.5046011103505779E-2</v>
      </c>
      <c r="IA11">
        <f t="shared" ca="1" si="23"/>
        <v>5.9413749952599279E-2</v>
      </c>
      <c r="IB11">
        <f t="shared" ca="1" si="23"/>
        <v>6.3211316109445165E-2</v>
      </c>
      <c r="IC11">
        <f t="shared" ca="1" si="23"/>
        <v>7.1055861336786499E-2</v>
      </c>
      <c r="ID11">
        <f t="shared" ca="1" si="23"/>
        <v>7.5229165261319508E-2</v>
      </c>
      <c r="IE11">
        <f t="shared" ca="1" si="23"/>
        <v>8.1333163795747065E-2</v>
      </c>
      <c r="IF11">
        <f t="shared" ca="1" si="23"/>
        <v>8.2529427054324089E-2</v>
      </c>
      <c r="IG11">
        <f t="shared" ca="1" si="23"/>
        <v>8.4363781412046437E-2</v>
      </c>
      <c r="IH11">
        <f t="shared" ca="1" si="23"/>
        <v>8.8897881106533336E-2</v>
      </c>
      <c r="II11">
        <f t="shared" ca="1" si="23"/>
        <v>9.2474219264243512E-2</v>
      </c>
      <c r="IJ11">
        <f t="shared" ca="1" si="23"/>
        <v>9.2575758677613834E-2</v>
      </c>
      <c r="IK11">
        <f t="shared" ca="1" si="23"/>
        <v>9.8063899982635996E-2</v>
      </c>
      <c r="IL11">
        <f t="shared" ca="1" si="23"/>
        <v>0.1006069430828674</v>
      </c>
      <c r="IM11">
        <f t="shared" ca="1" si="23"/>
        <v>0.10085976705395557</v>
      </c>
      <c r="IN11">
        <f t="shared" ca="1" si="23"/>
        <v>9.6858285446396269E-2</v>
      </c>
      <c r="IO11">
        <f t="shared" ca="1" si="23"/>
        <v>9.1952083684832139E-2</v>
      </c>
      <c r="IP11">
        <f t="shared" ca="1" si="23"/>
        <v>8.5970611197858524E-2</v>
      </c>
      <c r="IQ11">
        <f t="shared" ca="1" si="23"/>
        <v>8.0811504381929938E-2</v>
      </c>
      <c r="IR11">
        <f t="shared" ca="1" si="23"/>
        <v>7.5428077493002454E-2</v>
      </c>
      <c r="IS11">
        <f t="shared" ca="1" si="23"/>
        <v>6.8713002132167036E-2</v>
      </c>
      <c r="IT11">
        <f t="shared" ca="1" si="23"/>
        <v>6.5140571474902431E-2</v>
      </c>
      <c r="IU11">
        <f t="shared" ca="1" si="23"/>
        <v>5.9086588027367444E-2</v>
      </c>
      <c r="IV11">
        <f t="shared" ca="1" si="23"/>
        <v>5.6330247139557588E-2</v>
      </c>
      <c r="IW11">
        <f t="shared" ca="1" si="23"/>
        <v>5.0088950385451601E-2</v>
      </c>
      <c r="IX11">
        <f t="shared" ca="1" si="23"/>
        <v>4.8472345024069066E-2</v>
      </c>
      <c r="IY11">
        <f t="shared" ca="1" si="23"/>
        <v>4.4239097920378688E-2</v>
      </c>
      <c r="IZ11">
        <f t="shared" ca="1" si="23"/>
        <v>4.5279402146109017E-2</v>
      </c>
      <c r="JA11">
        <f t="shared" ca="1" si="23"/>
        <v>4.3173156159868296E-2</v>
      </c>
      <c r="JB11">
        <f t="shared" ca="1" si="23"/>
        <v>4.1934924802136175E-2</v>
      </c>
      <c r="JC11">
        <f t="shared" ca="1" si="23"/>
        <v>4.5848426280287319E-2</v>
      </c>
      <c r="JD11">
        <f t="shared" ref="JD11:LO11" ca="1" si="24">IF(JD6=1,(JD9-OFFSET(JD9,0,-$E$8))/OFFSET(JD9,0,-$E$8),NA())</f>
        <v>4.6158851259544803E-2</v>
      </c>
      <c r="JE11">
        <f t="shared" ca="1" si="24"/>
        <v>5.1559731269839225E-2</v>
      </c>
      <c r="JF11">
        <f t="shared" ca="1" si="24"/>
        <v>5.1933470350917423E-2</v>
      </c>
      <c r="JG11">
        <f t="shared" ca="1" si="24"/>
        <v>5.2383059418457695E-2</v>
      </c>
      <c r="JH11">
        <f t="shared" ca="1" si="24"/>
        <v>5.6067346347242072E-2</v>
      </c>
      <c r="JI11">
        <f t="shared" ca="1" si="24"/>
        <v>5.871169339658152E-2</v>
      </c>
      <c r="JJ11">
        <f t="shared" ca="1" si="24"/>
        <v>6.1891733193408502E-2</v>
      </c>
      <c r="JK11">
        <f t="shared" ca="1" si="24"/>
        <v>6.3089655687783769E-2</v>
      </c>
      <c r="JL11">
        <f t="shared" ca="1" si="24"/>
        <v>6.4648629895112483E-2</v>
      </c>
      <c r="JM11">
        <f t="shared" ca="1" si="24"/>
        <v>6.5227051112729403E-2</v>
      </c>
      <c r="JN11">
        <f t="shared" ca="1" si="24"/>
        <v>7.1130222643880484E-2</v>
      </c>
      <c r="JO11">
        <f t="shared" ca="1" si="24"/>
        <v>7.2042247488036656E-2</v>
      </c>
      <c r="JP11">
        <f t="shared" ca="1" si="24"/>
        <v>7.3933377642546594E-2</v>
      </c>
      <c r="JQ11">
        <f t="shared" ca="1" si="24"/>
        <v>7.5538717987573917E-2</v>
      </c>
      <c r="JR11">
        <f t="shared" ca="1" si="24"/>
        <v>7.4859344754599419E-2</v>
      </c>
      <c r="JS11">
        <f t="shared" ca="1" si="24"/>
        <v>7.5327202724536954E-2</v>
      </c>
      <c r="JT11">
        <f t="shared" ca="1" si="24"/>
        <v>7.5501193317422305E-2</v>
      </c>
      <c r="JU11">
        <f t="shared" ca="1" si="24"/>
        <v>6.8387769737271106E-2</v>
      </c>
      <c r="JV11">
        <f t="shared" ca="1" si="24"/>
        <v>6.0649199383507664E-2</v>
      </c>
      <c r="JW11">
        <f t="shared" ca="1" si="24"/>
        <v>6.1061905431369891E-2</v>
      </c>
      <c r="JX11">
        <f t="shared" ca="1" si="24"/>
        <v>5.479906427848194E-2</v>
      </c>
      <c r="JY11">
        <f t="shared" ca="1" si="24"/>
        <v>5.0039686448091911E-2</v>
      </c>
      <c r="JZ11">
        <f t="shared" ca="1" si="24"/>
        <v>4.4671820001380619E-2</v>
      </c>
      <c r="KA11">
        <f t="shared" ca="1" si="24"/>
        <v>3.8934648469384971E-2</v>
      </c>
      <c r="KB11">
        <f t="shared" ca="1" si="24"/>
        <v>3.7808589402920541E-2</v>
      </c>
      <c r="KC11">
        <f t="shared" ca="1" si="24"/>
        <v>3.3223059452087221E-2</v>
      </c>
      <c r="KD11">
        <f t="shared" ca="1" si="24"/>
        <v>3.1428651575079285E-2</v>
      </c>
      <c r="KE11">
        <f t="shared" ca="1" si="24"/>
        <v>2.9425564716133751E-2</v>
      </c>
      <c r="KF11">
        <f t="shared" ca="1" si="24"/>
        <v>2.5652690092869034E-2</v>
      </c>
      <c r="KG11">
        <f t="shared" ca="1" si="24"/>
        <v>2.8346683826303062E-2</v>
      </c>
      <c r="KH11">
        <f t="shared" ca="1" si="24"/>
        <v>3.1646552489129391E-2</v>
      </c>
      <c r="KI11">
        <f t="shared" ca="1" si="24"/>
        <v>3.1313488207755341E-2</v>
      </c>
      <c r="KJ11">
        <f t="shared" ca="1" si="24"/>
        <v>3.6157406641178919E-2</v>
      </c>
      <c r="KK11">
        <f t="shared" ca="1" si="24"/>
        <v>4.1767821672919883E-2</v>
      </c>
      <c r="KL11">
        <f t="shared" ca="1" si="24"/>
        <v>4.5305144933520801E-2</v>
      </c>
      <c r="KM11">
        <f t="shared" ca="1" si="24"/>
        <v>4.5639847922115062E-2</v>
      </c>
      <c r="KN11">
        <f t="shared" ca="1" si="24"/>
        <v>4.5748236980463215E-2</v>
      </c>
      <c r="KO11">
        <f t="shared" ca="1" si="24"/>
        <v>4.6374882726419868E-2</v>
      </c>
      <c r="KP11">
        <f t="shared" ca="1" si="24"/>
        <v>4.7969235288038301E-2</v>
      </c>
      <c r="KQ11">
        <f t="shared" ca="1" si="24"/>
        <v>5.2225767243998987E-2</v>
      </c>
      <c r="KR11">
        <f t="shared" ca="1" si="24"/>
        <v>5.4154631703069091E-2</v>
      </c>
      <c r="KS11">
        <f t="shared" ca="1" si="24"/>
        <v>5.6662602897863019E-2</v>
      </c>
      <c r="KT11">
        <f t="shared" ca="1" si="24"/>
        <v>5.7228106015806003E-2</v>
      </c>
      <c r="KU11">
        <f t="shared" ca="1" si="24"/>
        <v>5.8370091216650537E-2</v>
      </c>
      <c r="KV11">
        <f t="shared" ca="1" si="24"/>
        <v>5.6262212685752461E-2</v>
      </c>
      <c r="KW11">
        <f t="shared" ca="1" si="24"/>
        <v>5.6305280440654741E-2</v>
      </c>
      <c r="KX11">
        <f t="shared" ca="1" si="24"/>
        <v>5.4897189567268766E-2</v>
      </c>
      <c r="KY11">
        <f t="shared" ca="1" si="24"/>
        <v>5.7839732239030217E-2</v>
      </c>
      <c r="KZ11">
        <f t="shared" ca="1" si="24"/>
        <v>5.9907400141254133E-2</v>
      </c>
      <c r="LA11">
        <f t="shared" ca="1" si="24"/>
        <v>6.2673978543949418E-2</v>
      </c>
      <c r="LB11">
        <f t="shared" ca="1" si="24"/>
        <v>6.72614784134202E-2</v>
      </c>
      <c r="LC11">
        <f t="shared" ca="1" si="24"/>
        <v>7.1353798711846425E-2</v>
      </c>
      <c r="LD11">
        <f t="shared" ca="1" si="24"/>
        <v>7.5350197547334394E-2</v>
      </c>
      <c r="LE11">
        <f t="shared" ca="1" si="24"/>
        <v>7.8353294330259809E-2</v>
      </c>
      <c r="LF11">
        <f t="shared" ca="1" si="24"/>
        <v>8.3760901070402127E-2</v>
      </c>
      <c r="LG11">
        <f t="shared" ca="1" si="24"/>
        <v>8.5063122117018469E-2</v>
      </c>
      <c r="LH11">
        <f t="shared" ca="1" si="24"/>
        <v>8.5803290587950692E-2</v>
      </c>
      <c r="LI11">
        <f t="shared" ca="1" si="24"/>
        <v>8.7539673387116879E-2</v>
      </c>
      <c r="LJ11">
        <f t="shared" ca="1" si="24"/>
        <v>8.7314703400620267E-2</v>
      </c>
      <c r="LK11">
        <f t="shared" ca="1" si="24"/>
        <v>8.6376889339234361E-2</v>
      </c>
      <c r="LL11">
        <f t="shared" ca="1" si="24"/>
        <v>8.2499160891626747E-2</v>
      </c>
      <c r="LM11">
        <f t="shared" ca="1" si="24"/>
        <v>7.5263542581319218E-2</v>
      </c>
      <c r="LN11">
        <f t="shared" ca="1" si="24"/>
        <v>6.7088145896656529E-2</v>
      </c>
      <c r="LO11">
        <f t="shared" ca="1" si="24"/>
        <v>5.624332155681129E-2</v>
      </c>
      <c r="LP11">
        <f t="shared" ref="LP11:NL11" ca="1" si="25">IF(LP6=1,(LP9-OFFSET(LP9,0,-$E$8))/OFFSET(LP9,0,-$E$8),NA())</f>
        <v>5.0258857211022447E-2</v>
      </c>
      <c r="LQ11">
        <f t="shared" ca="1" si="25"/>
        <v>4.8601050987075803E-2</v>
      </c>
      <c r="LR11">
        <f t="shared" ca="1" si="25"/>
        <v>3.9802559037569289E-2</v>
      </c>
      <c r="LS11">
        <f t="shared" ca="1" si="25"/>
        <v>3.5225842539505003E-2</v>
      </c>
      <c r="LT11">
        <f t="shared" ca="1" si="25"/>
        <v>3.7556985413591079E-2</v>
      </c>
      <c r="LU11">
        <f t="shared" ca="1" si="25"/>
        <v>3.3605348086675951E-2</v>
      </c>
      <c r="LV11">
        <f t="shared" ca="1" si="25"/>
        <v>3.2988175869590242E-2</v>
      </c>
      <c r="LW11">
        <f t="shared" ca="1" si="25"/>
        <v>3.247575634267108E-2</v>
      </c>
      <c r="LX11">
        <f t="shared" ca="1" si="25"/>
        <v>3.3482285349505064E-2</v>
      </c>
      <c r="LY11">
        <f t="shared" ca="1" si="25"/>
        <v>4.0479014598540114E-2</v>
      </c>
      <c r="LZ11">
        <f t="shared" ca="1" si="25"/>
        <v>4.5684076200893334E-2</v>
      </c>
      <c r="MA11">
        <f t="shared" ca="1" si="25"/>
        <v>5.5212515322885937E-2</v>
      </c>
      <c r="MB11">
        <f t="shared" ca="1" si="25"/>
        <v>5.8512184927399333E-2</v>
      </c>
      <c r="MC11">
        <f t="shared" ca="1" si="25"/>
        <v>5.47278506158125E-2</v>
      </c>
      <c r="MD11">
        <f t="shared" ca="1" si="25"/>
        <v>5.6757366544830976E-2</v>
      </c>
      <c r="ME11">
        <f t="shared" ca="1" si="25"/>
        <v>5.8373520287094603E-2</v>
      </c>
      <c r="MF11">
        <f t="shared" ca="1" si="25"/>
        <v>5.4833196119841075E-2</v>
      </c>
      <c r="MG11">
        <f t="shared" ca="1" si="25"/>
        <v>5.5537961273746633E-2</v>
      </c>
      <c r="MH11">
        <f t="shared" ca="1" si="25"/>
        <v>5.540565169653127E-2</v>
      </c>
      <c r="MI11">
        <f t="shared" ca="1" si="25"/>
        <v>5.827650340979524E-2</v>
      </c>
      <c r="MJ11">
        <f t="shared" ca="1" si="25"/>
        <v>5.8935906429652345E-2</v>
      </c>
      <c r="MK11">
        <f t="shared" ca="1" si="25"/>
        <v>5.7086985307335809E-2</v>
      </c>
      <c r="ML11">
        <f t="shared" ca="1" si="25"/>
        <v>5.3311483412074277E-2</v>
      </c>
      <c r="MM11">
        <f t="shared" ca="1" si="25"/>
        <v>4.5556424064708952E-2</v>
      </c>
      <c r="MN11">
        <f t="shared" ca="1" si="25"/>
        <v>4.2933725916038036E-2</v>
      </c>
      <c r="MO11">
        <f t="shared" ca="1" si="25"/>
        <v>4.4350178496519892E-2</v>
      </c>
      <c r="MP11">
        <f t="shared" ca="1" si="25"/>
        <v>4.7453328095376487E-2</v>
      </c>
      <c r="MQ11">
        <f t="shared" ca="1" si="25"/>
        <v>4.7274846735389536E-2</v>
      </c>
      <c r="MR11">
        <f t="shared" ca="1" si="25"/>
        <v>4.8686962091359073E-2</v>
      </c>
      <c r="MS11" t="e">
        <f t="shared" ca="1" si="25"/>
        <v>#N/A</v>
      </c>
      <c r="MT11" t="e">
        <f t="shared" ca="1" si="25"/>
        <v>#N/A</v>
      </c>
      <c r="MU11" t="e">
        <f t="shared" ca="1" si="25"/>
        <v>#N/A</v>
      </c>
      <c r="MV11" t="e">
        <f t="shared" ca="1" si="25"/>
        <v>#N/A</v>
      </c>
      <c r="MW11" t="e">
        <f t="shared" ca="1" si="25"/>
        <v>#N/A</v>
      </c>
      <c r="MX11" t="e">
        <f t="shared" ca="1" si="25"/>
        <v>#N/A</v>
      </c>
      <c r="MY11" t="e">
        <f t="shared" ca="1" si="25"/>
        <v>#N/A</v>
      </c>
      <c r="MZ11" t="e">
        <f t="shared" ca="1" si="25"/>
        <v>#N/A</v>
      </c>
      <c r="NA11" t="e">
        <f t="shared" ca="1" si="25"/>
        <v>#N/A</v>
      </c>
      <c r="NB11" t="e">
        <f t="shared" ca="1" si="25"/>
        <v>#N/A</v>
      </c>
      <c r="NC11" t="e">
        <f t="shared" ca="1" si="25"/>
        <v>#N/A</v>
      </c>
      <c r="ND11" t="e">
        <f t="shared" ca="1" si="25"/>
        <v>#N/A</v>
      </c>
      <c r="NE11" t="e">
        <f t="shared" ca="1" si="25"/>
        <v>#N/A</v>
      </c>
      <c r="NF11" t="e">
        <f t="shared" ca="1" si="25"/>
        <v>#N/A</v>
      </c>
      <c r="NG11" t="e">
        <f t="shared" ca="1" si="25"/>
        <v>#N/A</v>
      </c>
      <c r="NH11" t="e">
        <f t="shared" ca="1" si="25"/>
        <v>#N/A</v>
      </c>
      <c r="NI11" t="e">
        <f t="shared" ca="1" si="25"/>
        <v>#N/A</v>
      </c>
      <c r="NJ11" t="e">
        <f t="shared" ca="1" si="25"/>
        <v>#N/A</v>
      </c>
      <c r="NK11" t="e">
        <f t="shared" ca="1" si="25"/>
        <v>#N/A</v>
      </c>
      <c r="NL11" t="e">
        <f t="shared" ca="1" si="25"/>
        <v>#N/A</v>
      </c>
    </row>
    <row r="12" spans="1:387" x14ac:dyDescent="0.25">
      <c r="B12" s="6" t="s">
        <v>199</v>
      </c>
      <c r="C12" s="8">
        <f t="shared" si="0"/>
        <v>40360</v>
      </c>
      <c r="E12" s="3" t="str">
        <f>E14</f>
        <v>Western Australia - Supermarket &amp; grocery stores</v>
      </c>
      <c r="H12" t="e">
        <f ca="1">IF(H6=1,(H10-OFFSET(H10,0,-$E$8))/OFFSET(H10,0,-$E$8),NA())</f>
        <v>#N/A</v>
      </c>
      <c r="I12" t="e">
        <f t="shared" ref="I12:BT12" ca="1" si="26">IF(I6=1,(I10-OFFSET(I10,0,-$E$8))/OFFSET(I10,0,-$E$8),NA())</f>
        <v>#N/A</v>
      </c>
      <c r="J12" t="e">
        <f t="shared" ca="1" si="26"/>
        <v>#N/A</v>
      </c>
      <c r="K12" t="e">
        <f t="shared" ca="1" si="26"/>
        <v>#N/A</v>
      </c>
      <c r="L12" t="e">
        <f t="shared" ca="1" si="26"/>
        <v>#N/A</v>
      </c>
      <c r="M12" t="e">
        <f t="shared" ca="1" si="26"/>
        <v>#N/A</v>
      </c>
      <c r="N12" t="e">
        <f t="shared" ca="1" si="26"/>
        <v>#N/A</v>
      </c>
      <c r="O12" t="e">
        <f t="shared" ca="1" si="26"/>
        <v>#N/A</v>
      </c>
      <c r="P12" t="e">
        <f t="shared" ca="1" si="26"/>
        <v>#N/A</v>
      </c>
      <c r="Q12" t="e">
        <f t="shared" ca="1" si="26"/>
        <v>#N/A</v>
      </c>
      <c r="R12" t="e">
        <f t="shared" ca="1" si="26"/>
        <v>#N/A</v>
      </c>
      <c r="S12" t="e">
        <f t="shared" ca="1" si="26"/>
        <v>#N/A</v>
      </c>
      <c r="T12" t="e">
        <f t="shared" ca="1" si="26"/>
        <v>#N/A</v>
      </c>
      <c r="U12" t="e">
        <f t="shared" ca="1" si="26"/>
        <v>#N/A</v>
      </c>
      <c r="V12" t="e">
        <f t="shared" ca="1" si="26"/>
        <v>#N/A</v>
      </c>
      <c r="W12" t="e">
        <f t="shared" ca="1" si="26"/>
        <v>#N/A</v>
      </c>
      <c r="X12" t="e">
        <f t="shared" ca="1" si="26"/>
        <v>#N/A</v>
      </c>
      <c r="Y12" t="e">
        <f t="shared" ca="1" si="26"/>
        <v>#N/A</v>
      </c>
      <c r="Z12" t="e">
        <f t="shared" ca="1" si="26"/>
        <v>#N/A</v>
      </c>
      <c r="AA12" t="e">
        <f t="shared" ca="1" si="26"/>
        <v>#N/A</v>
      </c>
      <c r="AB12" t="e">
        <f t="shared" ca="1" si="26"/>
        <v>#N/A</v>
      </c>
      <c r="AC12" t="e">
        <f t="shared" ca="1" si="26"/>
        <v>#N/A</v>
      </c>
      <c r="AD12" t="e">
        <f t="shared" ca="1" si="26"/>
        <v>#N/A</v>
      </c>
      <c r="AE12">
        <f t="shared" ca="1" si="26"/>
        <v>9.1680814940577338E-2</v>
      </c>
      <c r="AF12">
        <f t="shared" ca="1" si="26"/>
        <v>9.0244881573665087E-2</v>
      </c>
      <c r="AG12">
        <f t="shared" ca="1" si="26"/>
        <v>9.1799363057324612E-2</v>
      </c>
      <c r="AH12">
        <f t="shared" ca="1" si="26"/>
        <v>8.7351061311449388E-2</v>
      </c>
      <c r="AI12">
        <f t="shared" ca="1" si="26"/>
        <v>9.3843489214296624E-2</v>
      </c>
      <c r="AJ12">
        <f t="shared" ca="1" si="26"/>
        <v>8.8136911707506399E-2</v>
      </c>
      <c r="AK12">
        <f t="shared" ca="1" si="26"/>
        <v>8.0824455766558265E-2</v>
      </c>
      <c r="AL12">
        <f t="shared" ca="1" si="26"/>
        <v>8.5031137080033584E-2</v>
      </c>
      <c r="AM12">
        <f t="shared" ca="1" si="26"/>
        <v>8.5845447589900564E-2</v>
      </c>
      <c r="AN12">
        <f t="shared" ca="1" si="26"/>
        <v>8.2070803197563727E-2</v>
      </c>
      <c r="AO12">
        <f t="shared" ca="1" si="26"/>
        <v>7.8715222800271503E-2</v>
      </c>
      <c r="AP12">
        <f t="shared" ca="1" si="26"/>
        <v>6.7367949865711693E-2</v>
      </c>
      <c r="AQ12">
        <f t="shared" ca="1" si="26"/>
        <v>6.4948529956305873E-2</v>
      </c>
      <c r="AR12">
        <f t="shared" ca="1" si="26"/>
        <v>6.6131526621989983E-2</v>
      </c>
      <c r="AS12">
        <f t="shared" ca="1" si="26"/>
        <v>5.9505578647998186E-2</v>
      </c>
      <c r="AT12">
        <f t="shared" ca="1" si="26"/>
        <v>5.6894049346879437E-2</v>
      </c>
      <c r="AU12">
        <f t="shared" ca="1" si="26"/>
        <v>5.3764214768964896E-2</v>
      </c>
      <c r="AV12">
        <f t="shared" ca="1" si="26"/>
        <v>5.2688018301401407E-2</v>
      </c>
      <c r="AW12">
        <f t="shared" ca="1" si="26"/>
        <v>5.7995857438754586E-2</v>
      </c>
      <c r="AX12">
        <f t="shared" ca="1" si="26"/>
        <v>5.6401898958407408E-2</v>
      </c>
      <c r="AY12">
        <f t="shared" ca="1" si="26"/>
        <v>5.8835963923337092E-2</v>
      </c>
      <c r="AZ12">
        <f t="shared" ca="1" si="26"/>
        <v>6.606627735172016E-2</v>
      </c>
      <c r="BA12">
        <f t="shared" ca="1" si="26"/>
        <v>7.6605857272663669E-2</v>
      </c>
      <c r="BB12">
        <f t="shared" ca="1" si="26"/>
        <v>8.9326902914657128E-2</v>
      </c>
      <c r="BC12">
        <f t="shared" ca="1" si="26"/>
        <v>9.4436717663421557E-2</v>
      </c>
      <c r="BD12">
        <f t="shared" ca="1" si="26"/>
        <v>9.6705118463770112E-2</v>
      </c>
      <c r="BE12">
        <f t="shared" ca="1" si="26"/>
        <v>0.10386124303117909</v>
      </c>
      <c r="BF12">
        <f t="shared" ca="1" si="26"/>
        <v>0.11212578961823688</v>
      </c>
      <c r="BG12">
        <f t="shared" ca="1" si="26"/>
        <v>0.11529267126562408</v>
      </c>
      <c r="BH12">
        <f t="shared" ca="1" si="26"/>
        <v>0.1148387096774193</v>
      </c>
      <c r="BI12">
        <f t="shared" ca="1" si="26"/>
        <v>0.1194221292108284</v>
      </c>
      <c r="BJ12">
        <f t="shared" ca="1" si="26"/>
        <v>0.12153732644711235</v>
      </c>
      <c r="BK12">
        <f t="shared" ca="1" si="26"/>
        <v>0.11845345045584614</v>
      </c>
      <c r="BL12">
        <f t="shared" ca="1" si="26"/>
        <v>0.12532998944033799</v>
      </c>
      <c r="BM12">
        <f t="shared" ca="1" si="26"/>
        <v>0.11348438615854066</v>
      </c>
      <c r="BN12">
        <f t="shared" ca="1" si="26"/>
        <v>0.10984921398780882</v>
      </c>
      <c r="BO12">
        <f t="shared" ca="1" si="26"/>
        <v>0.10579489134578741</v>
      </c>
      <c r="BP12">
        <f t="shared" ca="1" si="26"/>
        <v>0.11305662278768029</v>
      </c>
      <c r="BQ12">
        <f t="shared" ca="1" si="26"/>
        <v>0.11591220850480116</v>
      </c>
      <c r="BR12">
        <f t="shared" ca="1" si="26"/>
        <v>0.1215039822189294</v>
      </c>
      <c r="BS12">
        <f t="shared" ca="1" si="26"/>
        <v>0.1260946781799252</v>
      </c>
      <c r="BT12">
        <f t="shared" ca="1" si="26"/>
        <v>0.13230994152046774</v>
      </c>
      <c r="BU12">
        <f t="shared" ref="BU12:EF12" ca="1" si="27">IF(BU6=1,(BU10-OFFSET(BU10,0,-$E$8))/OFFSET(BU10,0,-$E$8),NA())</f>
        <v>0.13822216861657208</v>
      </c>
      <c r="BV12">
        <f t="shared" ca="1" si="27"/>
        <v>0.14460857604210273</v>
      </c>
      <c r="BW12">
        <f t="shared" ca="1" si="27"/>
        <v>0.1520199916701373</v>
      </c>
      <c r="BX12">
        <f t="shared" ca="1" si="27"/>
        <v>0.15676499912028619</v>
      </c>
      <c r="BY12">
        <f t="shared" ca="1" si="27"/>
        <v>0.15783336248615229</v>
      </c>
      <c r="BZ12">
        <f t="shared" ca="1" si="27"/>
        <v>0.1586402266288951</v>
      </c>
      <c r="CA12">
        <f t="shared" ca="1" si="27"/>
        <v>0.17186691949663832</v>
      </c>
      <c r="CB12">
        <f t="shared" ca="1" si="27"/>
        <v>0.1633091896785874</v>
      </c>
      <c r="CC12">
        <f t="shared" ca="1" si="27"/>
        <v>0.15248365647873938</v>
      </c>
      <c r="CD12">
        <f t="shared" ca="1" si="27"/>
        <v>0.14142581888246633</v>
      </c>
      <c r="CE12">
        <f t="shared" ca="1" si="27"/>
        <v>0.12926908853600191</v>
      </c>
      <c r="CF12">
        <f t="shared" ca="1" si="27"/>
        <v>0.12395093608779889</v>
      </c>
      <c r="CG12">
        <f t="shared" ca="1" si="27"/>
        <v>0.11142312175479493</v>
      </c>
      <c r="CH12">
        <f t="shared" ca="1" si="27"/>
        <v>9.8489994252573168E-2</v>
      </c>
      <c r="CI12">
        <f t="shared" ca="1" si="27"/>
        <v>9.4360086767896034E-2</v>
      </c>
      <c r="CJ12">
        <f t="shared" ca="1" si="27"/>
        <v>8.0764550801054533E-2</v>
      </c>
      <c r="CK12">
        <f t="shared" ca="1" si="27"/>
        <v>8.2334575485950134E-2</v>
      </c>
      <c r="CL12">
        <f t="shared" ca="1" si="27"/>
        <v>7.7541040866224292E-2</v>
      </c>
      <c r="CM12">
        <f t="shared" ca="1" si="27"/>
        <v>6.3793272531136674E-2</v>
      </c>
      <c r="CN12">
        <f t="shared" ca="1" si="27"/>
        <v>5.4236793462399298E-2</v>
      </c>
      <c r="CO12">
        <f t="shared" ca="1" si="27"/>
        <v>5.6869969940851445E-2</v>
      </c>
      <c r="CP12">
        <f t="shared" ca="1" si="27"/>
        <v>5.9564001157519045E-2</v>
      </c>
      <c r="CQ12">
        <f t="shared" ca="1" si="27"/>
        <v>6.6698771972068388E-2</v>
      </c>
      <c r="CR12">
        <f t="shared" ca="1" si="27"/>
        <v>7.002680451847583E-2</v>
      </c>
      <c r="CS12">
        <f t="shared" ca="1" si="27"/>
        <v>7.5177575439767289E-2</v>
      </c>
      <c r="CT12">
        <f t="shared" ca="1" si="27"/>
        <v>7.6816971080669719E-2</v>
      </c>
      <c r="CU12">
        <f t="shared" ca="1" si="27"/>
        <v>7.5982821275189738E-2</v>
      </c>
      <c r="CV12">
        <f t="shared" ca="1" si="27"/>
        <v>7.078857250082099E-2</v>
      </c>
      <c r="CW12">
        <f t="shared" ca="1" si="27"/>
        <v>6.6812450565300302E-2</v>
      </c>
      <c r="CX12">
        <f t="shared" ca="1" si="27"/>
        <v>6.4829821717990274E-2</v>
      </c>
      <c r="CY12">
        <f t="shared" ca="1" si="27"/>
        <v>6.7342705692555849E-2</v>
      </c>
      <c r="CZ12">
        <f t="shared" ca="1" si="27"/>
        <v>7.806948738061173E-2</v>
      </c>
      <c r="DA12">
        <f t="shared" ca="1" si="27"/>
        <v>8.2756089728886678E-2</v>
      </c>
      <c r="DB12">
        <f t="shared" ca="1" si="27"/>
        <v>8.1068778733670133E-2</v>
      </c>
      <c r="DC12">
        <f t="shared" ca="1" si="27"/>
        <v>8.0135440180586909E-2</v>
      </c>
      <c r="DD12">
        <f t="shared" ca="1" si="27"/>
        <v>8.0205770521136088E-2</v>
      </c>
      <c r="DE12">
        <f t="shared" ca="1" si="27"/>
        <v>7.2049303892879529E-2</v>
      </c>
      <c r="DF12">
        <f t="shared" ca="1" si="27"/>
        <v>7.668183223640658E-2</v>
      </c>
      <c r="DG12">
        <f t="shared" ca="1" si="27"/>
        <v>7.7240229834642044E-2</v>
      </c>
      <c r="DH12">
        <f t="shared" ca="1" si="27"/>
        <v>8.5034609655655791E-2</v>
      </c>
      <c r="DI12">
        <f t="shared" ca="1" si="27"/>
        <v>9.0627589515460863E-2</v>
      </c>
      <c r="DJ12">
        <f t="shared" ca="1" si="27"/>
        <v>9.589041095890391E-2</v>
      </c>
      <c r="DK12">
        <f t="shared" ca="1" si="27"/>
        <v>9.6346519260666938E-2</v>
      </c>
      <c r="DL12">
        <f t="shared" ca="1" si="27"/>
        <v>9.3002353948213212E-2</v>
      </c>
      <c r="DM12">
        <f t="shared" ca="1" si="27"/>
        <v>9.1895098080752483E-2</v>
      </c>
      <c r="DN12">
        <f t="shared" ca="1" si="27"/>
        <v>9.1536842105263E-2</v>
      </c>
      <c r="DO12">
        <f t="shared" ca="1" si="27"/>
        <v>9.6259143155694962E-2</v>
      </c>
      <c r="DP12">
        <f t="shared" ca="1" si="27"/>
        <v>9.64469107172439E-2</v>
      </c>
      <c r="DQ12">
        <f t="shared" ca="1" si="27"/>
        <v>0.10471897100789952</v>
      </c>
      <c r="DR12">
        <f t="shared" ca="1" si="27"/>
        <v>0.1088410256410255</v>
      </c>
      <c r="DS12">
        <f t="shared" ca="1" si="27"/>
        <v>0.10916123778501625</v>
      </c>
      <c r="DT12">
        <f t="shared" ca="1" si="27"/>
        <v>0.10796624540719528</v>
      </c>
      <c r="DU12">
        <f t="shared" ca="1" si="27"/>
        <v>0.10972927580277526</v>
      </c>
      <c r="DV12">
        <f t="shared" ca="1" si="27"/>
        <v>0.11626984126984147</v>
      </c>
      <c r="DW12">
        <f t="shared" ca="1" si="27"/>
        <v>0.11009571828100996</v>
      </c>
      <c r="DX12">
        <f t="shared" ca="1" si="27"/>
        <v>0.11719790116688862</v>
      </c>
      <c r="DY12">
        <f t="shared" ca="1" si="27"/>
        <v>0.11438770758963204</v>
      </c>
      <c r="DZ12">
        <f t="shared" ca="1" si="27"/>
        <v>0.11456565344854208</v>
      </c>
      <c r="EA12">
        <f t="shared" ca="1" si="27"/>
        <v>0.11056885770931828</v>
      </c>
      <c r="EB12">
        <f t="shared" ca="1" si="27"/>
        <v>0.10171091891075279</v>
      </c>
      <c r="EC12">
        <f t="shared" ca="1" si="27"/>
        <v>0.10074501141851649</v>
      </c>
      <c r="ED12">
        <f t="shared" ca="1" si="27"/>
        <v>9.6307532928814457E-2</v>
      </c>
      <c r="EE12">
        <f t="shared" ca="1" si="27"/>
        <v>9.1369626665687792E-2</v>
      </c>
      <c r="EF12">
        <f t="shared" ca="1" si="27"/>
        <v>9.1869829816697599E-2</v>
      </c>
      <c r="EG12">
        <f t="shared" ref="EG12:GR12" ca="1" si="28">IF(EG6=1,(EG10-OFFSET(EG10,0,-$E$8))/OFFSET(EG10,0,-$E$8),NA())</f>
        <v>8.0393499333357321E-2</v>
      </c>
      <c r="EH12">
        <f t="shared" ca="1" si="28"/>
        <v>6.4166370423035898E-2</v>
      </c>
      <c r="EI12">
        <f t="shared" ca="1" si="28"/>
        <v>6.7773756298346297E-2</v>
      </c>
      <c r="EJ12">
        <f t="shared" ca="1" si="28"/>
        <v>5.7691633661631013E-2</v>
      </c>
      <c r="EK12">
        <f t="shared" ca="1" si="28"/>
        <v>5.4004178272980631E-2</v>
      </c>
      <c r="EL12">
        <f t="shared" ca="1" si="28"/>
        <v>5.579012943863787E-2</v>
      </c>
      <c r="EM12">
        <f t="shared" ca="1" si="28"/>
        <v>5.5067289206262041E-2</v>
      </c>
      <c r="EN12">
        <f t="shared" ca="1" si="28"/>
        <v>5.6290709633184707E-2</v>
      </c>
      <c r="EO12">
        <f t="shared" ca="1" si="28"/>
        <v>5.3363716753962349E-2</v>
      </c>
      <c r="EP12">
        <f t="shared" ca="1" si="28"/>
        <v>4.5391650636158236E-2</v>
      </c>
      <c r="EQ12">
        <f t="shared" ca="1" si="28"/>
        <v>4.4668684830137972E-2</v>
      </c>
      <c r="ER12">
        <f t="shared" ca="1" si="28"/>
        <v>4.4289433282157335E-2</v>
      </c>
      <c r="ES12">
        <f t="shared" ca="1" si="28"/>
        <v>4.3959709158828693E-2</v>
      </c>
      <c r="ET12">
        <f t="shared" ca="1" si="28"/>
        <v>4.853850008351434E-2</v>
      </c>
      <c r="EU12">
        <f t="shared" ca="1" si="28"/>
        <v>5.0312375382161406E-2</v>
      </c>
      <c r="EV12">
        <f t="shared" ca="1" si="28"/>
        <v>4.4769195082347606E-2</v>
      </c>
      <c r="EW12">
        <f t="shared" ca="1" si="28"/>
        <v>3.9873145915232333E-2</v>
      </c>
      <c r="EX12">
        <f t="shared" ca="1" si="28"/>
        <v>3.1043073493738874E-2</v>
      </c>
      <c r="EY12">
        <f t="shared" ca="1" si="28"/>
        <v>2.036964727320054E-2</v>
      </c>
      <c r="EZ12">
        <f t="shared" ca="1" si="28"/>
        <v>2.30105153836168E-2</v>
      </c>
      <c r="FA12">
        <f t="shared" ca="1" si="28"/>
        <v>2.1891446837364045E-2</v>
      </c>
      <c r="FB12">
        <f t="shared" ca="1" si="28"/>
        <v>2.3695764462809944E-2</v>
      </c>
      <c r="FC12">
        <f t="shared" ca="1" si="28"/>
        <v>2.7432545559920234E-2</v>
      </c>
      <c r="FD12">
        <f t="shared" ca="1" si="28"/>
        <v>2.4002045447281909E-2</v>
      </c>
      <c r="FE12">
        <f t="shared" ca="1" si="28"/>
        <v>2.8977635782747545E-2</v>
      </c>
      <c r="FF12">
        <f t="shared" ca="1" si="28"/>
        <v>3.2209761692366334E-2</v>
      </c>
      <c r="FG12">
        <f t="shared" ca="1" si="28"/>
        <v>3.0025944440928824E-2</v>
      </c>
      <c r="FH12">
        <f t="shared" ca="1" si="28"/>
        <v>4.183582846993137E-2</v>
      </c>
      <c r="FI12">
        <f t="shared" ca="1" si="28"/>
        <v>5.3148230510197507E-2</v>
      </c>
      <c r="FJ12">
        <f t="shared" ca="1" si="28"/>
        <v>6.1488570247671154E-2</v>
      </c>
      <c r="FK12">
        <f t="shared" ca="1" si="28"/>
        <v>6.9296511257095531E-2</v>
      </c>
      <c r="FL12">
        <f t="shared" ca="1" si="28"/>
        <v>7.1666508042257424E-2</v>
      </c>
      <c r="FM12">
        <f t="shared" ca="1" si="28"/>
        <v>7.3588423014945059E-2</v>
      </c>
      <c r="FN12">
        <f t="shared" ca="1" si="28"/>
        <v>7.7262693156732593E-2</v>
      </c>
      <c r="FO12">
        <f t="shared" ca="1" si="28"/>
        <v>7.7248511438420264E-2</v>
      </c>
      <c r="FP12">
        <f t="shared" ca="1" si="28"/>
        <v>7.5967540574281886E-2</v>
      </c>
      <c r="FQ12">
        <f t="shared" ca="1" si="28"/>
        <v>7.9454776911851349E-2</v>
      </c>
      <c r="FR12">
        <f t="shared" ca="1" si="28"/>
        <v>8.2811197876477741E-2</v>
      </c>
      <c r="FS12">
        <f t="shared" ca="1" si="28"/>
        <v>8.2936568883428194E-2</v>
      </c>
      <c r="FT12">
        <f t="shared" ca="1" si="28"/>
        <v>7.7358662891588256E-2</v>
      </c>
      <c r="FU12">
        <f t="shared" ca="1" si="28"/>
        <v>7.5261681397242777E-2</v>
      </c>
      <c r="FV12">
        <f t="shared" ca="1" si="28"/>
        <v>6.9907449007098318E-2</v>
      </c>
      <c r="FW12">
        <f t="shared" ca="1" si="28"/>
        <v>6.7609078166472616E-2</v>
      </c>
      <c r="FX12">
        <f t="shared" ca="1" si="28"/>
        <v>6.2670219064535168E-2</v>
      </c>
      <c r="FY12">
        <f t="shared" ca="1" si="28"/>
        <v>5.3534640061215978E-2</v>
      </c>
      <c r="FZ12">
        <f t="shared" ca="1" si="28"/>
        <v>5.5825526932084264E-2</v>
      </c>
      <c r="GA12">
        <f t="shared" ca="1" si="28"/>
        <v>5.3265454545454526E-2</v>
      </c>
      <c r="GB12">
        <f t="shared" ca="1" si="28"/>
        <v>5.0849915878633231E-2</v>
      </c>
      <c r="GC12">
        <f t="shared" ca="1" si="28"/>
        <v>5.0135189553011626E-2</v>
      </c>
      <c r="GD12">
        <f t="shared" ca="1" si="28"/>
        <v>3.9906504760275928E-2</v>
      </c>
      <c r="GE12">
        <f t="shared" ca="1" si="28"/>
        <v>3.9852503191036732E-2</v>
      </c>
      <c r="GF12">
        <f t="shared" ca="1" si="28"/>
        <v>3.865717192268571E-2</v>
      </c>
      <c r="GG12">
        <f t="shared" ca="1" si="28"/>
        <v>3.6105032822757191E-2</v>
      </c>
      <c r="GH12">
        <f t="shared" ca="1" si="28"/>
        <v>3.586125808348041E-2</v>
      </c>
      <c r="GI12">
        <f t="shared" ca="1" si="28"/>
        <v>4.1985585786915525E-2</v>
      </c>
      <c r="GJ12">
        <f t="shared" ca="1" si="28"/>
        <v>4.4098392623339047E-2</v>
      </c>
      <c r="GK12">
        <f t="shared" ca="1" si="28"/>
        <v>5.5172221135849638E-2</v>
      </c>
      <c r="GL12">
        <f t="shared" ca="1" si="28"/>
        <v>5.5285995508359727E-2</v>
      </c>
      <c r="GM12">
        <f t="shared" ca="1" si="28"/>
        <v>5.6399491796939941E-2</v>
      </c>
      <c r="GN12">
        <f t="shared" ca="1" si="28"/>
        <v>6.5945289425014514E-2</v>
      </c>
      <c r="GO12">
        <f t="shared" ca="1" si="28"/>
        <v>6.9297981319674726E-2</v>
      </c>
      <c r="GP12">
        <f t="shared" ca="1" si="28"/>
        <v>7.9847596074776525E-2</v>
      </c>
      <c r="GQ12">
        <f t="shared" ca="1" si="28"/>
        <v>8.0250954719039647E-2</v>
      </c>
      <c r="GR12">
        <f t="shared" ca="1" si="28"/>
        <v>9.2175427141146946E-2</v>
      </c>
      <c r="GS12">
        <f t="shared" ref="GS12:JD12" ca="1" si="29">IF(GS6=1,(GS10-OFFSET(GS10,0,-$E$8))/OFFSET(GS10,0,-$E$8),NA())</f>
        <v>9.6309533479543991E-2</v>
      </c>
      <c r="GT12">
        <f t="shared" ca="1" si="29"/>
        <v>0.10607534727852549</v>
      </c>
      <c r="GU12">
        <f t="shared" ca="1" si="29"/>
        <v>0.11230261923272837</v>
      </c>
      <c r="GV12">
        <f t="shared" ca="1" si="29"/>
        <v>0.11926360725720384</v>
      </c>
      <c r="GW12">
        <f t="shared" ca="1" si="29"/>
        <v>0.12482791485756632</v>
      </c>
      <c r="GX12">
        <f t="shared" ca="1" si="29"/>
        <v>0.12774230839967415</v>
      </c>
      <c r="GY12">
        <f t="shared" ca="1" si="29"/>
        <v>0.13171930558460554</v>
      </c>
      <c r="GZ12">
        <f t="shared" ca="1" si="29"/>
        <v>0.13310544851874859</v>
      </c>
      <c r="HA12">
        <f t="shared" ca="1" si="29"/>
        <v>0.12495197110581718</v>
      </c>
      <c r="HB12">
        <f t="shared" ca="1" si="29"/>
        <v>0.12181748952912833</v>
      </c>
      <c r="HC12">
        <f t="shared" ca="1" si="29"/>
        <v>0.12812484217968817</v>
      </c>
      <c r="HD12">
        <f t="shared" ca="1" si="29"/>
        <v>0.11912116381028318</v>
      </c>
      <c r="HE12">
        <f t="shared" ca="1" si="29"/>
        <v>0.11239812299333191</v>
      </c>
      <c r="HF12">
        <f t="shared" ca="1" si="29"/>
        <v>0.10633567082854835</v>
      </c>
      <c r="HG12">
        <f t="shared" ca="1" si="29"/>
        <v>9.3492407809110542E-2</v>
      </c>
      <c r="HH12">
        <f t="shared" ca="1" si="29"/>
        <v>8.3146603098927116E-2</v>
      </c>
      <c r="HI12">
        <f t="shared" ca="1" si="29"/>
        <v>7.3245934050415379E-2</v>
      </c>
      <c r="HJ12">
        <f t="shared" ca="1" si="29"/>
        <v>6.4743843626959813E-2</v>
      </c>
      <c r="HK12">
        <f t="shared" ca="1" si="29"/>
        <v>6.165965901215166E-2</v>
      </c>
      <c r="HL12">
        <f t="shared" ca="1" si="29"/>
        <v>5.9786086479568609E-2</v>
      </c>
      <c r="HM12">
        <f t="shared" ca="1" si="29"/>
        <v>5.5399959013593868E-2</v>
      </c>
      <c r="HN12">
        <f t="shared" ca="1" si="29"/>
        <v>5.3287776621260594E-2</v>
      </c>
      <c r="HO12">
        <f t="shared" ca="1" si="29"/>
        <v>4.3871429850478795E-2</v>
      </c>
      <c r="HP12">
        <f t="shared" ca="1" si="29"/>
        <v>3.9798780216355419E-2</v>
      </c>
      <c r="HQ12">
        <f t="shared" ca="1" si="29"/>
        <v>3.8875691037055002E-2</v>
      </c>
      <c r="HR12">
        <f t="shared" ca="1" si="29"/>
        <v>3.8052960533580531E-2</v>
      </c>
      <c r="HS12">
        <f t="shared" ca="1" si="29"/>
        <v>3.5685159470122893E-2</v>
      </c>
      <c r="HT12">
        <f t="shared" ca="1" si="29"/>
        <v>3.9460363572340576E-2</v>
      </c>
      <c r="HU12">
        <f t="shared" ca="1" si="29"/>
        <v>3.7391170859010267E-2</v>
      </c>
      <c r="HV12">
        <f t="shared" ca="1" si="29"/>
        <v>3.3849722112817782E-2</v>
      </c>
      <c r="HW12">
        <f t="shared" ca="1" si="29"/>
        <v>2.9833532803830116E-2</v>
      </c>
      <c r="HX12">
        <f t="shared" ca="1" si="29"/>
        <v>1.8265332528249769E-2</v>
      </c>
      <c r="HY12">
        <f t="shared" ca="1" si="29"/>
        <v>2.2869471413160734E-2</v>
      </c>
      <c r="HZ12">
        <f t="shared" ca="1" si="29"/>
        <v>1.9270016541708894E-2</v>
      </c>
      <c r="IA12">
        <f t="shared" ca="1" si="29"/>
        <v>2.1699974268805374E-2</v>
      </c>
      <c r="IB12">
        <f t="shared" ca="1" si="29"/>
        <v>2.204906452027269E-2</v>
      </c>
      <c r="IC12">
        <f t="shared" ca="1" si="29"/>
        <v>2.6051461788340006E-2</v>
      </c>
      <c r="ID12">
        <f t="shared" ca="1" si="29"/>
        <v>2.2935194247053748E-2</v>
      </c>
      <c r="IE12">
        <f t="shared" ca="1" si="29"/>
        <v>2.4857410402655843E-2</v>
      </c>
      <c r="IF12">
        <f t="shared" ca="1" si="29"/>
        <v>2.3480341301264113E-2</v>
      </c>
      <c r="IG12">
        <f t="shared" ca="1" si="29"/>
        <v>2.412058176898367E-2</v>
      </c>
      <c r="IH12">
        <f t="shared" ca="1" si="29"/>
        <v>3.2783762619314816E-2</v>
      </c>
      <c r="II12">
        <f t="shared" ca="1" si="29"/>
        <v>3.9006043189790042E-2</v>
      </c>
      <c r="IJ12">
        <f t="shared" ca="1" si="29"/>
        <v>4.775619983481226E-2</v>
      </c>
      <c r="IK12">
        <f t="shared" ca="1" si="29"/>
        <v>5.3448639527525758E-2</v>
      </c>
      <c r="IL12">
        <f t="shared" ca="1" si="29"/>
        <v>5.9288454242718072E-2</v>
      </c>
      <c r="IM12">
        <f t="shared" ca="1" si="29"/>
        <v>6.1135829415715284E-2</v>
      </c>
      <c r="IN12">
        <f t="shared" ca="1" si="29"/>
        <v>6.2206769436997121E-2</v>
      </c>
      <c r="IO12">
        <f t="shared" ca="1" si="29"/>
        <v>6.3360479890025162E-2</v>
      </c>
      <c r="IP12">
        <f t="shared" ca="1" si="29"/>
        <v>6.6992512479201016E-2</v>
      </c>
      <c r="IQ12">
        <f t="shared" ca="1" si="29"/>
        <v>7.5919926904228011E-2</v>
      </c>
      <c r="IR12">
        <f t="shared" ca="1" si="29"/>
        <v>8.2333471245345263E-2</v>
      </c>
      <c r="IS12">
        <f t="shared" ca="1" si="29"/>
        <v>8.6737537413561536E-2</v>
      </c>
      <c r="IT12">
        <f t="shared" ca="1" si="29"/>
        <v>9.1233247264232098E-2</v>
      </c>
      <c r="IU12">
        <f t="shared" ca="1" si="29"/>
        <v>9.3406816887659672E-2</v>
      </c>
      <c r="IV12">
        <f t="shared" ca="1" si="29"/>
        <v>9.6939806767190925E-2</v>
      </c>
      <c r="IW12">
        <f t="shared" ca="1" si="29"/>
        <v>9.5446900528591991E-2</v>
      </c>
      <c r="IX12">
        <f t="shared" ca="1" si="29"/>
        <v>9.4808889950058692E-2</v>
      </c>
      <c r="IY12">
        <f t="shared" ca="1" si="29"/>
        <v>9.4578825577025905E-2</v>
      </c>
      <c r="IZ12">
        <f t="shared" ca="1" si="29"/>
        <v>0.1024371968292781</v>
      </c>
      <c r="JA12">
        <f t="shared" ca="1" si="29"/>
        <v>0.1041074961314714</v>
      </c>
      <c r="JB12">
        <f t="shared" ca="1" si="29"/>
        <v>0.10403305978440981</v>
      </c>
      <c r="JC12">
        <f t="shared" ca="1" si="29"/>
        <v>0.10146298154867613</v>
      </c>
      <c r="JD12">
        <f t="shared" ca="1" si="29"/>
        <v>9.2603211009174319E-2</v>
      </c>
      <c r="JE12">
        <f t="shared" ref="JE12:LP12" ca="1" si="30">IF(JE6=1,(JE10-OFFSET(JE10,0,-$E$8))/OFFSET(JE10,0,-$E$8),NA())</f>
        <v>9.0793397534522383E-2</v>
      </c>
      <c r="JF12">
        <f t="shared" ca="1" si="30"/>
        <v>7.9079812206572661E-2</v>
      </c>
      <c r="JG12">
        <f t="shared" ca="1" si="30"/>
        <v>6.7423044731702436E-2</v>
      </c>
      <c r="JH12">
        <f t="shared" ca="1" si="30"/>
        <v>6.06780910263496E-2</v>
      </c>
      <c r="JI12">
        <f t="shared" ca="1" si="30"/>
        <v>5.2859571201403881E-2</v>
      </c>
      <c r="JJ12">
        <f t="shared" ca="1" si="30"/>
        <v>4.9960017446932174E-2</v>
      </c>
      <c r="JK12">
        <f t="shared" ca="1" si="30"/>
        <v>4.3962199374807713E-2</v>
      </c>
      <c r="JL12">
        <f t="shared" ca="1" si="30"/>
        <v>3.9850471301579218E-2</v>
      </c>
      <c r="JM12">
        <f t="shared" ca="1" si="30"/>
        <v>3.230556344024952E-2</v>
      </c>
      <c r="JN12">
        <f t="shared" ca="1" si="30"/>
        <v>3.4605741728168368E-2</v>
      </c>
      <c r="JO12">
        <f t="shared" ca="1" si="30"/>
        <v>3.1645902328759981E-2</v>
      </c>
      <c r="JP12">
        <f t="shared" ca="1" si="30"/>
        <v>3.4024315577713793E-2</v>
      </c>
      <c r="JQ12">
        <f t="shared" ca="1" si="30"/>
        <v>3.8448813275985198E-2</v>
      </c>
      <c r="JR12">
        <f t="shared" ca="1" si="30"/>
        <v>4.1576025478150494E-2</v>
      </c>
      <c r="JS12">
        <f t="shared" ca="1" si="30"/>
        <v>4.8092002090956779E-2</v>
      </c>
      <c r="JT12">
        <f t="shared" ca="1" si="30"/>
        <v>5.2360022931397007E-2</v>
      </c>
      <c r="JU12">
        <f t="shared" ca="1" si="30"/>
        <v>5.1733416662326455E-2</v>
      </c>
      <c r="JV12">
        <f t="shared" ca="1" si="30"/>
        <v>5.0456095407889499E-2</v>
      </c>
      <c r="JW12">
        <f t="shared" ca="1" si="30"/>
        <v>5.8276793132096348E-2</v>
      </c>
      <c r="JX12">
        <f t="shared" ca="1" si="30"/>
        <v>5.1241034109087098E-2</v>
      </c>
      <c r="JY12">
        <f t="shared" ca="1" si="30"/>
        <v>5.382460602519374E-2</v>
      </c>
      <c r="JZ12">
        <f t="shared" ca="1" si="30"/>
        <v>5.0104099116010693E-2</v>
      </c>
      <c r="KA12">
        <f t="shared" ca="1" si="30"/>
        <v>4.8373673036093287E-2</v>
      </c>
      <c r="KB12">
        <f t="shared" ca="1" si="30"/>
        <v>5.1006597868380826E-2</v>
      </c>
      <c r="KC12">
        <f t="shared" ca="1" si="30"/>
        <v>4.7304435314831805E-2</v>
      </c>
      <c r="KD12">
        <f t="shared" ca="1" si="30"/>
        <v>4.9540517961570441E-2</v>
      </c>
      <c r="KE12">
        <f t="shared" ca="1" si="30"/>
        <v>4.9625935162094612E-2</v>
      </c>
      <c r="KF12">
        <f t="shared" ca="1" si="30"/>
        <v>4.6998035558050058E-2</v>
      </c>
      <c r="KG12">
        <f t="shared" ca="1" si="30"/>
        <v>5.2655035240909323E-2</v>
      </c>
      <c r="KH12">
        <f t="shared" ca="1" si="30"/>
        <v>5.615607698391762E-2</v>
      </c>
      <c r="KI12">
        <f t="shared" ca="1" si="30"/>
        <v>5.3481183455179146E-2</v>
      </c>
      <c r="KJ12">
        <f t="shared" ca="1" si="30"/>
        <v>6.1064205772629374E-2</v>
      </c>
      <c r="KK12">
        <f t="shared" ca="1" si="30"/>
        <v>6.2474519332691963E-2</v>
      </c>
      <c r="KL12">
        <f t="shared" ca="1" si="30"/>
        <v>6.4240907465791308E-2</v>
      </c>
      <c r="KM12">
        <f t="shared" ca="1" si="30"/>
        <v>6.2829091262576381E-2</v>
      </c>
      <c r="KN12">
        <f t="shared" ca="1" si="30"/>
        <v>5.8237424547283728E-2</v>
      </c>
      <c r="KO12">
        <f t="shared" ca="1" si="30"/>
        <v>5.4102087869860475E-2</v>
      </c>
      <c r="KP12">
        <f t="shared" ca="1" si="30"/>
        <v>5.1898431903207837E-2</v>
      </c>
      <c r="KQ12">
        <f t="shared" ca="1" si="30"/>
        <v>5.2965866793379363E-2</v>
      </c>
      <c r="KR12">
        <f t="shared" ca="1" si="30"/>
        <v>5.3686301715438957E-2</v>
      </c>
      <c r="KS12">
        <f t="shared" ca="1" si="30"/>
        <v>5.7202891505809698E-2</v>
      </c>
      <c r="KT12">
        <f t="shared" ca="1" si="30"/>
        <v>6.0971043434847765E-2</v>
      </c>
      <c r="KU12">
        <f t="shared" ca="1" si="30"/>
        <v>6.5142129694316264E-2</v>
      </c>
      <c r="KV12">
        <f t="shared" ca="1" si="30"/>
        <v>6.6941154700221966E-2</v>
      </c>
      <c r="KW12">
        <f t="shared" ca="1" si="30"/>
        <v>7.3213408644400929E-2</v>
      </c>
      <c r="KX12">
        <f t="shared" ca="1" si="30"/>
        <v>7.7801701100982015E-2</v>
      </c>
      <c r="KY12">
        <f t="shared" ca="1" si="30"/>
        <v>8.8718159784149625E-2</v>
      </c>
      <c r="KZ12">
        <f t="shared" ca="1" si="30"/>
        <v>0.10236831297628658</v>
      </c>
      <c r="LA12">
        <f t="shared" ca="1" si="30"/>
        <v>0.11275157590947067</v>
      </c>
      <c r="LB12">
        <f t="shared" ca="1" si="30"/>
        <v>0.12015134317063966</v>
      </c>
      <c r="LC12">
        <f t="shared" ca="1" si="30"/>
        <v>0.12488154153943362</v>
      </c>
      <c r="LD12">
        <f t="shared" ca="1" si="30"/>
        <v>0.12795343338969628</v>
      </c>
      <c r="LE12">
        <f t="shared" ca="1" si="30"/>
        <v>0.12418979249788643</v>
      </c>
      <c r="LF12">
        <f t="shared" ca="1" si="30"/>
        <v>0.12233103935062652</v>
      </c>
      <c r="LG12">
        <f t="shared" ca="1" si="30"/>
        <v>0.11833724438484754</v>
      </c>
      <c r="LH12">
        <f t="shared" ca="1" si="30"/>
        <v>0.11509054907572015</v>
      </c>
      <c r="LI12">
        <f t="shared" ca="1" si="30"/>
        <v>0.11281141843768773</v>
      </c>
      <c r="LJ12">
        <f t="shared" ca="1" si="30"/>
        <v>0.10776118557139218</v>
      </c>
      <c r="LK12">
        <f t="shared" ca="1" si="30"/>
        <v>0.10519315047395039</v>
      </c>
      <c r="LL12">
        <f t="shared" ca="1" si="30"/>
        <v>9.5290659969919866E-2</v>
      </c>
      <c r="LM12">
        <f t="shared" ca="1" si="30"/>
        <v>8.9683038029976375E-2</v>
      </c>
      <c r="LN12">
        <f t="shared" ca="1" si="30"/>
        <v>8.5605426000486443E-2</v>
      </c>
      <c r="LO12">
        <f t="shared" ca="1" si="30"/>
        <v>7.6757465131517363E-2</v>
      </c>
      <c r="LP12">
        <f t="shared" ca="1" si="30"/>
        <v>7.4038206420801195E-2</v>
      </c>
      <c r="LQ12">
        <f t="shared" ref="LQ12:NL12" ca="1" si="31">IF(LQ6=1,(LQ10-OFFSET(LQ10,0,-$E$8))/OFFSET(LQ10,0,-$E$8),NA())</f>
        <v>7.802728448162119E-2</v>
      </c>
      <c r="LR12">
        <f t="shared" ca="1" si="31"/>
        <v>7.425022601312839E-2</v>
      </c>
      <c r="LS12">
        <f t="shared" ca="1" si="31"/>
        <v>7.3402147846939686E-2</v>
      </c>
      <c r="LT12">
        <f t="shared" ca="1" si="31"/>
        <v>7.2908025715470753E-2</v>
      </c>
      <c r="LU12">
        <f t="shared" ca="1" si="31"/>
        <v>6.6443901812106285E-2</v>
      </c>
      <c r="LV12">
        <f t="shared" ca="1" si="31"/>
        <v>6.4536757558704694E-2</v>
      </c>
      <c r="LW12">
        <f t="shared" ca="1" si="31"/>
        <v>5.3766437783464613E-2</v>
      </c>
      <c r="LX12">
        <f t="shared" ca="1" si="31"/>
        <v>4.7607049723478449E-2</v>
      </c>
      <c r="LY12">
        <f t="shared" ca="1" si="31"/>
        <v>4.2503883349200682E-2</v>
      </c>
      <c r="LZ12">
        <f t="shared" ca="1" si="31"/>
        <v>3.8556316116988197E-2</v>
      </c>
      <c r="MA12">
        <f t="shared" ca="1" si="31"/>
        <v>3.8847008854832811E-2</v>
      </c>
      <c r="MB12">
        <f t="shared" ca="1" si="31"/>
        <v>3.6103803065673505E-2</v>
      </c>
      <c r="MC12">
        <f t="shared" ca="1" si="31"/>
        <v>2.6925148088314373E-2</v>
      </c>
      <c r="MD12">
        <f t="shared" ca="1" si="31"/>
        <v>2.5210391511159988E-2</v>
      </c>
      <c r="ME12">
        <f t="shared" ca="1" si="31"/>
        <v>2.4259349198640028E-2</v>
      </c>
      <c r="MF12">
        <f t="shared" ca="1" si="31"/>
        <v>2.2953235802215369E-2</v>
      </c>
      <c r="MG12">
        <f t="shared" ca="1" si="31"/>
        <v>2.2812725958062097E-2</v>
      </c>
      <c r="MH12">
        <f t="shared" ca="1" si="31"/>
        <v>2.2334622870461323E-2</v>
      </c>
      <c r="MI12">
        <f t="shared" ca="1" si="31"/>
        <v>2.8192550914905162E-2</v>
      </c>
      <c r="MJ12">
        <f t="shared" ca="1" si="31"/>
        <v>3.0556290435075219E-2</v>
      </c>
      <c r="MK12">
        <f t="shared" ca="1" si="31"/>
        <v>3.4222131433171828E-2</v>
      </c>
      <c r="ML12">
        <f t="shared" ca="1" si="31"/>
        <v>3.3745566101044781E-2</v>
      </c>
      <c r="MM12">
        <f t="shared" ca="1" si="31"/>
        <v>3.552941457758E-2</v>
      </c>
      <c r="MN12">
        <f t="shared" ca="1" si="31"/>
        <v>3.6610080587477771E-2</v>
      </c>
      <c r="MO12">
        <f t="shared" ca="1" si="31"/>
        <v>4.1104543070982463E-2</v>
      </c>
      <c r="MP12">
        <f t="shared" ca="1" si="31"/>
        <v>4.6028290326801787E-2</v>
      </c>
      <c r="MQ12">
        <f t="shared" ca="1" si="31"/>
        <v>4.7689608572986472E-2</v>
      </c>
      <c r="MR12">
        <f t="shared" ca="1" si="31"/>
        <v>5.0710346375048891E-2</v>
      </c>
      <c r="MS12" t="e">
        <f t="shared" ca="1" si="31"/>
        <v>#N/A</v>
      </c>
      <c r="MT12" t="e">
        <f t="shared" ca="1" si="31"/>
        <v>#N/A</v>
      </c>
      <c r="MU12" t="e">
        <f t="shared" ca="1" si="31"/>
        <v>#N/A</v>
      </c>
      <c r="MV12" t="e">
        <f t="shared" ca="1" si="31"/>
        <v>#N/A</v>
      </c>
      <c r="MW12" t="e">
        <f t="shared" ca="1" si="31"/>
        <v>#N/A</v>
      </c>
      <c r="MX12" t="e">
        <f t="shared" ca="1" si="31"/>
        <v>#N/A</v>
      </c>
      <c r="MY12" t="e">
        <f t="shared" ca="1" si="31"/>
        <v>#N/A</v>
      </c>
      <c r="MZ12" t="e">
        <f t="shared" ca="1" si="31"/>
        <v>#N/A</v>
      </c>
      <c r="NA12" t="e">
        <f t="shared" ca="1" si="31"/>
        <v>#N/A</v>
      </c>
      <c r="NB12" t="e">
        <f t="shared" ca="1" si="31"/>
        <v>#N/A</v>
      </c>
      <c r="NC12" t="e">
        <f t="shared" ca="1" si="31"/>
        <v>#N/A</v>
      </c>
      <c r="ND12" t="e">
        <f t="shared" ca="1" si="31"/>
        <v>#N/A</v>
      </c>
      <c r="NE12" t="e">
        <f t="shared" ca="1" si="31"/>
        <v>#N/A</v>
      </c>
      <c r="NF12" t="e">
        <f t="shared" ca="1" si="31"/>
        <v>#N/A</v>
      </c>
      <c r="NG12" t="e">
        <f t="shared" ca="1" si="31"/>
        <v>#N/A</v>
      </c>
      <c r="NH12" t="e">
        <f t="shared" ca="1" si="31"/>
        <v>#N/A</v>
      </c>
      <c r="NI12" t="e">
        <f t="shared" ca="1" si="31"/>
        <v>#N/A</v>
      </c>
      <c r="NJ12" t="e">
        <f t="shared" ca="1" si="31"/>
        <v>#N/A</v>
      </c>
      <c r="NK12" t="e">
        <f t="shared" ca="1" si="31"/>
        <v>#N/A</v>
      </c>
      <c r="NL12" t="e">
        <f t="shared" ca="1" si="31"/>
        <v>#N/A</v>
      </c>
    </row>
    <row r="13" spans="1:387" x14ac:dyDescent="0.25">
      <c r="B13" s="6" t="s">
        <v>200</v>
      </c>
      <c r="C13" s="8">
        <f t="shared" si="0"/>
        <v>40330</v>
      </c>
      <c r="E13" s="3" t="str">
        <f>CONCATENATE(F13," - ",G13)</f>
        <v>New South Wales - Supermarket &amp; grocery stores</v>
      </c>
      <c r="F13" t="str">
        <f>F9</f>
        <v>New South Wales</v>
      </c>
      <c r="G13" t="str">
        <f>G9</f>
        <v>Supermarket &amp; grocery stores</v>
      </c>
      <c r="H13">
        <f>IF($E$7&gt;=H$7,INDEX(Data!E:E,MATCH(Control!$E9,Data!$B:$B,0),),NA())</f>
        <v>303.10000000000002</v>
      </c>
      <c r="I13">
        <f>IF($E$7&gt;=I$7,INDEX(Data!F:F,MATCH(Control!$E9,Data!$B:$B,0),),NA())</f>
        <v>297.8</v>
      </c>
      <c r="J13">
        <f>IF($E$7&gt;=J$7,INDEX(Data!G:G,MATCH(Control!$E9,Data!$B:$B,0),),NA())</f>
        <v>298</v>
      </c>
      <c r="K13">
        <f>IF($E$7&gt;=K$7,INDEX(Data!H:H,MATCH(Control!$E9,Data!$B:$B,0),),NA())</f>
        <v>307.89999999999998</v>
      </c>
      <c r="L13">
        <f>IF($E$7&gt;=L$7,INDEX(Data!I:I,MATCH(Control!$E9,Data!$B:$B,0),),NA())</f>
        <v>299.2</v>
      </c>
      <c r="M13">
        <f>IF($E$7&gt;=M$7,INDEX(Data!J:J,MATCH(Control!$E9,Data!$B:$B,0),),NA())</f>
        <v>305.39999999999998</v>
      </c>
      <c r="N13">
        <f>IF($E$7&gt;=N$7,INDEX(Data!K:K,MATCH(Control!$E9,Data!$B:$B,0),),NA())</f>
        <v>318</v>
      </c>
      <c r="O13">
        <f>IF($E$7&gt;=O$7,INDEX(Data!L:L,MATCH(Control!$E9,Data!$B:$B,0),),NA())</f>
        <v>334.4</v>
      </c>
      <c r="P13">
        <f>IF($E$7&gt;=P$7,INDEX(Data!M:M,MATCH(Control!$E9,Data!$B:$B,0),),NA())</f>
        <v>389.6</v>
      </c>
      <c r="Q13">
        <f>IF($E$7&gt;=Q$7,INDEX(Data!N:N,MATCH(Control!$E9,Data!$B:$B,0),),NA())</f>
        <v>311.39999999999998</v>
      </c>
      <c r="R13">
        <f>IF($E$7&gt;=R$7,INDEX(Data!O:O,MATCH(Control!$E9,Data!$B:$B,0),),NA())</f>
        <v>327.2</v>
      </c>
      <c r="S13">
        <f>IF($E$7&gt;=S$7,INDEX(Data!P:P,MATCH(Control!$E9,Data!$B:$B,0),),NA())</f>
        <v>350.9</v>
      </c>
      <c r="T13">
        <f>IF($E$7&gt;=T$7,INDEX(Data!Q:Q,MATCH(Control!$E9,Data!$B:$B,0),),NA())</f>
        <v>323.39999999999998</v>
      </c>
      <c r="U13">
        <f>IF($E$7&gt;=U$7,INDEX(Data!R:R,MATCH(Control!$E9,Data!$B:$B,0),),NA())</f>
        <v>316.60000000000002</v>
      </c>
      <c r="V13">
        <f>IF($E$7&gt;=V$7,INDEX(Data!S:S,MATCH(Control!$E9,Data!$B:$B,0),),NA())</f>
        <v>325.39999999999998</v>
      </c>
      <c r="W13">
        <f>IF($E$7&gt;=W$7,INDEX(Data!T:T,MATCH(Control!$E9,Data!$B:$B,0),),NA())</f>
        <v>323.10000000000002</v>
      </c>
      <c r="X13">
        <f>IF($E$7&gt;=X$7,INDEX(Data!U:U,MATCH(Control!$E9,Data!$B:$B,0),),NA())</f>
        <v>338.1</v>
      </c>
      <c r="Y13">
        <f>IF($E$7&gt;=Y$7,INDEX(Data!V:V,MATCH(Control!$E9,Data!$B:$B,0),),NA())</f>
        <v>330.6</v>
      </c>
      <c r="Z13">
        <f>IF($E$7&gt;=Z$7,INDEX(Data!W:W,MATCH(Control!$E9,Data!$B:$B,0),),NA())</f>
        <v>351.1</v>
      </c>
      <c r="AA13">
        <f>IF($E$7&gt;=AA$7,INDEX(Data!X:X,MATCH(Control!$E9,Data!$B:$B,0),),NA())</f>
        <v>361.5</v>
      </c>
      <c r="AB13">
        <f>IF($E$7&gt;=AB$7,INDEX(Data!Y:Y,MATCH(Control!$E9,Data!$B:$B,0),),NA())</f>
        <v>430.9</v>
      </c>
      <c r="AC13">
        <f>IF($E$7&gt;=AC$7,INDEX(Data!Z:Z,MATCH(Control!$E9,Data!$B:$B,0),),NA())</f>
        <v>333.2</v>
      </c>
      <c r="AD13">
        <f>IF($E$7&gt;=AD$7,INDEX(Data!AA:AA,MATCH(Control!$E9,Data!$B:$B,0),),NA())</f>
        <v>343.3</v>
      </c>
      <c r="AE13">
        <f>IF($E$7&gt;=AE$7,INDEX(Data!AB:AB,MATCH(Control!$E9,Data!$B:$B,0),),NA())</f>
        <v>344.8</v>
      </c>
      <c r="AF13">
        <f>IF($E$7&gt;=AF$7,INDEX(Data!AC:AC,MATCH(Control!$E9,Data!$B:$B,0),),NA())</f>
        <v>345.9</v>
      </c>
      <c r="AG13">
        <f>IF($E$7&gt;=AG$7,INDEX(Data!AD:AD,MATCH(Control!$E9,Data!$B:$B,0),),NA())</f>
        <v>352</v>
      </c>
      <c r="AH13">
        <f>IF($E$7&gt;=AH$7,INDEX(Data!AE:AE,MATCH(Control!$E9,Data!$B:$B,0),),NA())</f>
        <v>348.9</v>
      </c>
      <c r="AI13">
        <f>IF($E$7&gt;=AI$7,INDEX(Data!AF:AF,MATCH(Control!$E9,Data!$B:$B,0),),NA())</f>
        <v>348.6</v>
      </c>
      <c r="AJ13">
        <f>IF($E$7&gt;=AJ$7,INDEX(Data!AG:AG,MATCH(Control!$E9,Data!$B:$B,0),),NA())</f>
        <v>374.6</v>
      </c>
      <c r="AK13">
        <f>IF($E$7&gt;=AK$7,INDEX(Data!AH:AH,MATCH(Control!$E9,Data!$B:$B,0),),NA())</f>
        <v>345.7</v>
      </c>
      <c r="AL13">
        <f>IF($E$7&gt;=AL$7,INDEX(Data!AI:AI,MATCH(Control!$E9,Data!$B:$B,0),),NA())</f>
        <v>373.5</v>
      </c>
      <c r="AM13">
        <f>IF($E$7&gt;=AM$7,INDEX(Data!AJ:AJ,MATCH(Control!$E9,Data!$B:$B,0),),NA())</f>
        <v>378.7</v>
      </c>
      <c r="AN13">
        <f>IF($E$7&gt;=AN$7,INDEX(Data!AK:AK,MATCH(Control!$E9,Data!$B:$B,0),),NA())</f>
        <v>432.6</v>
      </c>
      <c r="AO13">
        <f>IF($E$7&gt;=AO$7,INDEX(Data!AL:AL,MATCH(Control!$E9,Data!$B:$B,0),),NA())</f>
        <v>376.4</v>
      </c>
      <c r="AP13">
        <f>IF($E$7&gt;=AP$7,INDEX(Data!AM:AM,MATCH(Control!$E9,Data!$B:$B,0),),NA())</f>
        <v>352</v>
      </c>
      <c r="AQ13">
        <f>IF($E$7&gt;=AQ$7,INDEX(Data!AN:AN,MATCH(Control!$E9,Data!$B:$B,0),),NA())</f>
        <v>371.8</v>
      </c>
      <c r="AR13">
        <f>IF($E$7&gt;=AR$7,INDEX(Data!AO:AO,MATCH(Control!$E9,Data!$B:$B,0),),NA())</f>
        <v>366.6</v>
      </c>
      <c r="AS13">
        <f>IF($E$7&gt;=AS$7,INDEX(Data!AP:AP,MATCH(Control!$E9,Data!$B:$B,0),),NA())</f>
        <v>391</v>
      </c>
      <c r="AT13">
        <f>IF($E$7&gt;=AT$7,INDEX(Data!AQ:AQ,MATCH(Control!$E9,Data!$B:$B,0),),NA())</f>
        <v>369.4</v>
      </c>
      <c r="AU13">
        <f>IF($E$7&gt;=AU$7,INDEX(Data!AR:AR,MATCH(Control!$E9,Data!$B:$B,0),),NA())</f>
        <v>423.8</v>
      </c>
      <c r="AV13">
        <f>IF($E$7&gt;=AV$7,INDEX(Data!AS:AS,MATCH(Control!$E9,Data!$B:$B,0),),NA())</f>
        <v>401.9</v>
      </c>
      <c r="AW13">
        <f>IF($E$7&gt;=AW$7,INDEX(Data!AT:AT,MATCH(Control!$E9,Data!$B:$B,0),),NA())</f>
        <v>388.6</v>
      </c>
      <c r="AX13">
        <f>IF($E$7&gt;=AX$7,INDEX(Data!AU:AU,MATCH(Control!$E9,Data!$B:$B,0),),NA())</f>
        <v>420</v>
      </c>
      <c r="AY13">
        <f>IF($E$7&gt;=AY$7,INDEX(Data!AV:AV,MATCH(Control!$E9,Data!$B:$B,0),),NA())</f>
        <v>422.5</v>
      </c>
      <c r="AZ13">
        <f>IF($E$7&gt;=AZ$7,INDEX(Data!AW:AW,MATCH(Control!$E9,Data!$B:$B,0),),NA())</f>
        <v>481.3</v>
      </c>
      <c r="BA13">
        <f>IF($E$7&gt;=BA$7,INDEX(Data!AX:AX,MATCH(Control!$E9,Data!$B:$B,0),),NA())</f>
        <v>420.7</v>
      </c>
      <c r="BB13">
        <f>IF($E$7&gt;=BB$7,INDEX(Data!AY:AY,MATCH(Control!$E9,Data!$B:$B,0),),NA())</f>
        <v>392.9</v>
      </c>
      <c r="BC13">
        <f>IF($E$7&gt;=BC$7,INDEX(Data!AZ:AZ,MATCH(Control!$E9,Data!$B:$B,0),),NA())</f>
        <v>419.4</v>
      </c>
      <c r="BD13">
        <f>IF($E$7&gt;=BD$7,INDEX(Data!BA:BA,MATCH(Control!$E9,Data!$B:$B,0),),NA())</f>
        <v>415</v>
      </c>
      <c r="BE13">
        <f>IF($E$7&gt;=BE$7,INDEX(Data!BB:BB,MATCH(Control!$E9,Data!$B:$B,0),),NA())</f>
        <v>440</v>
      </c>
      <c r="BF13">
        <f>IF($E$7&gt;=BF$7,INDEX(Data!BC:BC,MATCH(Control!$E9,Data!$B:$B,0),),NA())</f>
        <v>418.8</v>
      </c>
      <c r="BG13">
        <f>IF($E$7&gt;=BG$7,INDEX(Data!BD:BD,MATCH(Control!$E9,Data!$B:$B,0),),NA())</f>
        <v>451.9</v>
      </c>
      <c r="BH13">
        <f>IF($E$7&gt;=BH$7,INDEX(Data!BE:BE,MATCH(Control!$E9,Data!$B:$B,0),),NA())</f>
        <v>446.2</v>
      </c>
      <c r="BI13">
        <f>IF($E$7&gt;=BI$7,INDEX(Data!BF:BF,MATCH(Control!$E9,Data!$B:$B,0),),NA())</f>
        <v>444.3</v>
      </c>
      <c r="BJ13">
        <f>IF($E$7&gt;=BJ$7,INDEX(Data!BG:BG,MATCH(Control!$E9,Data!$B:$B,0),),NA())</f>
        <v>458.6</v>
      </c>
      <c r="BK13">
        <f>IF($E$7&gt;=BK$7,INDEX(Data!BH:BH,MATCH(Control!$E9,Data!$B:$B,0),),NA())</f>
        <v>454.7</v>
      </c>
      <c r="BL13">
        <f>IF($E$7&gt;=BL$7,INDEX(Data!BI:BI,MATCH(Control!$E9,Data!$B:$B,0),),NA())</f>
        <v>528.1</v>
      </c>
      <c r="BM13">
        <f>IF($E$7&gt;=BM$7,INDEX(Data!BJ:BJ,MATCH(Control!$E9,Data!$B:$B,0),),NA())</f>
        <v>466.4</v>
      </c>
      <c r="BN13">
        <f>IF($E$7&gt;=BN$7,INDEX(Data!BK:BK,MATCH(Control!$E9,Data!$B:$B,0),),NA())</f>
        <v>430.5</v>
      </c>
      <c r="BO13">
        <f>IF($E$7&gt;=BO$7,INDEX(Data!BL:BL,MATCH(Control!$E9,Data!$B:$B,0),),NA())</f>
        <v>447.7</v>
      </c>
      <c r="BP13">
        <f>IF($E$7&gt;=BP$7,INDEX(Data!BM:BM,MATCH(Control!$E9,Data!$B:$B,0),),NA())</f>
        <v>455.5</v>
      </c>
      <c r="BQ13">
        <f>IF($E$7&gt;=BQ$7,INDEX(Data!BN:BN,MATCH(Control!$E9,Data!$B:$B,0),),NA())</f>
        <v>459.8</v>
      </c>
      <c r="BR13">
        <f>IF($E$7&gt;=BR$7,INDEX(Data!BO:BO,MATCH(Control!$E9,Data!$B:$B,0),),NA())</f>
        <v>443.2</v>
      </c>
      <c r="BS13">
        <f>IF($E$7&gt;=BS$7,INDEX(Data!BP:BP,MATCH(Control!$E9,Data!$B:$B,0),),NA())</f>
        <v>460.1</v>
      </c>
      <c r="BT13">
        <f>IF($E$7&gt;=BT$7,INDEX(Data!BQ:BQ,MATCH(Control!$E9,Data!$B:$B,0),),NA())</f>
        <v>463.6</v>
      </c>
      <c r="BU13">
        <f>IF($E$7&gt;=BU$7,INDEX(Data!BR:BR,MATCH(Control!$E9,Data!$B:$B,0),),NA())</f>
        <v>459.8</v>
      </c>
      <c r="BV13">
        <f>IF($E$7&gt;=BV$7,INDEX(Data!BS:BS,MATCH(Control!$E9,Data!$B:$B,0),),NA())</f>
        <v>478.9</v>
      </c>
      <c r="BW13">
        <f>IF($E$7&gt;=BW$7,INDEX(Data!BT:BT,MATCH(Control!$E9,Data!$B:$B,0),),NA())</f>
        <v>478.7</v>
      </c>
      <c r="BX13">
        <f>IF($E$7&gt;=BX$7,INDEX(Data!BU:BU,MATCH(Control!$E9,Data!$B:$B,0),),NA())</f>
        <v>565.4</v>
      </c>
      <c r="BY13">
        <f>IF($E$7&gt;=BY$7,INDEX(Data!BV:BV,MATCH(Control!$E9,Data!$B:$B,0),),NA())</f>
        <v>479.2</v>
      </c>
      <c r="BZ13">
        <f>IF($E$7&gt;=BZ$7,INDEX(Data!BW:BW,MATCH(Control!$E9,Data!$B:$B,0),),NA())</f>
        <v>467.2</v>
      </c>
      <c r="CA13">
        <f>IF($E$7&gt;=CA$7,INDEX(Data!BX:BX,MATCH(Control!$E9,Data!$B:$B,0),),NA())</f>
        <v>501.1</v>
      </c>
      <c r="CB13">
        <f>IF($E$7&gt;=CB$7,INDEX(Data!BY:BY,MATCH(Control!$E9,Data!$B:$B,0),),NA())</f>
        <v>484.6</v>
      </c>
      <c r="CC13">
        <f>IF($E$7&gt;=CC$7,INDEX(Data!BZ:BZ,MATCH(Control!$E9,Data!$B:$B,0),),NA())</f>
        <v>481.2</v>
      </c>
      <c r="CD13">
        <f>IF($E$7&gt;=CD$7,INDEX(Data!CA:CA,MATCH(Control!$E9,Data!$B:$B,0),),NA())</f>
        <v>482.9</v>
      </c>
      <c r="CE13">
        <f>IF($E$7&gt;=CE$7,INDEX(Data!CB:CB,MATCH(Control!$E9,Data!$B:$B,0),),NA())</f>
        <v>479.2</v>
      </c>
      <c r="CF13">
        <f>IF($E$7&gt;=CF$7,INDEX(Data!CC:CC,MATCH(Control!$E9,Data!$B:$B,0),),NA())</f>
        <v>494.5</v>
      </c>
      <c r="CG13">
        <f>IF($E$7&gt;=CG$7,INDEX(Data!CD:CD,MATCH(Control!$E9,Data!$B:$B,0),),NA())</f>
        <v>508.6</v>
      </c>
      <c r="CH13">
        <f>IF($E$7&gt;=CH$7,INDEX(Data!CE:CE,MATCH(Control!$E9,Data!$B:$B,0),),NA())</f>
        <v>509.2</v>
      </c>
      <c r="CI13">
        <f>IF($E$7&gt;=CI$7,INDEX(Data!CF:CF,MATCH(Control!$E9,Data!$B:$B,0),),NA())</f>
        <v>535.79999999999995</v>
      </c>
      <c r="CJ13">
        <f>IF($E$7&gt;=CJ$7,INDEX(Data!CG:CG,MATCH(Control!$E9,Data!$B:$B,0),),NA())</f>
        <v>627.70000000000005</v>
      </c>
      <c r="CK13">
        <f>IF($E$7&gt;=CK$7,INDEX(Data!CH:CH,MATCH(Control!$E9,Data!$B:$B,0),),NA())</f>
        <v>507.8</v>
      </c>
      <c r="CL13">
        <f>IF($E$7&gt;=CL$7,INDEX(Data!CI:CI,MATCH(Control!$E9,Data!$B:$B,0),),NA())</f>
        <v>503.2</v>
      </c>
      <c r="CM13">
        <f>IF($E$7&gt;=CM$7,INDEX(Data!CJ:CJ,MATCH(Control!$E9,Data!$B:$B,0),),NA())</f>
        <v>578.29999999999995</v>
      </c>
      <c r="CN13">
        <f>IF($E$7&gt;=CN$7,INDEX(Data!CK:CK,MATCH(Control!$E9,Data!$B:$B,0),),NA())</f>
        <v>546.5</v>
      </c>
      <c r="CO13">
        <f>IF($E$7&gt;=CO$7,INDEX(Data!CL:CL,MATCH(Control!$E9,Data!$B:$B,0),),NA())</f>
        <v>540.70000000000005</v>
      </c>
      <c r="CP13">
        <f>IF($E$7&gt;=CP$7,INDEX(Data!CM:CM,MATCH(Control!$E9,Data!$B:$B,0),),NA())</f>
        <v>546.9</v>
      </c>
      <c r="CQ13">
        <f>IF($E$7&gt;=CQ$7,INDEX(Data!CN:CN,MATCH(Control!$E9,Data!$B:$B,0),),NA())</f>
        <v>549.5</v>
      </c>
      <c r="CR13">
        <f>IF($E$7&gt;=CR$7,INDEX(Data!CO:CO,MATCH(Control!$E9,Data!$B:$B,0),),NA())</f>
        <v>570.1</v>
      </c>
      <c r="CS13">
        <f>IF($E$7&gt;=CS$7,INDEX(Data!CP:CP,MATCH(Control!$E9,Data!$B:$B,0),),NA())</f>
        <v>575.79999999999995</v>
      </c>
      <c r="CT13">
        <f>IF($E$7&gt;=CT$7,INDEX(Data!CQ:CQ,MATCH(Control!$E9,Data!$B:$B,0),),NA())</f>
        <v>556.1</v>
      </c>
      <c r="CU13">
        <f>IF($E$7&gt;=CU$7,INDEX(Data!CR:CR,MATCH(Control!$E9,Data!$B:$B,0),),NA())</f>
        <v>586.79999999999995</v>
      </c>
      <c r="CV13">
        <f>IF($E$7&gt;=CV$7,INDEX(Data!CS:CS,MATCH(Control!$E9,Data!$B:$B,0),),NA())</f>
        <v>702</v>
      </c>
      <c r="CW13">
        <f>IF($E$7&gt;=CW$7,INDEX(Data!CT:CT,MATCH(Control!$E9,Data!$B:$B,0),),NA())</f>
        <v>563.1</v>
      </c>
      <c r="CX13">
        <f>IF($E$7&gt;=CX$7,INDEX(Data!CU:CU,MATCH(Control!$E9,Data!$B:$B,0),),NA())</f>
        <v>558.20000000000005</v>
      </c>
      <c r="CY13">
        <f>IF($E$7&gt;=CY$7,INDEX(Data!CV:CV,MATCH(Control!$E9,Data!$B:$B,0),),NA())</f>
        <v>608.79999999999995</v>
      </c>
      <c r="CZ13">
        <f>IF($E$7&gt;=CZ$7,INDEX(Data!CW:CW,MATCH(Control!$E9,Data!$B:$B,0),),NA())</f>
        <v>570.20000000000005</v>
      </c>
      <c r="DA13">
        <f>IF($E$7&gt;=DA$7,INDEX(Data!CX:CX,MATCH(Control!$E9,Data!$B:$B,0),),NA())</f>
        <v>596.20000000000005</v>
      </c>
      <c r="DB13">
        <f>IF($E$7&gt;=DB$7,INDEX(Data!CY:CY,MATCH(Control!$E9,Data!$B:$B,0),),NA())</f>
        <v>605.4</v>
      </c>
      <c r="DC13">
        <f>IF($E$7&gt;=DC$7,INDEX(Data!CZ:CZ,MATCH(Control!$E9,Data!$B:$B,0),),NA())</f>
        <v>594.79999999999995</v>
      </c>
      <c r="DD13">
        <f>IF($E$7&gt;=DD$7,INDEX(Data!DA:DA,MATCH(Control!$E9,Data!$B:$B,0),),NA())</f>
        <v>644.1</v>
      </c>
      <c r="DE13">
        <f>IF($E$7&gt;=DE$7,INDEX(Data!DB:DB,MATCH(Control!$E9,Data!$B:$B,0),),NA())</f>
        <v>604.4</v>
      </c>
      <c r="DF13">
        <f>IF($E$7&gt;=DF$7,INDEX(Data!DC:DC,MATCH(Control!$E9,Data!$B:$B,0),),NA())</f>
        <v>630.1</v>
      </c>
      <c r="DG13">
        <f>IF($E$7&gt;=DG$7,INDEX(Data!DD:DD,MATCH(Control!$E9,Data!$B:$B,0),),NA())</f>
        <v>665.7</v>
      </c>
      <c r="DH13">
        <f>IF($E$7&gt;=DH$7,INDEX(Data!DE:DE,MATCH(Control!$E9,Data!$B:$B,0),),NA())</f>
        <v>737.9</v>
      </c>
      <c r="DI13">
        <f>IF($E$7&gt;=DI$7,INDEX(Data!DF:DF,MATCH(Control!$E9,Data!$B:$B,0),),NA())</f>
        <v>677.9</v>
      </c>
      <c r="DJ13">
        <f>IF($E$7&gt;=DJ$7,INDEX(Data!DG:DG,MATCH(Control!$E9,Data!$B:$B,0),),NA())</f>
        <v>617.29999999999995</v>
      </c>
      <c r="DK13">
        <f>IF($E$7&gt;=DK$7,INDEX(Data!DH:DH,MATCH(Control!$E9,Data!$B:$B,0),),NA())</f>
        <v>672.3</v>
      </c>
      <c r="DL13">
        <f>IF($E$7&gt;=DL$7,INDEX(Data!DI:DI,MATCH(Control!$E9,Data!$B:$B,0),),NA())</f>
        <v>623.1</v>
      </c>
      <c r="DM13">
        <f>IF($E$7&gt;=DM$7,INDEX(Data!DJ:DJ,MATCH(Control!$E9,Data!$B:$B,0),),NA())</f>
        <v>666.9</v>
      </c>
      <c r="DN13">
        <f>IF($E$7&gt;=DN$7,INDEX(Data!DK:DK,MATCH(Control!$E9,Data!$B:$B,0),),NA())</f>
        <v>621.1</v>
      </c>
      <c r="DO13">
        <f>IF($E$7&gt;=DO$7,INDEX(Data!DL:DL,MATCH(Control!$E9,Data!$B:$B,0),),NA())</f>
        <v>657.7</v>
      </c>
      <c r="DP13">
        <f>IF($E$7&gt;=DP$7,INDEX(Data!DM:DM,MATCH(Control!$E9,Data!$B:$B,0),),NA())</f>
        <v>711</v>
      </c>
      <c r="DQ13">
        <f>IF($E$7&gt;=DQ$7,INDEX(Data!DN:DN,MATCH(Control!$E9,Data!$B:$B,0),),NA())</f>
        <v>639.20000000000005</v>
      </c>
      <c r="DR13">
        <f>IF($E$7&gt;=DR$7,INDEX(Data!DO:DO,MATCH(Control!$E9,Data!$B:$B,0),),NA())</f>
        <v>696.7</v>
      </c>
      <c r="DS13">
        <f>IF($E$7&gt;=DS$7,INDEX(Data!DP:DP,MATCH(Control!$E9,Data!$B:$B,0),),NA())</f>
        <v>701.9</v>
      </c>
      <c r="DT13">
        <f>IF($E$7&gt;=DT$7,INDEX(Data!DQ:DQ,MATCH(Control!$E9,Data!$B:$B,0),),NA())</f>
        <v>772.1</v>
      </c>
      <c r="DU13">
        <f>IF($E$7&gt;=DU$7,INDEX(Data!DR:DR,MATCH(Control!$E9,Data!$B:$B,0),),NA())</f>
        <v>707.9</v>
      </c>
      <c r="DV13">
        <f>IF($E$7&gt;=DV$7,INDEX(Data!DS:DS,MATCH(Control!$E9,Data!$B:$B,0),),NA())</f>
        <v>676.2</v>
      </c>
      <c r="DW13">
        <f>IF($E$7&gt;=DW$7,INDEX(Data!DT:DT,MATCH(Control!$E9,Data!$B:$B,0),),NA())</f>
        <v>697.3</v>
      </c>
      <c r="DX13">
        <f>IF($E$7&gt;=DX$7,INDEX(Data!DU:DU,MATCH(Control!$E9,Data!$B:$B,0),),NA())</f>
        <v>720.2</v>
      </c>
      <c r="DY13">
        <f>IF($E$7&gt;=DY$7,INDEX(Data!DV:DV,MATCH(Control!$E9,Data!$B:$B,0),),NA())</f>
        <v>713</v>
      </c>
      <c r="DZ13">
        <f>IF($E$7&gt;=DZ$7,INDEX(Data!DW:DW,MATCH(Control!$E9,Data!$B:$B,0),),NA())</f>
        <v>688.4</v>
      </c>
      <c r="EA13">
        <f>IF($E$7&gt;=EA$7,INDEX(Data!DX:DX,MATCH(Control!$E9,Data!$B:$B,0),),NA())</f>
        <v>738.3</v>
      </c>
      <c r="EB13">
        <f>IF($E$7&gt;=EB$7,INDEX(Data!DY:DY,MATCH(Control!$E9,Data!$B:$B,0),),NA())</f>
        <v>721.4</v>
      </c>
      <c r="EC13">
        <f>IF($E$7&gt;=EC$7,INDEX(Data!DZ:DZ,MATCH(Control!$E9,Data!$B:$B,0),),NA())</f>
        <v>714.2</v>
      </c>
      <c r="ED13">
        <f>IF($E$7&gt;=ED$7,INDEX(Data!EA:EA,MATCH(Control!$E9,Data!$B:$B,0),),NA())</f>
        <v>757.5</v>
      </c>
      <c r="EE13">
        <f>IF($E$7&gt;=EE$7,INDEX(Data!EB:EB,MATCH(Control!$E9,Data!$B:$B,0),),NA())</f>
        <v>716.2</v>
      </c>
      <c r="EF13">
        <f>IF($E$7&gt;=EF$7,INDEX(Data!EC:EC,MATCH(Control!$E9,Data!$B:$B,0),),NA())</f>
        <v>832.8</v>
      </c>
      <c r="EG13">
        <f>IF($E$7&gt;=EG$7,INDEX(Data!ED:ED,MATCH(Control!$E9,Data!$B:$B,0),),NA())</f>
        <v>734.9</v>
      </c>
      <c r="EH13">
        <f>IF($E$7&gt;=EH$7,INDEX(Data!EE:EE,MATCH(Control!$E9,Data!$B:$B,0),),NA())</f>
        <v>710.8</v>
      </c>
      <c r="EI13">
        <f>IF($E$7&gt;=EI$7,INDEX(Data!EF:EF,MATCH(Control!$E9,Data!$B:$B,0),),NA())</f>
        <v>754.8</v>
      </c>
      <c r="EJ13">
        <f>IF($E$7&gt;=EJ$7,INDEX(Data!EG:EG,MATCH(Control!$E9,Data!$B:$B,0),),NA())</f>
        <v>755.9</v>
      </c>
      <c r="EK13">
        <f>IF($E$7&gt;=EK$7,INDEX(Data!EH:EH,MATCH(Control!$E9,Data!$B:$B,0),),NA())</f>
        <v>752.9</v>
      </c>
      <c r="EL13">
        <f>IF($E$7&gt;=EL$7,INDEX(Data!EI:EI,MATCH(Control!$E9,Data!$B:$B,0),),NA())</f>
        <v>730.6</v>
      </c>
      <c r="EM13">
        <f>IF($E$7&gt;=EM$7,INDEX(Data!EJ:EJ,MATCH(Control!$E9,Data!$B:$B,0),),NA())</f>
        <v>747.1</v>
      </c>
      <c r="EN13">
        <f>IF($E$7&gt;=EN$7,INDEX(Data!EK:EK,MATCH(Control!$E9,Data!$B:$B,0),),NA())</f>
        <v>724.5</v>
      </c>
      <c r="EO13">
        <f>IF($E$7&gt;=EO$7,INDEX(Data!EL:EL,MATCH(Control!$E9,Data!$B:$B,0),),NA())</f>
        <v>744.4</v>
      </c>
      <c r="EP13">
        <f>IF($E$7&gt;=EP$7,INDEX(Data!EM:EM,MATCH(Control!$E9,Data!$B:$B,0),),NA())</f>
        <v>767.2</v>
      </c>
      <c r="EQ13">
        <f>IF($E$7&gt;=EQ$7,INDEX(Data!EN:EN,MATCH(Control!$E9,Data!$B:$B,0),),NA())</f>
        <v>763.6</v>
      </c>
      <c r="ER13">
        <f>IF($E$7&gt;=ER$7,INDEX(Data!EO:EO,MATCH(Control!$E9,Data!$B:$B,0),),NA())</f>
        <v>889.4</v>
      </c>
      <c r="ES13">
        <f>IF($E$7&gt;=ES$7,INDEX(Data!EP:EP,MATCH(Control!$E9,Data!$B:$B,0),),NA())</f>
        <v>765.8</v>
      </c>
      <c r="ET13">
        <f>IF($E$7&gt;=ET$7,INDEX(Data!EQ:EQ,MATCH(Control!$E9,Data!$B:$B,0),),NA())</f>
        <v>736.4</v>
      </c>
      <c r="EU13">
        <f>IF($E$7&gt;=EU$7,INDEX(Data!ER:ER,MATCH(Control!$E9,Data!$B:$B,0),),NA())</f>
        <v>810.5</v>
      </c>
      <c r="EV13">
        <f>IF($E$7&gt;=EV$7,INDEX(Data!ES:ES,MATCH(Control!$E9,Data!$B:$B,0),),NA())</f>
        <v>756</v>
      </c>
      <c r="EW13">
        <f>IF($E$7&gt;=EW$7,INDEX(Data!ET:ET,MATCH(Control!$E9,Data!$B:$B,0),),NA())</f>
        <v>770.8</v>
      </c>
      <c r="EX13">
        <f>IF($E$7&gt;=EX$7,INDEX(Data!EU:EU,MATCH(Control!$E9,Data!$B:$B,0),),NA())</f>
        <v>782</v>
      </c>
      <c r="EY13">
        <f>IF($E$7&gt;=EY$7,INDEX(Data!EV:EV,MATCH(Control!$E9,Data!$B:$B,0),),NA())</f>
        <v>801.3</v>
      </c>
      <c r="EZ13">
        <f>IF($E$7&gt;=EZ$7,INDEX(Data!EW:EW,MATCH(Control!$E9,Data!$B:$B,0),),NA())</f>
        <v>806.7</v>
      </c>
      <c r="FA13">
        <f>IF($E$7&gt;=FA$7,INDEX(Data!EX:EX,MATCH(Control!$E9,Data!$B:$B,0),),NA())</f>
        <v>812.8</v>
      </c>
      <c r="FB13">
        <f>IF($E$7&gt;=FB$7,INDEX(Data!EY:EY,MATCH(Control!$E9,Data!$B:$B,0),),NA())</f>
        <v>818.7</v>
      </c>
      <c r="FC13">
        <f>IF($E$7&gt;=FC$7,INDEX(Data!EZ:EZ,MATCH(Control!$E9,Data!$B:$B,0),),NA())</f>
        <v>808.4</v>
      </c>
      <c r="FD13">
        <f>IF($E$7&gt;=FD$7,INDEX(Data!FA:FA,MATCH(Control!$E9,Data!$B:$B,0),),NA())</f>
        <v>943.4</v>
      </c>
      <c r="FE13">
        <f>IF($E$7&gt;=FE$7,INDEX(Data!FB:FB,MATCH(Control!$E9,Data!$B:$B,0),),NA())</f>
        <v>792</v>
      </c>
      <c r="FF13">
        <f>IF($E$7&gt;=FF$7,INDEX(Data!FC:FC,MATCH(Control!$E9,Data!$B:$B,0),),NA())</f>
        <v>755</v>
      </c>
      <c r="FG13">
        <f>IF($E$7&gt;=FG$7,INDEX(Data!FD:FD,MATCH(Control!$E9,Data!$B:$B,0),),NA())</f>
        <v>838</v>
      </c>
      <c r="FH13">
        <f>IF($E$7&gt;=FH$7,INDEX(Data!FE:FE,MATCH(Control!$E9,Data!$B:$B,0),),NA())</f>
        <v>819.9</v>
      </c>
      <c r="FI13">
        <f>IF($E$7&gt;=FI$7,INDEX(Data!FF:FF,MATCH(Control!$E9,Data!$B:$B,0),),NA())</f>
        <v>834.8</v>
      </c>
      <c r="FJ13">
        <f>IF($E$7&gt;=FJ$7,INDEX(Data!FG:FG,MATCH(Control!$E9,Data!$B:$B,0),),NA())</f>
        <v>832.8</v>
      </c>
      <c r="FK13">
        <f>IF($E$7&gt;=FK$7,INDEX(Data!FH:FH,MATCH(Control!$E9,Data!$B:$B,0),),NA())</f>
        <v>838.6</v>
      </c>
      <c r="FL13">
        <f>IF($E$7&gt;=FL$7,INDEX(Data!FI:FI,MATCH(Control!$E9,Data!$B:$B,0),),NA())</f>
        <v>878.3</v>
      </c>
      <c r="FM13">
        <f>IF($E$7&gt;=FM$7,INDEX(Data!FJ:FJ,MATCH(Control!$E9,Data!$B:$B,0),),NA())</f>
        <v>846.4</v>
      </c>
      <c r="FN13">
        <f>IF($E$7&gt;=FN$7,INDEX(Data!FK:FK,MATCH(Control!$E9,Data!$B:$B,0),),NA())</f>
        <v>885.5</v>
      </c>
      <c r="FO13">
        <f>IF($E$7&gt;=FO$7,INDEX(Data!FL:FL,MATCH(Control!$E9,Data!$B:$B,0),),NA())</f>
        <v>905.7</v>
      </c>
      <c r="FP13">
        <f>IF($E$7&gt;=FP$7,INDEX(Data!FM:FM,MATCH(Control!$E9,Data!$B:$B,0),),NA())</f>
        <v>1020.8</v>
      </c>
      <c r="FQ13">
        <f>IF($E$7&gt;=FQ$7,INDEX(Data!FN:FN,MATCH(Control!$E9,Data!$B:$B,0),),NA())</f>
        <v>884.2</v>
      </c>
      <c r="FR13">
        <f>IF($E$7&gt;=FR$7,INDEX(Data!FO:FO,MATCH(Control!$E9,Data!$B:$B,0),),NA())</f>
        <v>878.2</v>
      </c>
      <c r="FS13">
        <f>IF($E$7&gt;=FS$7,INDEX(Data!FP:FP,MATCH(Control!$E9,Data!$B:$B,0),),NA())</f>
        <v>910.9</v>
      </c>
      <c r="FT13">
        <f>IF($E$7&gt;=FT$7,INDEX(Data!FQ:FQ,MATCH(Control!$E9,Data!$B:$B,0),),NA())</f>
        <v>882.4</v>
      </c>
      <c r="FU13">
        <f>IF($E$7&gt;=FU$7,INDEX(Data!FR:FR,MATCH(Control!$E9,Data!$B:$B,0),),NA())</f>
        <v>936.1</v>
      </c>
      <c r="FV13">
        <f>IF($E$7&gt;=FV$7,INDEX(Data!FS:FS,MATCH(Control!$E9,Data!$B:$B,0),),NA())</f>
        <v>888.1</v>
      </c>
      <c r="FW13">
        <f>IF($E$7&gt;=FW$7,INDEX(Data!FT:FT,MATCH(Control!$E9,Data!$B:$B,0),),NA())</f>
        <v>914.4</v>
      </c>
      <c r="FX13">
        <f>IF($E$7&gt;=FX$7,INDEX(Data!FU:FU,MATCH(Control!$E9,Data!$B:$B,0),),NA())</f>
        <v>952.1</v>
      </c>
      <c r="FY13">
        <f>IF($E$7&gt;=FY$7,INDEX(Data!FV:FV,MATCH(Control!$E9,Data!$B:$B,0),),NA())</f>
        <v>905</v>
      </c>
      <c r="FZ13">
        <f>IF($E$7&gt;=FZ$7,INDEX(Data!FW:FW,MATCH(Control!$E9,Data!$B:$B,0),),NA())</f>
        <v>958.9</v>
      </c>
      <c r="GA13">
        <f>IF($E$7&gt;=GA$7,INDEX(Data!FX:FX,MATCH(Control!$E9,Data!$B:$B,0),),NA())</f>
        <v>965.9</v>
      </c>
      <c r="GB13">
        <f>IF($E$7&gt;=GB$7,INDEX(Data!FY:FY,MATCH(Control!$E9,Data!$B:$B,0),),NA())</f>
        <v>1040.8</v>
      </c>
      <c r="GC13">
        <f>IF($E$7&gt;=GC$7,INDEX(Data!FZ:FZ,MATCH(Control!$E9,Data!$B:$B,0),),NA())</f>
        <v>978.6</v>
      </c>
      <c r="GD13">
        <f>IF($E$7&gt;=GD$7,INDEX(Data!GA:GA,MATCH(Control!$E9,Data!$B:$B,0),),NA())</f>
        <v>899.6</v>
      </c>
      <c r="GE13">
        <f>IF($E$7&gt;=GE$7,INDEX(Data!GB:GB,MATCH(Control!$E9,Data!$B:$B,0),),NA())</f>
        <v>986.3</v>
      </c>
      <c r="GF13">
        <f>IF($E$7&gt;=GF$7,INDEX(Data!GC:GC,MATCH(Control!$E9,Data!$B:$B,0),),NA())</f>
        <v>928.1</v>
      </c>
      <c r="GG13">
        <f>IF($E$7&gt;=GG$7,INDEX(Data!GD:GD,MATCH(Control!$E9,Data!$B:$B,0),),NA())</f>
        <v>985.3</v>
      </c>
      <c r="GH13">
        <f>IF($E$7&gt;=GH$7,INDEX(Data!GE:GE,MATCH(Control!$E9,Data!$B:$B,0),),NA())</f>
        <v>909.8</v>
      </c>
      <c r="GI13">
        <f>IF($E$7&gt;=GI$7,INDEX(Data!GF:GF,MATCH(Control!$E9,Data!$B:$B,0),),NA())</f>
        <v>960.6</v>
      </c>
      <c r="GJ13">
        <f>IF($E$7&gt;=GJ$7,INDEX(Data!GG:GG,MATCH(Control!$E9,Data!$B:$B,0),),NA())</f>
        <v>972</v>
      </c>
      <c r="GK13">
        <f>IF($E$7&gt;=GK$7,INDEX(Data!GH:GH,MATCH(Control!$E9,Data!$B:$B,0),),NA())</f>
        <v>946.9</v>
      </c>
      <c r="GL13">
        <f>IF($E$7&gt;=GL$7,INDEX(Data!GI:GI,MATCH(Control!$E9,Data!$B:$B,0),),NA())</f>
        <v>1022.6</v>
      </c>
      <c r="GM13">
        <f>IF($E$7&gt;=GM$7,INDEX(Data!GJ:GJ,MATCH(Control!$E9,Data!$B:$B,0),),NA())</f>
        <v>1001.1</v>
      </c>
      <c r="GN13">
        <f>IF($E$7&gt;=GN$7,INDEX(Data!GK:GK,MATCH(Control!$E9,Data!$B:$B,0),),NA())</f>
        <v>1115</v>
      </c>
      <c r="GO13">
        <f>IF($E$7&gt;=GO$7,INDEX(Data!GL:GL,MATCH(Control!$E9,Data!$B:$B,0),),NA())</f>
        <v>1039.0999999999999</v>
      </c>
      <c r="GP13">
        <f>IF($E$7&gt;=GP$7,INDEX(Data!GM:GM,MATCH(Control!$E9,Data!$B:$B,0),),NA())</f>
        <v>940.6</v>
      </c>
      <c r="GQ13">
        <f>IF($E$7&gt;=GQ$7,INDEX(Data!GN:GN,MATCH(Control!$E9,Data!$B:$B,0),),NA())</f>
        <v>1003.8</v>
      </c>
      <c r="GR13">
        <f>IF($E$7&gt;=GR$7,INDEX(Data!GO:GO,MATCH(Control!$E9,Data!$B:$B,0),),NA())</f>
        <v>995.6</v>
      </c>
      <c r="GS13">
        <f>IF($E$7&gt;=GS$7,INDEX(Data!GP:GP,MATCH(Control!$E9,Data!$B:$B,0),),NA())</f>
        <v>1006.6</v>
      </c>
      <c r="GT13">
        <f>IF($E$7&gt;=GT$7,INDEX(Data!GQ:GQ,MATCH(Control!$E9,Data!$B:$B,0),),NA())</f>
        <v>962.9</v>
      </c>
      <c r="GU13">
        <f>IF($E$7&gt;=GU$7,INDEX(Data!GR:GR,MATCH(Control!$E9,Data!$B:$B,0),),NA())</f>
        <v>1007.7</v>
      </c>
      <c r="GV13">
        <f>IF($E$7&gt;=GV$7,INDEX(Data!GS:GS,MATCH(Control!$E9,Data!$B:$B,0),),NA())</f>
        <v>1003.3</v>
      </c>
      <c r="GW13">
        <f>IF($E$7&gt;=GW$7,INDEX(Data!GT:GT,MATCH(Control!$E9,Data!$B:$B,0),),NA())</f>
        <v>999.1</v>
      </c>
      <c r="GX13">
        <f>IF($E$7&gt;=GX$7,INDEX(Data!GU:GU,MATCH(Control!$E9,Data!$B:$B,0),),NA())</f>
        <v>1109.4000000000001</v>
      </c>
      <c r="GY13">
        <f>IF($E$7&gt;=GY$7,INDEX(Data!GV:GV,MATCH(Control!$E9,Data!$B:$B,0),),NA())</f>
        <v>1041.8</v>
      </c>
      <c r="GZ13">
        <f>IF($E$7&gt;=GZ$7,INDEX(Data!GW:GW,MATCH(Control!$E9,Data!$B:$B,0),),NA())</f>
        <v>1186.5999999999999</v>
      </c>
      <c r="HA13">
        <f>IF($E$7&gt;=HA$7,INDEX(Data!GX:GX,MATCH(Control!$E9,Data!$B:$B,0),),NA())</f>
        <v>1104.5999999999999</v>
      </c>
      <c r="HB13">
        <f>IF($E$7&gt;=HB$7,INDEX(Data!GY:GY,MATCH(Control!$E9,Data!$B:$B,0),),NA())</f>
        <v>1001</v>
      </c>
      <c r="HC13">
        <f>IF($E$7&gt;=HC$7,INDEX(Data!GZ:GZ,MATCH(Control!$E9,Data!$B:$B,0),),NA())</f>
        <v>1108.9000000000001</v>
      </c>
      <c r="HD13">
        <f>IF($E$7&gt;=HD$7,INDEX(Data!HA:HA,MATCH(Control!$E9,Data!$B:$B,0),),NA())</f>
        <v>1043.4000000000001</v>
      </c>
      <c r="HE13">
        <f>IF($E$7&gt;=HE$7,INDEX(Data!HB:HB,MATCH(Control!$E9,Data!$B:$B,0),),NA())</f>
        <v>1060.0999999999999</v>
      </c>
      <c r="HF13">
        <f>IF($E$7&gt;=HF$7,INDEX(Data!HC:HC,MATCH(Control!$E9,Data!$B:$B,0),),NA())</f>
        <v>1029.5</v>
      </c>
      <c r="HG13">
        <f>IF($E$7&gt;=HG$7,INDEX(Data!HD:HD,MATCH(Control!$E9,Data!$B:$B,0),),NA())</f>
        <v>1080.8</v>
      </c>
      <c r="HH13">
        <f>IF($E$7&gt;=HH$7,INDEX(Data!HE:HE,MATCH(Control!$E9,Data!$B:$B,0),),NA())</f>
        <v>1058.5</v>
      </c>
      <c r="HI13">
        <f>IF($E$7&gt;=HI$7,INDEX(Data!HF:HF,MATCH(Control!$E9,Data!$B:$B,0),),NA())</f>
        <v>1074.3</v>
      </c>
      <c r="HJ13">
        <f>IF($E$7&gt;=HJ$7,INDEX(Data!HG:HG,MATCH(Control!$E9,Data!$B:$B,0),),NA())</f>
        <v>1125.5</v>
      </c>
      <c r="HK13">
        <f>IF($E$7&gt;=HK$7,INDEX(Data!HH:HH,MATCH(Control!$E9,Data!$B:$B,0),),NA())</f>
        <v>1095.8</v>
      </c>
      <c r="HL13">
        <f>IF($E$7&gt;=HL$7,INDEX(Data!HI:HI,MATCH(Control!$E9,Data!$B:$B,0),),NA())</f>
        <v>1269.4000000000001</v>
      </c>
      <c r="HM13">
        <f>IF($E$7&gt;=HM$7,INDEX(Data!HJ:HJ,MATCH(Control!$E9,Data!$B:$B,0),),NA())</f>
        <v>1130.0999999999999</v>
      </c>
      <c r="HN13">
        <f>IF($E$7&gt;=HN$7,INDEX(Data!HK:HK,MATCH(Control!$E9,Data!$B:$B,0),),NA())</f>
        <v>1072.7</v>
      </c>
      <c r="HO13">
        <f>IF($E$7&gt;=HO$7,INDEX(Data!HL:HL,MATCH(Control!$E9,Data!$B:$B,0),),NA())</f>
        <v>1145.4000000000001</v>
      </c>
      <c r="HP13">
        <f>IF($E$7&gt;=HP$7,INDEX(Data!HM:HM,MATCH(Control!$E9,Data!$B:$B,0),),NA())</f>
        <v>1099.2</v>
      </c>
      <c r="HQ13">
        <f>IF($E$7&gt;=HQ$7,INDEX(Data!HN:HN,MATCH(Control!$E9,Data!$B:$B,0),),NA())</f>
        <v>1099.9000000000001</v>
      </c>
      <c r="HR13">
        <f>IF($E$7&gt;=HR$7,INDEX(Data!HO:HO,MATCH(Control!$E9,Data!$B:$B,0),),NA())</f>
        <v>1090.3</v>
      </c>
      <c r="HS13">
        <f>IF($E$7&gt;=HS$7,INDEX(Data!HP:HP,MATCH(Control!$E9,Data!$B:$B,0),),NA())</f>
        <v>1108.5999999999999</v>
      </c>
      <c r="HT13">
        <f>IF($E$7&gt;=HT$7,INDEX(Data!HQ:HQ,MATCH(Control!$E9,Data!$B:$B,0),),NA())</f>
        <v>1154.3</v>
      </c>
      <c r="HU13">
        <f>IF($E$7&gt;=HU$7,INDEX(Data!HR:HR,MATCH(Control!$E9,Data!$B:$B,0),),NA())</f>
        <v>1146.5999999999999</v>
      </c>
      <c r="HV13">
        <f>IF($E$7&gt;=HV$7,INDEX(Data!HS:HS,MATCH(Control!$E9,Data!$B:$B,0),),NA())</f>
        <v>1179.7</v>
      </c>
      <c r="HW13">
        <f>IF($E$7&gt;=HW$7,INDEX(Data!HT:HT,MATCH(Control!$E9,Data!$B:$B,0),),NA())</f>
        <v>1176.8</v>
      </c>
      <c r="HX13">
        <f>IF($E$7&gt;=HX$7,INDEX(Data!HU:HU,MATCH(Control!$E9,Data!$B:$B,0),),NA())</f>
        <v>1347.3</v>
      </c>
      <c r="HY13">
        <f>IF($E$7&gt;=HY$7,INDEX(Data!HV:HV,MATCH(Control!$E9,Data!$B:$B,0),),NA())</f>
        <v>1200.8</v>
      </c>
      <c r="HZ13">
        <f>IF($E$7&gt;=HZ$7,INDEX(Data!HW:HW,MATCH(Control!$E9,Data!$B:$B,0),),NA())</f>
        <v>1123.9000000000001</v>
      </c>
      <c r="IA13">
        <f>IF($E$7&gt;=IA$7,INDEX(Data!HX:HX,MATCH(Control!$E9,Data!$B:$B,0),),NA())</f>
        <v>1241.5</v>
      </c>
      <c r="IB13">
        <f>IF($E$7&gt;=IB$7,INDEX(Data!HY:HY,MATCH(Control!$E9,Data!$B:$B,0),),NA())</f>
        <v>1208.5999999999999</v>
      </c>
      <c r="IC13">
        <f>IF($E$7&gt;=IC$7,INDEX(Data!HZ:HZ,MATCH(Control!$E9,Data!$B:$B,0),),NA())</f>
        <v>1246.4000000000001</v>
      </c>
      <c r="ID13">
        <f>IF($E$7&gt;=ID$7,INDEX(Data!IA:IA,MATCH(Control!$E9,Data!$B:$B,0),),NA())</f>
        <v>1211.0999999999999</v>
      </c>
      <c r="IE13">
        <f>IF($E$7&gt;=IE$7,INDEX(Data!IB:IB,MATCH(Control!$E9,Data!$B:$B,0),),NA())</f>
        <v>1220.0999999999999</v>
      </c>
      <c r="IF13">
        <f>IF($E$7&gt;=IF$7,INDEX(Data!IC:IC,MATCH(Control!$E9,Data!$B:$B,0),),NA())</f>
        <v>1274</v>
      </c>
      <c r="IG13">
        <f>IF($E$7&gt;=IG$7,INDEX(Data!ID:ID,MATCH(Control!$E9,Data!$B:$B,0),),NA())</f>
        <v>1249.7</v>
      </c>
      <c r="IH13">
        <f>IF($E$7&gt;=IH$7,INDEX(Data!IE:IE,MATCH(Control!$E9,Data!$B:$B,0),),NA())</f>
        <v>1300.0999999999999</v>
      </c>
      <c r="II13">
        <f>IF($E$7&gt;=II$7,INDEX(Data!IF:IF,MATCH(Control!$E9,Data!$B:$B,0),),NA())</f>
        <v>1313.9</v>
      </c>
      <c r="IJ13">
        <f>IF($E$7&gt;=IJ$7,INDEX(Data!IG:IG,MATCH(Control!$E9,Data!$B:$B,0),),NA())</f>
        <v>1433.8</v>
      </c>
      <c r="IK13">
        <f>IF($E$7&gt;=IK$7,INDEX(Data!IH:IH,MATCH(Control!$E9,Data!$B:$B,0),),NA())</f>
        <v>1353.9</v>
      </c>
      <c r="IL13">
        <f>IF($E$7&gt;=IL$7,INDEX(Data!II:II,MATCH(Control!$E9,Data!$B:$B,0),),NA())</f>
        <v>1215.4000000000001</v>
      </c>
      <c r="IM13">
        <f>IF($E$7&gt;=IM$7,INDEX(Data!IJ:IJ,MATCH(Control!$E9,Data!$B:$B,0),),NA())</f>
        <v>1350.8</v>
      </c>
      <c r="IN13">
        <f>IF($E$7&gt;=IN$7,INDEX(Data!IK:IK,MATCH(Control!$E9,Data!$B:$B,0),),NA())</f>
        <v>1272.7</v>
      </c>
      <c r="IO13">
        <f>IF($E$7&gt;=IO$7,INDEX(Data!IL:IL,MATCH(Control!$E9,Data!$B:$B,0),),NA())</f>
        <v>1337.3</v>
      </c>
      <c r="IP13">
        <f>IF($E$7&gt;=IP$7,INDEX(Data!IM:IM,MATCH(Control!$E9,Data!$B:$B,0),),NA())</f>
        <v>1257.2</v>
      </c>
      <c r="IQ13">
        <f>IF($E$7&gt;=IQ$7,INDEX(Data!IN:IN,MATCH(Control!$E9,Data!$B:$B,0),),NA())</f>
        <v>1266.5999999999999</v>
      </c>
      <c r="IR13">
        <f>IF($E$7&gt;=IR$7,INDEX(Data!IO:IO,MATCH(Control!$E9,Data!$B:$B,0),),NA())</f>
        <v>1324.9</v>
      </c>
      <c r="IS13">
        <f>IF($E$7&gt;=IS$7,INDEX(Data!IP:IP,MATCH(Control!$E9,Data!$B:$B,0),),NA())</f>
        <v>1262</v>
      </c>
      <c r="IT13">
        <f>IF($E$7&gt;=IT$7,INDEX(Data!IQ:IQ,MATCH(Control!$E9,Data!$B:$B,0),),NA())</f>
        <v>1375.9</v>
      </c>
      <c r="IU13">
        <f>IF($E$7&gt;=IU$7,INDEX(Data!IR:IR,MATCH(Control!$E9,Data!$B:$B,0),),NA())</f>
        <v>1369.5</v>
      </c>
      <c r="IV13">
        <f>IF($E$7&gt;=IV$7,INDEX(Data!IS:IS,MATCH(Control!$E9,Data!$B:$B,0),),NA())</f>
        <v>1484</v>
      </c>
      <c r="IW13">
        <f>IF($E$7&gt;=IW$7,INDEX(Data!IT:IT,MATCH(Control!$E9,Data!$B:$B,0),),NA())</f>
        <v>1420.9</v>
      </c>
      <c r="IX13">
        <f>IF($E$7&gt;=IX$7,INDEX(Data!IU:IU,MATCH(Control!$E9,Data!$B:$B,0),),NA())</f>
        <v>1286.8</v>
      </c>
      <c r="IY13">
        <f>IF($E$7&gt;=IY$7,INDEX(Data!IV:IV,MATCH(Control!$E9,Data!$B:$B,0),),NA())</f>
        <v>1400.3</v>
      </c>
      <c r="IZ13">
        <f>IF($E$7&gt;=IZ$7,INDEX(Data!IW:IW,MATCH(Control!$E9,Data!$B:$B,0),),NA())</f>
        <v>1355.7</v>
      </c>
      <c r="JA13">
        <f>IF($E$7&gt;=JA$7,INDEX(Data!IX:IX,MATCH(Control!$E9,Data!$B:$B,0),),NA())</f>
        <v>1399.6</v>
      </c>
      <c r="JB13">
        <f>IF($E$7&gt;=JB$7,INDEX(Data!IY:IY,MATCH(Control!$E9,Data!$B:$B,0),),NA())</f>
        <v>1286</v>
      </c>
      <c r="JC13">
        <f>IF($E$7&gt;=JC$7,INDEX(Data!IZ:IZ,MATCH(Control!$E9,Data!$B:$B,0),),NA())</f>
        <v>1376.2</v>
      </c>
      <c r="JD13">
        <f>IF($E$7&gt;=JD$7,INDEX(Data!JA:JA,MATCH(Control!$E9,Data!$B:$B,0),),NA())</f>
        <v>1383</v>
      </c>
      <c r="JE13">
        <f>IF($E$7&gt;=JE$7,INDEX(Data!JB:JB,MATCH(Control!$E9,Data!$B:$B,0),),NA())</f>
        <v>1359.6</v>
      </c>
      <c r="JF13">
        <f>IF($E$7&gt;=JF$7,INDEX(Data!JC:JC,MATCH(Control!$E9,Data!$B:$B,0),),NA())</f>
        <v>1461.5</v>
      </c>
      <c r="JG13">
        <f>IF($E$7&gt;=JG$7,INDEX(Data!JD:JD,MATCH(Control!$E9,Data!$B:$B,0),),NA())</f>
        <v>1435.1</v>
      </c>
      <c r="JH13">
        <f>IF($E$7&gt;=JH$7,INDEX(Data!JE:JE,MATCH(Control!$E9,Data!$B:$B,0),),NA())</f>
        <v>1595.3</v>
      </c>
      <c r="JI13">
        <f>IF($E$7&gt;=JI$7,INDEX(Data!JF:JF,MATCH(Control!$E9,Data!$B:$B,0),),NA())</f>
        <v>1533.8</v>
      </c>
      <c r="JJ13">
        <f>IF($E$7&gt;=JJ$7,INDEX(Data!JG:JG,MATCH(Control!$E9,Data!$B:$B,0),),NA())</f>
        <v>1413.3</v>
      </c>
      <c r="JK13">
        <f>IF($E$7&gt;=JK$7,INDEX(Data!JH:JH,MATCH(Control!$E9,Data!$B:$B,0),),NA())</f>
        <v>1472.1</v>
      </c>
      <c r="JL13">
        <f>IF($E$7&gt;=JL$7,INDEX(Data!JI:JI,MATCH(Control!$E9,Data!$B:$B,0),),NA())</f>
        <v>1469.1</v>
      </c>
      <c r="JM13">
        <f>IF($E$7&gt;=JM$7,INDEX(Data!JJ:JJ,MATCH(Control!$E9,Data!$B:$B,0),),NA())</f>
        <v>1475.3</v>
      </c>
      <c r="JN13">
        <f>IF($E$7&gt;=JN$7,INDEX(Data!JK:JK,MATCH(Control!$E9,Data!$B:$B,0),),NA())</f>
        <v>1412.5</v>
      </c>
      <c r="JO13">
        <f>IF($E$7&gt;=JO$7,INDEX(Data!JL:JL,MATCH(Control!$E9,Data!$B:$B,0),),NA())</f>
        <v>1508.5</v>
      </c>
      <c r="JP13">
        <f>IF($E$7&gt;=JP$7,INDEX(Data!JM:JM,MATCH(Control!$E9,Data!$B:$B,0),),NA())</f>
        <v>1476.3</v>
      </c>
      <c r="JQ13">
        <f>IF($E$7&gt;=JQ$7,INDEX(Data!JN:JN,MATCH(Control!$E9,Data!$B:$B,0),),NA())</f>
        <v>1490.9</v>
      </c>
      <c r="JR13">
        <f>IF($E$7&gt;=JR$7,INDEX(Data!JO:JO,MATCH(Control!$E9,Data!$B:$B,0),),NA())</f>
        <v>1542.3</v>
      </c>
      <c r="JS13">
        <f>IF($E$7&gt;=JS$7,INDEX(Data!JP:JP,MATCH(Control!$E9,Data!$B:$B,0),),NA())</f>
        <v>1513.4</v>
      </c>
      <c r="JT13">
        <f>IF($E$7&gt;=JT$7,INDEX(Data!JQ:JQ,MATCH(Control!$E9,Data!$B:$B,0),),NA())</f>
        <v>1717.9</v>
      </c>
      <c r="JU13">
        <f>IF($E$7&gt;=JU$7,INDEX(Data!JR:JR,MATCH(Control!$E9,Data!$B:$B,0),),NA())</f>
        <v>1535.2</v>
      </c>
      <c r="JV13">
        <f>IF($E$7&gt;=JV$7,INDEX(Data!JS:JS,MATCH(Control!$E9,Data!$B:$B,0),),NA())</f>
        <v>1416.9</v>
      </c>
      <c r="JW13">
        <f>IF($E$7&gt;=JW$7,INDEX(Data!JT:JT,MATCH(Control!$E9,Data!$B:$B,0),),NA())</f>
        <v>1555.3</v>
      </c>
      <c r="JX13">
        <f>IF($E$7&gt;=JX$7,INDEX(Data!JU:JU,MATCH(Control!$E9,Data!$B:$B,0),),NA())</f>
        <v>1481.8</v>
      </c>
      <c r="JY13">
        <f>IF($E$7&gt;=JY$7,INDEX(Data!JV:JV,MATCH(Control!$E9,Data!$B:$B,0),),NA())</f>
        <v>1473</v>
      </c>
      <c r="JZ13">
        <f>IF($E$7&gt;=JZ$7,INDEX(Data!JW:JW,MATCH(Control!$E9,Data!$B:$B,0),),NA())</f>
        <v>1452</v>
      </c>
      <c r="KA13">
        <f>IF($E$7&gt;=KA$7,INDEX(Data!JX:JX,MATCH(Control!$E9,Data!$B:$B,0),),NA())</f>
        <v>1546.2</v>
      </c>
      <c r="KB13">
        <f>IF($E$7&gt;=KB$7,INDEX(Data!JY:JY,MATCH(Control!$E9,Data!$B:$B,0),),NA())</f>
        <v>1553.4</v>
      </c>
      <c r="KC13">
        <f>IF($E$7&gt;=KC$7,INDEX(Data!JZ:JZ,MATCH(Control!$E9,Data!$B:$B,0),),NA())</f>
        <v>1545.8</v>
      </c>
      <c r="KD13">
        <f>IF($E$7&gt;=KD$7,INDEX(Data!KA:KA,MATCH(Control!$E9,Data!$B:$B,0),),NA())</f>
        <v>1593.8</v>
      </c>
      <c r="KE13">
        <f>IF($E$7&gt;=KE$7,INDEX(Data!KB:KB,MATCH(Control!$E9,Data!$B:$B,0),),NA())</f>
        <v>1558.3</v>
      </c>
      <c r="KF13">
        <f>IF($E$7&gt;=KF$7,INDEX(Data!KC:KC,MATCH(Control!$E9,Data!$B:$B,0),),NA())</f>
        <v>1776.1</v>
      </c>
      <c r="KG13">
        <f>IF($E$7&gt;=KG$7,INDEX(Data!KD:KD,MATCH(Control!$E9,Data!$B:$B,0),),NA())</f>
        <v>1585.2</v>
      </c>
      <c r="KH13">
        <f>IF($E$7&gt;=KH$7,INDEX(Data!KE:KE,MATCH(Control!$E9,Data!$B:$B,0),),NA())</f>
        <v>1480.1</v>
      </c>
      <c r="KI13">
        <f>IF($E$7&gt;=KI$7,INDEX(Data!KF:KF,MATCH(Control!$E9,Data!$B:$B,0),),NA())</f>
        <v>1635.1</v>
      </c>
      <c r="KJ13">
        <f>IF($E$7&gt;=KJ$7,INDEX(Data!KG:KG,MATCH(Control!$E9,Data!$B:$B,0),),NA())</f>
        <v>1582.7</v>
      </c>
      <c r="KK13">
        <f>IF($E$7&gt;=KK$7,INDEX(Data!KH:KH,MATCH(Control!$E9,Data!$B:$B,0),),NA())</f>
        <v>1572.3</v>
      </c>
      <c r="KL13">
        <f>IF($E$7&gt;=KL$7,INDEX(Data!KI:KI,MATCH(Control!$E9,Data!$B:$B,0),),NA())</f>
        <v>1557.4</v>
      </c>
      <c r="KM13">
        <f>IF($E$7&gt;=KM$7,INDEX(Data!KJ:KJ,MATCH(Control!$E9,Data!$B:$B,0),),NA())</f>
        <v>1591.7</v>
      </c>
      <c r="KN13">
        <f>IF($E$7&gt;=KN$7,INDEX(Data!KK:KK,MATCH(Control!$E9,Data!$B:$B,0),),NA())</f>
        <v>1636</v>
      </c>
      <c r="KO13">
        <f>IF($E$7&gt;=KO$7,INDEX(Data!KL:KL,MATCH(Control!$E9,Data!$B:$B,0),),NA())</f>
        <v>1614.7</v>
      </c>
      <c r="KP13">
        <f>IF($E$7&gt;=KP$7,INDEX(Data!KM:KM,MATCH(Control!$E9,Data!$B:$B,0),),NA())</f>
        <v>1677</v>
      </c>
      <c r="KQ13">
        <f>IF($E$7&gt;=KQ$7,INDEX(Data!KN:KN,MATCH(Control!$E9,Data!$B:$B,0),),NA())</f>
        <v>1683.8</v>
      </c>
      <c r="KR13">
        <f>IF($E$7&gt;=KR$7,INDEX(Data!KO:KO,MATCH(Control!$E9,Data!$B:$B,0),),NA())</f>
        <v>1873</v>
      </c>
      <c r="KS13">
        <f>IF($E$7&gt;=KS$7,INDEX(Data!KP:KP,MATCH(Control!$E9,Data!$B:$B,0),),NA())</f>
        <v>1684.4</v>
      </c>
      <c r="KT13">
        <f>IF($E$7&gt;=KT$7,INDEX(Data!KQ:KQ,MATCH(Control!$E9,Data!$B:$B,0),),NA())</f>
        <v>1557.4</v>
      </c>
      <c r="KU13">
        <f>IF($E$7&gt;=KU$7,INDEX(Data!KR:KR,MATCH(Control!$E9,Data!$B:$B,0),),NA())</f>
        <v>1740.8</v>
      </c>
      <c r="KV13">
        <f>IF($E$7&gt;=KV$7,INDEX(Data!KS:KS,MATCH(Control!$E9,Data!$B:$B,0),),NA())</f>
        <v>1649.9</v>
      </c>
      <c r="KW13">
        <f>IF($E$7&gt;=KW$7,INDEX(Data!KT:KT,MATCH(Control!$E9,Data!$B:$B,0),),NA())</f>
        <v>1678</v>
      </c>
      <c r="KX13">
        <f>IF($E$7&gt;=KX$7,INDEX(Data!KU:KU,MATCH(Control!$E9,Data!$B:$B,0),),NA())</f>
        <v>1642</v>
      </c>
      <c r="KY13">
        <f>IF($E$7&gt;=KY$7,INDEX(Data!KV:KV,MATCH(Control!$E9,Data!$B:$B,0),),NA())</f>
        <v>1695.7</v>
      </c>
      <c r="KZ13">
        <f>IF($E$7&gt;=KZ$7,INDEX(Data!KW:KW,MATCH(Control!$E9,Data!$B:$B,0),),NA())</f>
        <v>1762.9</v>
      </c>
      <c r="LA13">
        <f>IF($E$7&gt;=LA$7,INDEX(Data!KX:KX,MATCH(Control!$E9,Data!$B:$B,0),),NA())</f>
        <v>1740.8</v>
      </c>
      <c r="LB13">
        <f>IF($E$7&gt;=LB$7,INDEX(Data!KY:KY,MATCH(Control!$E9,Data!$B:$B,0),),NA())</f>
        <v>1853.8</v>
      </c>
      <c r="LC13">
        <f>IF($E$7&gt;=LC$7,INDEX(Data!KZ:KZ,MATCH(Control!$E9,Data!$B:$B,0),),NA())</f>
        <v>1897.1</v>
      </c>
      <c r="LD13">
        <f>IF($E$7&gt;=LD$7,INDEX(Data!LA:LA,MATCH(Control!$E9,Data!$B:$B,0),),NA())</f>
        <v>2054.6999999999998</v>
      </c>
      <c r="LE13">
        <f>IF($E$7&gt;=LE$7,INDEX(Data!LB:LB,MATCH(Control!$E9,Data!$B:$B,0),),NA())</f>
        <v>1849.9</v>
      </c>
      <c r="LF13">
        <f>IF($E$7&gt;=LF$7,INDEX(Data!LC:LC,MATCH(Control!$E9,Data!$B:$B,0),),NA())</f>
        <v>1747.1</v>
      </c>
      <c r="LG13">
        <f>IF($E$7&gt;=LG$7,INDEX(Data!LD:LD,MATCH(Control!$E9,Data!$B:$B,0),),NA())</f>
        <v>1881.1</v>
      </c>
      <c r="LH13">
        <f>IF($E$7&gt;=LH$7,INDEX(Data!LE:LE,MATCH(Control!$E9,Data!$B:$B,0),),NA())</f>
        <v>1737.5</v>
      </c>
      <c r="LI13">
        <f>IF($E$7&gt;=LI$7,INDEX(Data!LF:LF,MATCH(Control!$E9,Data!$B:$B,0),),NA())</f>
        <v>1827.4</v>
      </c>
      <c r="LJ13">
        <f>IF($E$7&gt;=LJ$7,INDEX(Data!LG:LG,MATCH(Control!$E9,Data!$B:$B,0),),NA())</f>
        <v>1729.5</v>
      </c>
      <c r="LK13">
        <f>IF($E$7&gt;=LK$7,INDEX(Data!LH:LH,MATCH(Control!$E9,Data!$B:$B,0),),NA())</f>
        <v>1789.9</v>
      </c>
      <c r="LL13">
        <f>IF($E$7&gt;=LL$7,INDEX(Data!LI:LI,MATCH(Control!$E9,Data!$B:$B,0),),NA())</f>
        <v>1822.2</v>
      </c>
      <c r="LM13">
        <f>IF($E$7&gt;=LM$7,INDEX(Data!LJ:LJ,MATCH(Control!$E9,Data!$B:$B,0),),NA())</f>
        <v>1729.8</v>
      </c>
      <c r="LN13">
        <f>IF($E$7&gt;=LN$7,INDEX(Data!LK:LK,MATCH(Control!$E9,Data!$B:$B,0),),NA())</f>
        <v>1875.8</v>
      </c>
      <c r="LO13">
        <f>IF($E$7&gt;=LO$7,INDEX(Data!LL:LL,MATCH(Control!$E9,Data!$B:$B,0),),NA())</f>
        <v>1899.4</v>
      </c>
      <c r="LP13">
        <f>IF($E$7&gt;=LP$7,INDEX(Data!LM:LM,MATCH(Control!$E9,Data!$B:$B,0),),NA())</f>
        <v>2121.1999999999998</v>
      </c>
      <c r="LQ13">
        <f>IF($E$7&gt;=LQ$7,INDEX(Data!LN:LN,MATCH(Control!$E9,Data!$B:$B,0),),NA())</f>
        <v>1988.7</v>
      </c>
      <c r="LR13">
        <f>IF($E$7&gt;=LR$7,INDEX(Data!LO:LO,MATCH(Control!$E9,Data!$B:$B,0),),NA())</f>
        <v>1758.5</v>
      </c>
      <c r="LS13">
        <f>IF($E$7&gt;=LS$7,INDEX(Data!LP:LP,MATCH(Control!$E9,Data!$B:$B,0),),NA())</f>
        <v>1928.8</v>
      </c>
      <c r="LT13">
        <f>IF($E$7&gt;=LT$7,INDEX(Data!LQ:LQ,MATCH(Control!$E9,Data!$B:$B,0),),NA())</f>
        <v>1878.4</v>
      </c>
      <c r="LU13">
        <f>IF($E$7&gt;=LU$7,INDEX(Data!LR:LR,MATCH(Control!$E9,Data!$B:$B,0),),NA())</f>
        <v>1896.7</v>
      </c>
      <c r="LV13">
        <f>IF($E$7&gt;=LV$7,INDEX(Data!LS:LS,MATCH(Control!$E9,Data!$B:$B,0),),NA())</f>
        <v>1806.5</v>
      </c>
      <c r="LW13">
        <f>IF($E$7&gt;=LW$7,INDEX(Data!LT:LT,MATCH(Control!$E9,Data!$B:$B,0),),NA())</f>
        <v>1876</v>
      </c>
      <c r="LX13">
        <f>IF($E$7&gt;=LX$7,INDEX(Data!LU:LU,MATCH(Control!$E9,Data!$B:$B,0),),NA())</f>
        <v>1905.5</v>
      </c>
      <c r="LY13">
        <f>IF($E$7&gt;=LY$7,INDEX(Data!LV:LV,MATCH(Control!$E9,Data!$B:$B,0),),NA())</f>
        <v>1871.8</v>
      </c>
      <c r="LZ13">
        <f>IF($E$7&gt;=LZ$7,INDEX(Data!LW:LW,MATCH(Control!$E9,Data!$B:$B,0),),NA())</f>
        <v>2012.9</v>
      </c>
      <c r="MA13">
        <f>IF($E$7&gt;=MA$7,INDEX(Data!LX:LX,MATCH(Control!$E9,Data!$B:$B,0),),NA())</f>
        <v>2110.9</v>
      </c>
      <c r="MB13">
        <f>IF($E$7&gt;=MB$7,INDEX(Data!LY:LY,MATCH(Control!$E9,Data!$B:$B,0),),NA())</f>
        <v>2264</v>
      </c>
      <c r="MC13">
        <f>IF($E$7&gt;=MC$7,INDEX(Data!LZ:LZ,MATCH(Control!$E9,Data!$B:$B,0),),NA())</f>
        <v>2051.8000000000002</v>
      </c>
      <c r="MD13">
        <f>IF($E$7&gt;=MD$7,INDEX(Data!MA:MA,MATCH(Control!$E9,Data!$B:$B,0),),NA())</f>
        <v>1815.5</v>
      </c>
      <c r="ME13">
        <f>IF($E$7&gt;=ME$7,INDEX(Data!MB:MB,MATCH(Control!$E9,Data!$B:$B,0),),NA())</f>
        <v>2015.1</v>
      </c>
      <c r="MF13">
        <f>IF($E$7&gt;=MF$7,INDEX(Data!MC:MC,MATCH(Control!$E9,Data!$B:$B,0),),NA())</f>
        <v>1948.4</v>
      </c>
      <c r="MG13">
        <f>IF($E$7&gt;=MG$7,INDEX(Data!MD:MD,MATCH(Control!$E9,Data!$B:$B,0),),NA())</f>
        <v>1985.6</v>
      </c>
      <c r="MH13">
        <f>IF($E$7&gt;=MH$7,INDEX(Data!ME:ME,MATCH(Control!$E9,Data!$B:$B,0),),NA())</f>
        <v>1884.8</v>
      </c>
      <c r="MI13">
        <f>IF($E$7&gt;=MI$7,INDEX(Data!MF:MF,MATCH(Control!$E9,Data!$B:$B,0),),NA())</f>
        <v>2031.7</v>
      </c>
      <c r="MJ13">
        <f>IF($E$7&gt;=MJ$7,INDEX(Data!MG:MG,MATCH(Control!$E9,Data!$B:$B,0),),NA())</f>
        <v>2008.6</v>
      </c>
      <c r="MK13">
        <f>IF($E$7&gt;=MK$7,INDEX(Data!MH:MH,MATCH(Control!$E9,Data!$B:$B,0),),NA())</f>
        <v>1980</v>
      </c>
      <c r="ML13">
        <f>IF($E$7&gt;=ML$7,INDEX(Data!MI:MI,MATCH(Control!$E9,Data!$B:$B,0),),NA())</f>
        <v>2071.1999999999998</v>
      </c>
      <c r="MM13">
        <f>IF($E$7&gt;=MM$7,INDEX(Data!MJ:MJ,MATCH(Control!$E9,Data!$B:$B,0),),NA())</f>
        <v>2154.1</v>
      </c>
      <c r="MN13">
        <f>IF($E$7&gt;=MN$7,INDEX(Data!MK:MK,MATCH(Control!$E9,Data!$B:$B,0),),NA())</f>
        <v>2352.1999999999998</v>
      </c>
      <c r="MO13">
        <f>IF($E$7&gt;=MO$7,INDEX(Data!ML:ML,MATCH(Control!$E9,Data!$B:$B,0),),NA())</f>
        <v>2150.6999999999998</v>
      </c>
      <c r="MP13">
        <f>IF($E$7&gt;=MP$7,INDEX(Data!MM:MM,MATCH(Control!$E9,Data!$B:$B,0),),NA())</f>
        <v>1947.7</v>
      </c>
      <c r="MQ13">
        <f>IF($E$7&gt;=MQ$7,INDEX(Data!MN:MN,MATCH(Control!$E9,Data!$B:$B,0),),NA())</f>
        <v>2101.3000000000002</v>
      </c>
      <c r="MR13">
        <f>IF($E$7&gt;=MR$7,INDEX(Data!MO:MO,MATCH(Control!$E9,Data!$B:$B,0),),NA())</f>
        <v>2055</v>
      </c>
      <c r="MS13" t="e">
        <f>IF($E$7&gt;=MS$7,INDEX(Data!MP:MP,MATCH(Control!$E9,Data!$B:$B,0),),NA())</f>
        <v>#N/A</v>
      </c>
      <c r="MT13" t="e">
        <f>IF($E$7&gt;=MT$7,INDEX(Data!MQ:MQ,MATCH(Control!$E9,Data!$B:$B,0),),NA())</f>
        <v>#N/A</v>
      </c>
      <c r="MU13" t="e">
        <f>IF($E$7&gt;=MU$7,INDEX(Data!MR:MR,MATCH(Control!$E9,Data!$B:$B,0),),NA())</f>
        <v>#N/A</v>
      </c>
      <c r="MV13" t="e">
        <f>IF($E$7&gt;=MV$7,INDEX(Data!MS:MS,MATCH(Control!$E9,Data!$B:$B,0),),NA())</f>
        <v>#N/A</v>
      </c>
      <c r="MW13" t="e">
        <f>IF($E$7&gt;=MW$7,INDEX(Data!MT:MT,MATCH(Control!$E9,Data!$B:$B,0),),NA())</f>
        <v>#N/A</v>
      </c>
      <c r="MX13" t="e">
        <f>IF($E$7&gt;=MX$7,INDEX(Data!MU:MU,MATCH(Control!$E9,Data!$B:$B,0),),NA())</f>
        <v>#N/A</v>
      </c>
      <c r="MY13" t="e">
        <f>IF($E$7&gt;=MY$7,INDEX(Data!MV:MV,MATCH(Control!$E9,Data!$B:$B,0),),NA())</f>
        <v>#N/A</v>
      </c>
      <c r="MZ13" t="e">
        <f>IF($E$7&gt;=MZ$7,INDEX(Data!MW:MW,MATCH(Control!$E9,Data!$B:$B,0),),NA())</f>
        <v>#N/A</v>
      </c>
      <c r="NA13" t="e">
        <f>IF($E$7&gt;=NA$7,INDEX(Data!MX:MX,MATCH(Control!$E9,Data!$B:$B,0),),NA())</f>
        <v>#N/A</v>
      </c>
      <c r="NB13" t="e">
        <f>IF($E$7&gt;=NB$7,INDEX(Data!MY:MY,MATCH(Control!$E9,Data!$B:$B,0),),NA())</f>
        <v>#N/A</v>
      </c>
      <c r="NC13" t="e">
        <f>IF($E$7&gt;=NC$7,INDEX(Data!MZ:MZ,MATCH(Control!$E9,Data!$B:$B,0),),NA())</f>
        <v>#N/A</v>
      </c>
      <c r="ND13" t="e">
        <f>IF($E$7&gt;=ND$7,INDEX(Data!NA:NA,MATCH(Control!$E9,Data!$B:$B,0),),NA())</f>
        <v>#N/A</v>
      </c>
      <c r="NE13" t="e">
        <f>IF($E$7&gt;=NE$7,INDEX(Data!NB:NB,MATCH(Control!$E9,Data!$B:$B,0),),NA())</f>
        <v>#N/A</v>
      </c>
      <c r="NF13" t="e">
        <f>IF($E$7&gt;=NF$7,INDEX(Data!NC:NC,MATCH(Control!$E9,Data!$B:$B,0),),NA())</f>
        <v>#N/A</v>
      </c>
      <c r="NG13" t="e">
        <f>IF($E$7&gt;=NG$7,INDEX(Data!ND:ND,MATCH(Control!$E9,Data!$B:$B,0),),NA())</f>
        <v>#N/A</v>
      </c>
      <c r="NH13" t="e">
        <f>IF($E$7&gt;=NH$7,INDEX(Data!NE:NE,MATCH(Control!$E9,Data!$B:$B,0),),NA())</f>
        <v>#N/A</v>
      </c>
      <c r="NI13" t="e">
        <f>IF($E$7&gt;=NI$7,INDEX(Data!NF:NF,MATCH(Control!$E9,Data!$B:$B,0),),NA())</f>
        <v>#N/A</v>
      </c>
      <c r="NJ13" t="e">
        <f>IF($E$7&gt;=NJ$7,INDEX(Data!NG:NG,MATCH(Control!$E9,Data!$B:$B,0),),NA())</f>
        <v>#N/A</v>
      </c>
      <c r="NK13" t="e">
        <f>IF($E$7&gt;=NK$7,INDEX(Data!NH:NH,MATCH(Control!$E9,Data!$B:$B,0),),NA())</f>
        <v>#N/A</v>
      </c>
      <c r="NL13" t="e">
        <f>IF($E$7&gt;=NL$7,INDEX(Data!NI:NI,MATCH(Control!$E9,Data!$B:$B,0),),NA())</f>
        <v>#N/A</v>
      </c>
    </row>
    <row r="14" spans="1:387" x14ac:dyDescent="0.25">
      <c r="B14" s="6" t="s">
        <v>201</v>
      </c>
      <c r="C14" s="8">
        <f t="shared" si="0"/>
        <v>40299</v>
      </c>
      <c r="E14" s="25" t="str">
        <f>Analysis!AJ27</f>
        <v>Western Australia - Supermarket &amp; grocery stores</v>
      </c>
      <c r="F14" t="str">
        <f>INDEX(F15:F45,MATCH(E14,E15:E45,0))</f>
        <v>Western Australia</v>
      </c>
      <c r="G14" t="str">
        <f>INDEX(G15:G45,MATCH(E14,E15:E45,0))</f>
        <v>Supermarket &amp; grocery stores</v>
      </c>
      <c r="H14">
        <f>IF($E$7&gt;=H$7,INDEX(Data!E:E,MATCH(Control!$E10,Data!$B:$B,0),),NA())</f>
        <v>96.6</v>
      </c>
      <c r="I14">
        <f>IF($E$7&gt;=I$7,INDEX(Data!F:F,MATCH(Control!$E10,Data!$B:$B,0),),NA())</f>
        <v>96.4</v>
      </c>
      <c r="J14">
        <f>IF($E$7&gt;=J$7,INDEX(Data!G:G,MATCH(Control!$E10,Data!$B:$B,0),),NA())</f>
        <v>95.6</v>
      </c>
      <c r="K14">
        <f>IF($E$7&gt;=K$7,INDEX(Data!H:H,MATCH(Control!$E10,Data!$B:$B,0),),NA())</f>
        <v>103.3</v>
      </c>
      <c r="L14">
        <f>IF($E$7&gt;=L$7,INDEX(Data!I:I,MATCH(Control!$E10,Data!$B:$B,0),),NA())</f>
        <v>96.6</v>
      </c>
      <c r="M14">
        <f>IF($E$7&gt;=M$7,INDEX(Data!J:J,MATCH(Control!$E10,Data!$B:$B,0),),NA())</f>
        <v>101.4</v>
      </c>
      <c r="N14">
        <f>IF($E$7&gt;=N$7,INDEX(Data!K:K,MATCH(Control!$E10,Data!$B:$B,0),),NA())</f>
        <v>107</v>
      </c>
      <c r="O14">
        <f>IF($E$7&gt;=O$7,INDEX(Data!L:L,MATCH(Control!$E10,Data!$B:$B,0),),NA())</f>
        <v>108.7</v>
      </c>
      <c r="P14">
        <f>IF($E$7&gt;=P$7,INDEX(Data!M:M,MATCH(Control!$E10,Data!$B:$B,0),),NA())</f>
        <v>128.5</v>
      </c>
      <c r="Q14">
        <f>IF($E$7&gt;=Q$7,INDEX(Data!N:N,MATCH(Control!$E10,Data!$B:$B,0),),NA())</f>
        <v>94.6</v>
      </c>
      <c r="R14">
        <f>IF($E$7&gt;=R$7,INDEX(Data!O:O,MATCH(Control!$E10,Data!$B:$B,0),),NA())</f>
        <v>100.6</v>
      </c>
      <c r="S14">
        <f>IF($E$7&gt;=S$7,INDEX(Data!P:P,MATCH(Control!$E10,Data!$B:$B,0),),NA())</f>
        <v>107.6</v>
      </c>
      <c r="T14">
        <f>IF($E$7&gt;=T$7,INDEX(Data!Q:Q,MATCH(Control!$E10,Data!$B:$B,0),),NA())</f>
        <v>105.2</v>
      </c>
      <c r="U14">
        <f>IF($E$7&gt;=U$7,INDEX(Data!R:R,MATCH(Control!$E10,Data!$B:$B,0),),NA())</f>
        <v>106.9</v>
      </c>
      <c r="V14">
        <f>IF($E$7&gt;=V$7,INDEX(Data!S:S,MATCH(Control!$E10,Data!$B:$B,0),),NA())</f>
        <v>106.9</v>
      </c>
      <c r="W14">
        <f>IF($E$7&gt;=W$7,INDEX(Data!T:T,MATCH(Control!$E10,Data!$B:$B,0),),NA())</f>
        <v>106.2</v>
      </c>
      <c r="X14">
        <f>IF($E$7&gt;=X$7,INDEX(Data!U:U,MATCH(Control!$E10,Data!$B:$B,0),),NA())</f>
        <v>111.9</v>
      </c>
      <c r="Y14">
        <f>IF($E$7&gt;=Y$7,INDEX(Data!V:V,MATCH(Control!$E10,Data!$B:$B,0),),NA())</f>
        <v>111.3</v>
      </c>
      <c r="Z14">
        <f>IF($E$7&gt;=Z$7,INDEX(Data!W:W,MATCH(Control!$E10,Data!$B:$B,0),),NA())</f>
        <v>112.3</v>
      </c>
      <c r="AA14">
        <f>IF($E$7&gt;=AA$7,INDEX(Data!X:X,MATCH(Control!$E10,Data!$B:$B,0),),NA())</f>
        <v>115</v>
      </c>
      <c r="AB14">
        <f>IF($E$7&gt;=AB$7,INDEX(Data!Y:Y,MATCH(Control!$E10,Data!$B:$B,0),),NA())</f>
        <v>135</v>
      </c>
      <c r="AC14">
        <f>IF($E$7&gt;=AC$7,INDEX(Data!Z:Z,MATCH(Control!$E10,Data!$B:$B,0),),NA())</f>
        <v>107.4</v>
      </c>
      <c r="AD14">
        <f>IF($E$7&gt;=AD$7,INDEX(Data!AA:AA,MATCH(Control!$E10,Data!$B:$B,0),),NA())</f>
        <v>114.7</v>
      </c>
      <c r="AE14">
        <f>IF($E$7&gt;=AE$7,INDEX(Data!AB:AB,MATCH(Control!$E10,Data!$B:$B,0),),NA())</f>
        <v>117.5</v>
      </c>
      <c r="AF14">
        <f>IF($E$7&gt;=AF$7,INDEX(Data!AC:AC,MATCH(Control!$E10,Data!$B:$B,0),),NA())</f>
        <v>112.8</v>
      </c>
      <c r="AG14">
        <f>IF($E$7&gt;=AG$7,INDEX(Data!AD:AD,MATCH(Control!$E10,Data!$B:$B,0),),NA())</f>
        <v>120.3</v>
      </c>
      <c r="AH14">
        <f>IF($E$7&gt;=AH$7,INDEX(Data!AE:AE,MATCH(Control!$E10,Data!$B:$B,0),),NA())</f>
        <v>113.6</v>
      </c>
      <c r="AI14">
        <f>IF($E$7&gt;=AI$7,INDEX(Data!AF:AF,MATCH(Control!$E10,Data!$B:$B,0),),NA())</f>
        <v>117.6</v>
      </c>
      <c r="AJ14">
        <f>IF($E$7&gt;=AJ$7,INDEX(Data!AG:AG,MATCH(Control!$E10,Data!$B:$B,0),),NA())</f>
        <v>121.3</v>
      </c>
      <c r="AK14">
        <f>IF($E$7&gt;=AK$7,INDEX(Data!AH:AH,MATCH(Control!$E10,Data!$B:$B,0),),NA())</f>
        <v>112.6</v>
      </c>
      <c r="AL14">
        <f>IF($E$7&gt;=AL$7,INDEX(Data!AI:AI,MATCH(Control!$E10,Data!$B:$B,0),),NA())</f>
        <v>123.5</v>
      </c>
      <c r="AM14">
        <f>IF($E$7&gt;=AM$7,INDEX(Data!AJ:AJ,MATCH(Control!$E10,Data!$B:$B,0),),NA())</f>
        <v>122.9</v>
      </c>
      <c r="AN14">
        <f>IF($E$7&gt;=AN$7,INDEX(Data!AK:AK,MATCH(Control!$E10,Data!$B:$B,0),),NA())</f>
        <v>137.1</v>
      </c>
      <c r="AO14">
        <f>IF($E$7&gt;=AO$7,INDEX(Data!AL:AL,MATCH(Control!$E10,Data!$B:$B,0),),NA())</f>
        <v>116.8</v>
      </c>
      <c r="AP14">
        <f>IF($E$7&gt;=AP$7,INDEX(Data!AM:AM,MATCH(Control!$E10,Data!$B:$B,0),),NA())</f>
        <v>114.7</v>
      </c>
      <c r="AQ14">
        <f>IF($E$7&gt;=AQ$7,INDEX(Data!AN:AN,MATCH(Control!$E10,Data!$B:$B,0),),NA())</f>
        <v>124.8</v>
      </c>
      <c r="AR14">
        <f>IF($E$7&gt;=AR$7,INDEX(Data!AO:AO,MATCH(Control!$E10,Data!$B:$B,0),),NA())</f>
        <v>122.5</v>
      </c>
      <c r="AS14">
        <f>IF($E$7&gt;=AS$7,INDEX(Data!AP:AP,MATCH(Control!$E10,Data!$B:$B,0),),NA())</f>
        <v>125.5</v>
      </c>
      <c r="AT14">
        <f>IF($E$7&gt;=AT$7,INDEX(Data!AQ:AQ,MATCH(Control!$E10,Data!$B:$B,0),),NA())</f>
        <v>117.1</v>
      </c>
      <c r="AU14">
        <f>IF($E$7&gt;=AU$7,INDEX(Data!AR:AR,MATCH(Control!$E10,Data!$B:$B,0),),NA())</f>
        <v>125.3</v>
      </c>
      <c r="AV14">
        <f>IF($E$7&gt;=AV$7,INDEX(Data!AS:AS,MATCH(Control!$E10,Data!$B:$B,0),),NA())</f>
        <v>129.69999999999999</v>
      </c>
      <c r="AW14">
        <f>IF($E$7&gt;=AW$7,INDEX(Data!AT:AT,MATCH(Control!$E10,Data!$B:$B,0),),NA())</f>
        <v>121.4</v>
      </c>
      <c r="AX14">
        <f>IF($E$7&gt;=AX$7,INDEX(Data!AU:AU,MATCH(Control!$E10,Data!$B:$B,0),),NA())</f>
        <v>133.1</v>
      </c>
      <c r="AY14">
        <f>IF($E$7&gt;=AY$7,INDEX(Data!AV:AV,MATCH(Control!$E10,Data!$B:$B,0),),NA())</f>
        <v>134.69999999999999</v>
      </c>
      <c r="AZ14">
        <f>IF($E$7&gt;=AZ$7,INDEX(Data!AW:AW,MATCH(Control!$E10,Data!$B:$B,0),),NA())</f>
        <v>149.6</v>
      </c>
      <c r="BA14">
        <f>IF($E$7&gt;=BA$7,INDEX(Data!AX:AX,MATCH(Control!$E10,Data!$B:$B,0),),NA())</f>
        <v>141.9</v>
      </c>
      <c r="BB14">
        <f>IF($E$7&gt;=BB$7,INDEX(Data!AY:AY,MATCH(Control!$E10,Data!$B:$B,0),),NA())</f>
        <v>132.9</v>
      </c>
      <c r="BC14">
        <f>IF($E$7&gt;=BC$7,INDEX(Data!AZ:AZ,MATCH(Control!$E10,Data!$B:$B,0),),NA())</f>
        <v>140.1</v>
      </c>
      <c r="BD14">
        <f>IF($E$7&gt;=BD$7,INDEX(Data!BA:BA,MATCH(Control!$E10,Data!$B:$B,0),),NA())</f>
        <v>136.4</v>
      </c>
      <c r="BE14">
        <f>IF($E$7&gt;=BE$7,INDEX(Data!BB:BB,MATCH(Control!$E10,Data!$B:$B,0),),NA())</f>
        <v>141.6</v>
      </c>
      <c r="BF14">
        <f>IF($E$7&gt;=BF$7,INDEX(Data!BC:BC,MATCH(Control!$E10,Data!$B:$B,0),),NA())</f>
        <v>133</v>
      </c>
      <c r="BG14">
        <f>IF($E$7&gt;=BG$7,INDEX(Data!BD:BD,MATCH(Control!$E10,Data!$B:$B,0),),NA())</f>
        <v>138.5</v>
      </c>
      <c r="BH14">
        <f>IF($E$7&gt;=BH$7,INDEX(Data!BE:BE,MATCH(Control!$E10,Data!$B:$B,0),),NA())</f>
        <v>138.4</v>
      </c>
      <c r="BI14">
        <f>IF($E$7&gt;=BI$7,INDEX(Data!BF:BF,MATCH(Control!$E10,Data!$B:$B,0),),NA())</f>
        <v>138</v>
      </c>
      <c r="BJ14">
        <f>IF($E$7&gt;=BJ$7,INDEX(Data!BG:BG,MATCH(Control!$E10,Data!$B:$B,0),),NA())</f>
        <v>147</v>
      </c>
      <c r="BK14">
        <f>IF($E$7&gt;=BK$7,INDEX(Data!BH:BH,MATCH(Control!$E10,Data!$B:$B,0),),NA())</f>
        <v>143.30000000000001</v>
      </c>
      <c r="BL14">
        <f>IF($E$7&gt;=BL$7,INDEX(Data!BI:BI,MATCH(Control!$E10,Data!$B:$B,0),),NA())</f>
        <v>174</v>
      </c>
      <c r="BM14">
        <f>IF($E$7&gt;=BM$7,INDEX(Data!BJ:BJ,MATCH(Control!$E10,Data!$B:$B,0),),NA())</f>
        <v>151.9</v>
      </c>
      <c r="BN14">
        <f>IF($E$7&gt;=BN$7,INDEX(Data!BK:BK,MATCH(Control!$E10,Data!$B:$B,0),),NA())</f>
        <v>147.5</v>
      </c>
      <c r="BO14">
        <f>IF($E$7&gt;=BO$7,INDEX(Data!BL:BL,MATCH(Control!$E10,Data!$B:$B,0),),NA())</f>
        <v>150.69999999999999</v>
      </c>
      <c r="BP14">
        <f>IF($E$7&gt;=BP$7,INDEX(Data!BM:BM,MATCH(Control!$E10,Data!$B:$B,0),),NA())</f>
        <v>163.30000000000001</v>
      </c>
      <c r="BQ14">
        <f>IF($E$7&gt;=BQ$7,INDEX(Data!BN:BN,MATCH(Control!$E10,Data!$B:$B,0),),NA())</f>
        <v>164.1</v>
      </c>
      <c r="BR14">
        <f>IF($E$7&gt;=BR$7,INDEX(Data!BO:BO,MATCH(Control!$E10,Data!$B:$B,0),),NA())</f>
        <v>159.80000000000001</v>
      </c>
      <c r="BS14">
        <f>IF($E$7&gt;=BS$7,INDEX(Data!BP:BP,MATCH(Control!$E10,Data!$B:$B,0),),NA())</f>
        <v>160.80000000000001</v>
      </c>
      <c r="BT14">
        <f>IF($E$7&gt;=BT$7,INDEX(Data!BQ:BQ,MATCH(Control!$E10,Data!$B:$B,0),),NA())</f>
        <v>158.4</v>
      </c>
      <c r="BU14">
        <f>IF($E$7&gt;=BU$7,INDEX(Data!BR:BR,MATCH(Control!$E10,Data!$B:$B,0),),NA())</f>
        <v>166.6</v>
      </c>
      <c r="BV14">
        <f>IF($E$7&gt;=BV$7,INDEX(Data!BS:BS,MATCH(Control!$E10,Data!$B:$B,0),),NA())</f>
        <v>173.5</v>
      </c>
      <c r="BW14">
        <f>IF($E$7&gt;=BW$7,INDEX(Data!BT:BT,MATCH(Control!$E10,Data!$B:$B,0),),NA())</f>
        <v>165.6</v>
      </c>
      <c r="BX14">
        <f>IF($E$7&gt;=BX$7,INDEX(Data!BU:BU,MATCH(Control!$E10,Data!$B:$B,0),),NA())</f>
        <v>210.2</v>
      </c>
      <c r="BY14">
        <f>IF($E$7&gt;=BY$7,INDEX(Data!BV:BV,MATCH(Control!$E10,Data!$B:$B,0),),NA())</f>
        <v>165.3</v>
      </c>
      <c r="BZ14">
        <f>IF($E$7&gt;=BZ$7,INDEX(Data!BW:BW,MATCH(Control!$E10,Data!$B:$B,0),),NA())</f>
        <v>165.8</v>
      </c>
      <c r="CA14">
        <f>IF($E$7&gt;=CA$7,INDEX(Data!BX:BX,MATCH(Control!$E10,Data!$B:$B,0),),NA())</f>
        <v>186</v>
      </c>
      <c r="CB14">
        <f>IF($E$7&gt;=CB$7,INDEX(Data!BY:BY,MATCH(Control!$E10,Data!$B:$B,0),),NA())</f>
        <v>179.7</v>
      </c>
      <c r="CC14">
        <f>IF($E$7&gt;=CC$7,INDEX(Data!BZ:BZ,MATCH(Control!$E10,Data!$B:$B,0),),NA())</f>
        <v>170.9</v>
      </c>
      <c r="CD14">
        <f>IF($E$7&gt;=CD$7,INDEX(Data!CA:CA,MATCH(Control!$E10,Data!$B:$B,0),),NA())</f>
        <v>170.6</v>
      </c>
      <c r="CE14">
        <f>IF($E$7&gt;=CE$7,INDEX(Data!CB:CB,MATCH(Control!$E10,Data!$B:$B,0),),NA())</f>
        <v>163.9</v>
      </c>
      <c r="CF14">
        <f>IF($E$7&gt;=CF$7,INDEX(Data!CC:CC,MATCH(Control!$E10,Data!$B:$B,0),),NA())</f>
        <v>171.1</v>
      </c>
      <c r="CG14">
        <f>IF($E$7&gt;=CG$7,INDEX(Data!CD:CD,MATCH(Control!$E10,Data!$B:$B,0),),NA())</f>
        <v>175.1</v>
      </c>
      <c r="CH14">
        <f>IF($E$7&gt;=CH$7,INDEX(Data!CE:CE,MATCH(Control!$E10,Data!$B:$B,0),),NA())</f>
        <v>178.2</v>
      </c>
      <c r="CI14">
        <f>IF($E$7&gt;=CI$7,INDEX(Data!CF:CF,MATCH(Control!$E10,Data!$B:$B,0),),NA())</f>
        <v>182.1</v>
      </c>
      <c r="CJ14">
        <f>IF($E$7&gt;=CJ$7,INDEX(Data!CG:CG,MATCH(Control!$E10,Data!$B:$B,0),),NA())</f>
        <v>223</v>
      </c>
      <c r="CK14">
        <f>IF($E$7&gt;=CK$7,INDEX(Data!CH:CH,MATCH(Control!$E10,Data!$B:$B,0),),NA())</f>
        <v>182.9</v>
      </c>
      <c r="CL14">
        <f>IF($E$7&gt;=CL$7,INDEX(Data!CI:CI,MATCH(Control!$E10,Data!$B:$B,0),),NA())</f>
        <v>176</v>
      </c>
      <c r="CM14">
        <f>IF($E$7&gt;=CM$7,INDEX(Data!CJ:CJ,MATCH(Control!$E10,Data!$B:$B,0),),NA())</f>
        <v>196</v>
      </c>
      <c r="CN14">
        <f>IF($E$7&gt;=CN$7,INDEX(Data!CK:CK,MATCH(Control!$E10,Data!$B:$B,0),),NA())</f>
        <v>177.5</v>
      </c>
      <c r="CO14">
        <f>IF($E$7&gt;=CO$7,INDEX(Data!CL:CL,MATCH(Control!$E10,Data!$B:$B,0),),NA())</f>
        <v>183.5</v>
      </c>
      <c r="CP14">
        <f>IF($E$7&gt;=CP$7,INDEX(Data!CM:CM,MATCH(Control!$E10,Data!$B:$B,0),),NA())</f>
        <v>187.6</v>
      </c>
      <c r="CQ14">
        <f>IF($E$7&gt;=CQ$7,INDEX(Data!CN:CN,MATCH(Control!$E10,Data!$B:$B,0),),NA())</f>
        <v>182</v>
      </c>
      <c r="CR14">
        <f>IF($E$7&gt;=CR$7,INDEX(Data!CO:CO,MATCH(Control!$E10,Data!$B:$B,0),),NA())</f>
        <v>191.6</v>
      </c>
      <c r="CS14">
        <f>IF($E$7&gt;=CS$7,INDEX(Data!CP:CP,MATCH(Control!$E10,Data!$B:$B,0),),NA())</f>
        <v>195</v>
      </c>
      <c r="CT14">
        <f>IF($E$7&gt;=CT$7,INDEX(Data!CQ:CQ,MATCH(Control!$E10,Data!$B:$B,0),),NA())</f>
        <v>186.7</v>
      </c>
      <c r="CU14">
        <f>IF($E$7&gt;=CU$7,INDEX(Data!CR:CR,MATCH(Control!$E10,Data!$B:$B,0),),NA())</f>
        <v>198.1</v>
      </c>
      <c r="CV14">
        <f>IF($E$7&gt;=CV$7,INDEX(Data!CS:CS,MATCH(Control!$E10,Data!$B:$B,0),),NA())</f>
        <v>225.7</v>
      </c>
      <c r="CW14">
        <f>IF($E$7&gt;=CW$7,INDEX(Data!CT:CT,MATCH(Control!$E10,Data!$B:$B,0),),NA())</f>
        <v>193.2</v>
      </c>
      <c r="CX14">
        <f>IF($E$7&gt;=CX$7,INDEX(Data!CU:CU,MATCH(Control!$E10,Data!$B:$B,0),),NA())</f>
        <v>182.6</v>
      </c>
      <c r="CY14">
        <f>IF($E$7&gt;=CY$7,INDEX(Data!CV:CV,MATCH(Control!$E10,Data!$B:$B,0),),NA())</f>
        <v>212.1</v>
      </c>
      <c r="CZ14">
        <f>IF($E$7&gt;=CZ$7,INDEX(Data!CW:CW,MATCH(Control!$E10,Data!$B:$B,0),),NA())</f>
        <v>198.4</v>
      </c>
      <c r="DA14">
        <f>IF($E$7&gt;=DA$7,INDEX(Data!CX:CX,MATCH(Control!$E10,Data!$B:$B,0),),NA())</f>
        <v>207.3</v>
      </c>
      <c r="DB14">
        <f>IF($E$7&gt;=DB$7,INDEX(Data!CY:CY,MATCH(Control!$E10,Data!$B:$B,0),),NA())</f>
        <v>202.3</v>
      </c>
      <c r="DC14">
        <f>IF($E$7&gt;=DC$7,INDEX(Data!CZ:CZ,MATCH(Control!$E10,Data!$B:$B,0),),NA())</f>
        <v>199.5</v>
      </c>
      <c r="DD14">
        <f>IF($E$7&gt;=DD$7,INDEX(Data!DA:DA,MATCH(Control!$E10,Data!$B:$B,0),),NA())</f>
        <v>213.9</v>
      </c>
      <c r="DE14">
        <f>IF($E$7&gt;=DE$7,INDEX(Data!DB:DB,MATCH(Control!$E10,Data!$B:$B,0),),NA())</f>
        <v>198.1</v>
      </c>
      <c r="DF14">
        <f>IF($E$7&gt;=DF$7,INDEX(Data!DC:DC,MATCH(Control!$E10,Data!$B:$B,0),),NA())</f>
        <v>206.3</v>
      </c>
      <c r="DG14">
        <f>IF($E$7&gt;=DG$7,INDEX(Data!DD:DD,MATCH(Control!$E10,Data!$B:$B,0),),NA())</f>
        <v>216.6</v>
      </c>
      <c r="DH14">
        <f>IF($E$7&gt;=DH$7,INDEX(Data!DE:DE,MATCH(Control!$E10,Data!$B:$B,0),),NA())</f>
        <v>246.4</v>
      </c>
      <c r="DI14">
        <f>IF($E$7&gt;=DI$7,INDEX(Data!DF:DF,MATCH(Control!$E10,Data!$B:$B,0),),NA())</f>
        <v>217.2</v>
      </c>
      <c r="DJ14">
        <f>IF($E$7&gt;=DJ$7,INDEX(Data!DG:DG,MATCH(Control!$E10,Data!$B:$B,0),),NA())</f>
        <v>201.9</v>
      </c>
      <c r="DK14">
        <f>IF($E$7&gt;=DK$7,INDEX(Data!DH:DH,MATCH(Control!$E10,Data!$B:$B,0),),NA())</f>
        <v>230.8</v>
      </c>
      <c r="DL14">
        <f>IF($E$7&gt;=DL$7,INDEX(Data!DI:DI,MATCH(Control!$E10,Data!$B:$B,0),),NA())</f>
        <v>213.5</v>
      </c>
      <c r="DM14">
        <f>IF($E$7&gt;=DM$7,INDEX(Data!DJ:DJ,MATCH(Control!$E10,Data!$B:$B,0),),NA())</f>
        <v>230.7</v>
      </c>
      <c r="DN14">
        <f>IF($E$7&gt;=DN$7,INDEX(Data!DK:DK,MATCH(Control!$E10,Data!$B:$B,0),),NA())</f>
        <v>217.5</v>
      </c>
      <c r="DO14">
        <f>IF($E$7&gt;=DO$7,INDEX(Data!DL:DL,MATCH(Control!$E10,Data!$B:$B,0),),NA())</f>
        <v>229.9</v>
      </c>
      <c r="DP14">
        <f>IF($E$7&gt;=DP$7,INDEX(Data!DM:DM,MATCH(Control!$E10,Data!$B:$B,0),),NA())</f>
        <v>238.8</v>
      </c>
      <c r="DQ14">
        <f>IF($E$7&gt;=DQ$7,INDEX(Data!DN:DN,MATCH(Control!$E10,Data!$B:$B,0),),NA())</f>
        <v>221.5</v>
      </c>
      <c r="DR14">
        <f>IF($E$7&gt;=DR$7,INDEX(Data!DO:DO,MATCH(Control!$E10,Data!$B:$B,0),),NA())</f>
        <v>238</v>
      </c>
      <c r="DS14">
        <f>IF($E$7&gt;=DS$7,INDEX(Data!DP:DP,MATCH(Control!$E10,Data!$B:$B,0),),NA())</f>
        <v>237.9</v>
      </c>
      <c r="DT14">
        <f>IF($E$7&gt;=DT$7,INDEX(Data!DQ:DQ,MATCH(Control!$E10,Data!$B:$B,0),),NA())</f>
        <v>266.39999999999998</v>
      </c>
      <c r="DU14">
        <f>IF($E$7&gt;=DU$7,INDEX(Data!DR:DR,MATCH(Control!$E10,Data!$B:$B,0),),NA())</f>
        <v>248.2</v>
      </c>
      <c r="DV14">
        <f>IF($E$7&gt;=DV$7,INDEX(Data!DS:DS,MATCH(Control!$E10,Data!$B:$B,0),),NA())</f>
        <v>239.8</v>
      </c>
      <c r="DW14">
        <f>IF($E$7&gt;=DW$7,INDEX(Data!DT:DT,MATCH(Control!$E10,Data!$B:$B,0),),NA())</f>
        <v>236</v>
      </c>
      <c r="DX14">
        <f>IF($E$7&gt;=DX$7,INDEX(Data!DU:DU,MATCH(Control!$E10,Data!$B:$B,0),),NA())</f>
        <v>248.4</v>
      </c>
      <c r="DY14">
        <f>IF($E$7&gt;=DY$7,INDEX(Data!DV:DV,MATCH(Control!$E10,Data!$B:$B,0),),NA())</f>
        <v>249.6</v>
      </c>
      <c r="DZ14">
        <f>IF($E$7&gt;=DZ$7,INDEX(Data!DW:DW,MATCH(Control!$E10,Data!$B:$B,0),),NA())</f>
        <v>234.9</v>
      </c>
      <c r="EA14">
        <f>IF($E$7&gt;=EA$7,INDEX(Data!DX:DX,MATCH(Control!$E10,Data!$B:$B,0),),NA())</f>
        <v>253.3</v>
      </c>
      <c r="EB14">
        <f>IF($E$7&gt;=EB$7,INDEX(Data!DY:DY,MATCH(Control!$E10,Data!$B:$B,0),),NA())</f>
        <v>243</v>
      </c>
      <c r="EC14">
        <f>IF($E$7&gt;=EC$7,INDEX(Data!DZ:DZ,MATCH(Control!$E10,Data!$B:$B,0),),NA())</f>
        <v>244.7</v>
      </c>
      <c r="ED14">
        <f>IF($E$7&gt;=ED$7,INDEX(Data!EA:EA,MATCH(Control!$E10,Data!$B:$B,0),),NA())</f>
        <v>260.89999999999998</v>
      </c>
      <c r="EE14">
        <f>IF($E$7&gt;=EE$7,INDEX(Data!EB:EB,MATCH(Control!$E10,Data!$B:$B,0),),NA())</f>
        <v>247.8</v>
      </c>
      <c r="EF14">
        <f>IF($E$7&gt;=EF$7,INDEX(Data!EC:EC,MATCH(Control!$E10,Data!$B:$B,0),),NA())</f>
        <v>289.60000000000002</v>
      </c>
      <c r="EG14">
        <f>IF($E$7&gt;=EG$7,INDEX(Data!ED:ED,MATCH(Control!$E10,Data!$B:$B,0),),NA())</f>
        <v>250.2</v>
      </c>
      <c r="EH14">
        <f>IF($E$7&gt;=EH$7,INDEX(Data!EE:EE,MATCH(Control!$E10,Data!$B:$B,0),),NA())</f>
        <v>235.1</v>
      </c>
      <c r="EI14">
        <f>IF($E$7&gt;=EI$7,INDEX(Data!EF:EF,MATCH(Control!$E10,Data!$B:$B,0),),NA())</f>
        <v>251.7</v>
      </c>
      <c r="EJ14">
        <f>IF($E$7&gt;=EJ$7,INDEX(Data!EG:EG,MATCH(Control!$E10,Data!$B:$B,0),),NA())</f>
        <v>256.89999999999998</v>
      </c>
      <c r="EK14">
        <f>IF($E$7&gt;=EK$7,INDEX(Data!EH:EH,MATCH(Control!$E10,Data!$B:$B,0),),NA())</f>
        <v>259</v>
      </c>
      <c r="EL14">
        <f>IF($E$7&gt;=EL$7,INDEX(Data!EI:EI,MATCH(Control!$E10,Data!$B:$B,0),),NA())</f>
        <v>258.39999999999998</v>
      </c>
      <c r="EM14">
        <f>IF($E$7&gt;=EM$7,INDEX(Data!EJ:EJ,MATCH(Control!$E10,Data!$B:$B,0),),NA())</f>
        <v>275.89999999999998</v>
      </c>
      <c r="EN14">
        <f>IF($E$7&gt;=EN$7,INDEX(Data!EK:EK,MATCH(Control!$E10,Data!$B:$B,0),),NA())</f>
        <v>251</v>
      </c>
      <c r="EO14">
        <f>IF($E$7&gt;=EO$7,INDEX(Data!EL:EL,MATCH(Control!$E10,Data!$B:$B,0),),NA())</f>
        <v>260.60000000000002</v>
      </c>
      <c r="EP14">
        <f>IF($E$7&gt;=EP$7,INDEX(Data!EM:EM,MATCH(Control!$E10,Data!$B:$B,0),),NA())</f>
        <v>261.39999999999998</v>
      </c>
      <c r="EQ14">
        <f>IF($E$7&gt;=EQ$7,INDEX(Data!EN:EN,MATCH(Control!$E10,Data!$B:$B,0),),NA())</f>
        <v>256</v>
      </c>
      <c r="ER14">
        <f>IF($E$7&gt;=ER$7,INDEX(Data!EO:EO,MATCH(Control!$E10,Data!$B:$B,0),),NA())</f>
        <v>312.7</v>
      </c>
      <c r="ES14">
        <f>IF($E$7&gt;=ES$7,INDEX(Data!EP:EP,MATCH(Control!$E10,Data!$B:$B,0),),NA())</f>
        <v>251.3</v>
      </c>
      <c r="ET14">
        <f>IF($E$7&gt;=ET$7,INDEX(Data!EQ:EQ,MATCH(Control!$E10,Data!$B:$B,0),),NA())</f>
        <v>243.9</v>
      </c>
      <c r="EU14">
        <f>IF($E$7&gt;=EU$7,INDEX(Data!ER:ER,MATCH(Control!$E10,Data!$B:$B,0),),NA())</f>
        <v>273.5</v>
      </c>
      <c r="EV14">
        <f>IF($E$7&gt;=EV$7,INDEX(Data!ES:ES,MATCH(Control!$E10,Data!$B:$B,0),),NA())</f>
        <v>249.1</v>
      </c>
      <c r="EW14">
        <f>IF($E$7&gt;=EW$7,INDEX(Data!ET:ET,MATCH(Control!$E10,Data!$B:$B,0),),NA())</f>
        <v>254</v>
      </c>
      <c r="EX14">
        <f>IF($E$7&gt;=EX$7,INDEX(Data!EU:EU,MATCH(Control!$E10,Data!$B:$B,0),),NA())</f>
        <v>255.9</v>
      </c>
      <c r="EY14">
        <f>IF($E$7&gt;=EY$7,INDEX(Data!EV:EV,MATCH(Control!$E10,Data!$B:$B,0),),NA())</f>
        <v>266.39999999999998</v>
      </c>
      <c r="EZ14">
        <f>IF($E$7&gt;=EZ$7,INDEX(Data!EW:EW,MATCH(Control!$E10,Data!$B:$B,0),),NA())</f>
        <v>267.3</v>
      </c>
      <c r="FA14">
        <f>IF($E$7&gt;=FA$7,INDEX(Data!EX:EX,MATCH(Control!$E10,Data!$B:$B,0),),NA())</f>
        <v>273.39999999999998</v>
      </c>
      <c r="FB14">
        <f>IF($E$7&gt;=FB$7,INDEX(Data!EY:EY,MATCH(Control!$E10,Data!$B:$B,0),),NA())</f>
        <v>267.5</v>
      </c>
      <c r="FC14">
        <f>IF($E$7&gt;=FC$7,INDEX(Data!EZ:EZ,MATCH(Control!$E10,Data!$B:$B,0),),NA())</f>
        <v>276</v>
      </c>
      <c r="FD14">
        <f>IF($E$7&gt;=FD$7,INDEX(Data!FA:FA,MATCH(Control!$E10,Data!$B:$B,0),),NA())</f>
        <v>325.7</v>
      </c>
      <c r="FE14">
        <f>IF($E$7&gt;=FE$7,INDEX(Data!FB:FB,MATCH(Control!$E10,Data!$B:$B,0),),NA())</f>
        <v>268</v>
      </c>
      <c r="FF14">
        <f>IF($E$7&gt;=FF$7,INDEX(Data!FC:FC,MATCH(Control!$E10,Data!$B:$B,0),),NA())</f>
        <v>263.10000000000002</v>
      </c>
      <c r="FG14">
        <f>IF($E$7&gt;=FG$7,INDEX(Data!FD:FD,MATCH(Control!$E10,Data!$B:$B,0),),NA())</f>
        <v>289.10000000000002</v>
      </c>
      <c r="FH14">
        <f>IF($E$7&gt;=FH$7,INDEX(Data!FE:FE,MATCH(Control!$E10,Data!$B:$B,0),),NA())</f>
        <v>278.3</v>
      </c>
      <c r="FI14">
        <f>IF($E$7&gt;=FI$7,INDEX(Data!FF:FF,MATCH(Control!$E10,Data!$B:$B,0),),NA())</f>
        <v>284.39999999999998</v>
      </c>
      <c r="FJ14">
        <f>IF($E$7&gt;=FJ$7,INDEX(Data!FG:FG,MATCH(Control!$E10,Data!$B:$B,0),),NA())</f>
        <v>279.5</v>
      </c>
      <c r="FK14">
        <f>IF($E$7&gt;=FK$7,INDEX(Data!FH:FH,MATCH(Control!$E10,Data!$B:$B,0),),NA())</f>
        <v>280.8</v>
      </c>
      <c r="FL14">
        <f>IF($E$7&gt;=FL$7,INDEX(Data!FI:FI,MATCH(Control!$E10,Data!$B:$B,0),),NA())</f>
        <v>292.2</v>
      </c>
      <c r="FM14">
        <f>IF($E$7&gt;=FM$7,INDEX(Data!FJ:FJ,MATCH(Control!$E10,Data!$B:$B,0),),NA())</f>
        <v>293.2</v>
      </c>
      <c r="FN14">
        <f>IF($E$7&gt;=FN$7,INDEX(Data!FK:FK,MATCH(Control!$E10,Data!$B:$B,0),),NA())</f>
        <v>285.7</v>
      </c>
      <c r="FO14">
        <f>IF($E$7&gt;=FO$7,INDEX(Data!FL:FL,MATCH(Control!$E10,Data!$B:$B,0),),NA())</f>
        <v>297.5</v>
      </c>
      <c r="FP14">
        <f>IF($E$7&gt;=FP$7,INDEX(Data!FM:FM,MATCH(Control!$E10,Data!$B:$B,0),),NA())</f>
        <v>335.6</v>
      </c>
      <c r="FQ14">
        <f>IF($E$7&gt;=FQ$7,INDEX(Data!FN:FN,MATCH(Control!$E10,Data!$B:$B,0),),NA())</f>
        <v>297.2</v>
      </c>
      <c r="FR14">
        <f>IF($E$7&gt;=FR$7,INDEX(Data!FO:FO,MATCH(Control!$E10,Data!$B:$B,0),),NA())</f>
        <v>294.7</v>
      </c>
      <c r="FS14">
        <f>IF($E$7&gt;=FS$7,INDEX(Data!FP:FP,MATCH(Control!$E10,Data!$B:$B,0),),NA())</f>
        <v>306.39999999999998</v>
      </c>
      <c r="FT14">
        <f>IF($E$7&gt;=FT$7,INDEX(Data!FQ:FQ,MATCH(Control!$E10,Data!$B:$B,0),),NA())</f>
        <v>291.60000000000002</v>
      </c>
      <c r="FU14">
        <f>IF($E$7&gt;=FU$7,INDEX(Data!FR:FR,MATCH(Control!$E10,Data!$B:$B,0),),NA())</f>
        <v>310.2</v>
      </c>
      <c r="FV14">
        <f>IF($E$7&gt;=FV$7,INDEX(Data!FS:FS,MATCH(Control!$E10,Data!$B:$B,0),),NA())</f>
        <v>287</v>
      </c>
      <c r="FW14">
        <f>IF($E$7&gt;=FW$7,INDEX(Data!FT:FT,MATCH(Control!$E10,Data!$B:$B,0),),NA())</f>
        <v>288.5</v>
      </c>
      <c r="FX14">
        <f>IF($E$7&gt;=FX$7,INDEX(Data!FU:FU,MATCH(Control!$E10,Data!$B:$B,0),),NA())</f>
        <v>302.10000000000002</v>
      </c>
      <c r="FY14">
        <f>IF($E$7&gt;=FY$7,INDEX(Data!FV:FV,MATCH(Control!$E10,Data!$B:$B,0),),NA())</f>
        <v>283.2</v>
      </c>
      <c r="FZ14">
        <f>IF($E$7&gt;=FZ$7,INDEX(Data!FW:FW,MATCH(Control!$E10,Data!$B:$B,0),),NA())</f>
        <v>312.7</v>
      </c>
      <c r="GA14">
        <f>IF($E$7&gt;=GA$7,INDEX(Data!FX:FX,MATCH(Control!$E10,Data!$B:$B,0),),NA())</f>
        <v>311.39999999999998</v>
      </c>
      <c r="GB14">
        <f>IF($E$7&gt;=GB$7,INDEX(Data!FY:FY,MATCH(Control!$E10,Data!$B:$B,0),),NA())</f>
        <v>337.7</v>
      </c>
      <c r="GC14">
        <f>IF($E$7&gt;=GC$7,INDEX(Data!FZ:FZ,MATCH(Control!$E10,Data!$B:$B,0),),NA())</f>
        <v>325.39999999999998</v>
      </c>
      <c r="GD14">
        <f>IF($E$7&gt;=GD$7,INDEX(Data!GA:GA,MATCH(Control!$E10,Data!$B:$B,0),),NA())</f>
        <v>292</v>
      </c>
      <c r="GE14">
        <f>IF($E$7&gt;=GE$7,INDEX(Data!GB:GB,MATCH(Control!$E10,Data!$B:$B,0),),NA())</f>
        <v>324.2</v>
      </c>
      <c r="GF14">
        <f>IF($E$7&gt;=GF$7,INDEX(Data!GC:GC,MATCH(Control!$E10,Data!$B:$B,0),),NA())</f>
        <v>301.2</v>
      </c>
      <c r="GG14">
        <f>IF($E$7&gt;=GG$7,INDEX(Data!GD:GD,MATCH(Control!$E10,Data!$B:$B,0),),NA())</f>
        <v>327.9</v>
      </c>
      <c r="GH14">
        <f>IF($E$7&gt;=GH$7,INDEX(Data!GE:GE,MATCH(Control!$E10,Data!$B:$B,0),),NA())</f>
        <v>293.89999999999998</v>
      </c>
      <c r="GI14">
        <f>IF($E$7&gt;=GI$7,INDEX(Data!GF:GF,MATCH(Control!$E10,Data!$B:$B,0),),NA())</f>
        <v>318.39999999999998</v>
      </c>
      <c r="GJ14">
        <f>IF($E$7&gt;=GJ$7,INDEX(Data!GG:GG,MATCH(Control!$E10,Data!$B:$B,0),),NA())</f>
        <v>320</v>
      </c>
      <c r="GK14">
        <f>IF($E$7&gt;=GK$7,INDEX(Data!GH:GH,MATCH(Control!$E10,Data!$B:$B,0),),NA())</f>
        <v>312.39999999999998</v>
      </c>
      <c r="GL14">
        <f>IF($E$7&gt;=GL$7,INDEX(Data!GI:GI,MATCH(Control!$E10,Data!$B:$B,0),),NA())</f>
        <v>341.6</v>
      </c>
      <c r="GM14">
        <f>IF($E$7&gt;=GM$7,INDEX(Data!GJ:GJ,MATCH(Control!$E10,Data!$B:$B,0),),NA())</f>
        <v>330.1</v>
      </c>
      <c r="GN14">
        <f>IF($E$7&gt;=GN$7,INDEX(Data!GK:GK,MATCH(Control!$E10,Data!$B:$B,0),),NA())</f>
        <v>374.5</v>
      </c>
      <c r="GO14">
        <f>IF($E$7&gt;=GO$7,INDEX(Data!GL:GL,MATCH(Control!$E10,Data!$B:$B,0),),NA())</f>
        <v>367.7</v>
      </c>
      <c r="GP14">
        <f>IF($E$7&gt;=GP$7,INDEX(Data!GM:GM,MATCH(Control!$E10,Data!$B:$B,0),),NA())</f>
        <v>327.60000000000002</v>
      </c>
      <c r="GQ14">
        <f>IF($E$7&gt;=GQ$7,INDEX(Data!GN:GN,MATCH(Control!$E10,Data!$B:$B,0),),NA())</f>
        <v>344.9</v>
      </c>
      <c r="GR14">
        <f>IF($E$7&gt;=GR$7,INDEX(Data!GO:GO,MATCH(Control!$E10,Data!$B:$B,0),),NA())</f>
        <v>355.4</v>
      </c>
      <c r="GS14">
        <f>IF($E$7&gt;=GS$7,INDEX(Data!GP:GP,MATCH(Control!$E10,Data!$B:$B,0),),NA())</f>
        <v>362.5</v>
      </c>
      <c r="GT14">
        <f>IF($E$7&gt;=GT$7,INDEX(Data!GQ:GQ,MATCH(Control!$E10,Data!$B:$B,0),),NA())</f>
        <v>337.6</v>
      </c>
      <c r="GU14">
        <f>IF($E$7&gt;=GU$7,INDEX(Data!GR:GR,MATCH(Control!$E10,Data!$B:$B,0),),NA())</f>
        <v>374.7</v>
      </c>
      <c r="GV14">
        <f>IF($E$7&gt;=GV$7,INDEX(Data!GS:GS,MATCH(Control!$E10,Data!$B:$B,0),),NA())</f>
        <v>366</v>
      </c>
      <c r="GW14">
        <f>IF($E$7&gt;=GW$7,INDEX(Data!GT:GT,MATCH(Control!$E10,Data!$B:$B,0),),NA())</f>
        <v>366.1</v>
      </c>
      <c r="GX14">
        <f>IF($E$7&gt;=GX$7,INDEX(Data!GU:GU,MATCH(Control!$E10,Data!$B:$B,0),),NA())</f>
        <v>385.2</v>
      </c>
      <c r="GY14">
        <f>IF($E$7&gt;=GY$7,INDEX(Data!GV:GV,MATCH(Control!$E10,Data!$B:$B,0),),NA())</f>
        <v>366.4</v>
      </c>
      <c r="GZ14">
        <f>IF($E$7&gt;=GZ$7,INDEX(Data!GW:GW,MATCH(Control!$E10,Data!$B:$B,0),),NA())</f>
        <v>421.5</v>
      </c>
      <c r="HA14">
        <f>IF($E$7&gt;=HA$7,INDEX(Data!GX:GX,MATCH(Control!$E10,Data!$B:$B,0),),NA())</f>
        <v>383.8</v>
      </c>
      <c r="HB14">
        <f>IF($E$7&gt;=HB$7,INDEX(Data!GY:GY,MATCH(Control!$E10,Data!$B:$B,0),),NA())</f>
        <v>355.3</v>
      </c>
      <c r="HC14">
        <f>IF($E$7&gt;=HC$7,INDEX(Data!GZ:GZ,MATCH(Control!$E10,Data!$B:$B,0),),NA())</f>
        <v>393.1</v>
      </c>
      <c r="HD14">
        <f>IF($E$7&gt;=HD$7,INDEX(Data!HA:HA,MATCH(Control!$E10,Data!$B:$B,0),),NA())</f>
        <v>380.4</v>
      </c>
      <c r="HE14">
        <f>IF($E$7&gt;=HE$7,INDEX(Data!HB:HB,MATCH(Control!$E10,Data!$B:$B,0),),NA())</f>
        <v>374</v>
      </c>
      <c r="HF14">
        <f>IF($E$7&gt;=HF$7,INDEX(Data!HC:HC,MATCH(Control!$E10,Data!$B:$B,0),),NA())</f>
        <v>361.4</v>
      </c>
      <c r="HG14">
        <f>IF($E$7&gt;=HG$7,INDEX(Data!HD:HD,MATCH(Control!$E10,Data!$B:$B,0),),NA())</f>
        <v>383.7</v>
      </c>
      <c r="HH14">
        <f>IF($E$7&gt;=HH$7,INDEX(Data!HE:HE,MATCH(Control!$E10,Data!$B:$B,0),),NA())</f>
        <v>372.9</v>
      </c>
      <c r="HI14">
        <f>IF($E$7&gt;=HI$7,INDEX(Data!HF:HF,MATCH(Control!$E10,Data!$B:$B,0),),NA())</f>
        <v>382.2</v>
      </c>
      <c r="HJ14">
        <f>IF($E$7&gt;=HJ$7,INDEX(Data!HG:HG,MATCH(Control!$E10,Data!$B:$B,0),),NA())</f>
        <v>395.5</v>
      </c>
      <c r="HK14">
        <f>IF($E$7&gt;=HK$7,INDEX(Data!HH:HH,MATCH(Control!$E10,Data!$B:$B,0),),NA())</f>
        <v>391.7</v>
      </c>
      <c r="HL14">
        <f>IF($E$7&gt;=HL$7,INDEX(Data!HI:HI,MATCH(Control!$E10,Data!$B:$B,0),),NA())</f>
        <v>463.2</v>
      </c>
      <c r="HM14">
        <f>IF($E$7&gt;=HM$7,INDEX(Data!HJ:HJ,MATCH(Control!$E10,Data!$B:$B,0),),NA())</f>
        <v>381.6</v>
      </c>
      <c r="HN14">
        <f>IF($E$7&gt;=HN$7,INDEX(Data!HK:HK,MATCH(Control!$E10,Data!$B:$B,0),),NA())</f>
        <v>375.2</v>
      </c>
      <c r="HO14">
        <f>IF($E$7&gt;=HO$7,INDEX(Data!HL:HL,MATCH(Control!$E10,Data!$B:$B,0),),NA())</f>
        <v>401.8</v>
      </c>
      <c r="HP14">
        <f>IF($E$7&gt;=HP$7,INDEX(Data!HM:HM,MATCH(Control!$E10,Data!$B:$B,0),),NA())</f>
        <v>388.2</v>
      </c>
      <c r="HQ14">
        <f>IF($E$7&gt;=HQ$7,INDEX(Data!HN:HN,MATCH(Control!$E10,Data!$B:$B,0),),NA())</f>
        <v>381.8</v>
      </c>
      <c r="HR14">
        <f>IF($E$7&gt;=HR$7,INDEX(Data!HO:HO,MATCH(Control!$E10,Data!$B:$B,0),),NA())</f>
        <v>382.4</v>
      </c>
      <c r="HS14">
        <f>IF($E$7&gt;=HS$7,INDEX(Data!HP:HP,MATCH(Control!$E10,Data!$B:$B,0),),NA())</f>
        <v>382.3</v>
      </c>
      <c r="HT14">
        <f>IF($E$7&gt;=HT$7,INDEX(Data!HQ:HQ,MATCH(Control!$E10,Data!$B:$B,0),),NA())</f>
        <v>397.2</v>
      </c>
      <c r="HU14">
        <f>IF($E$7&gt;=HU$7,INDEX(Data!HR:HR,MATCH(Control!$E10,Data!$B:$B,0),),NA())</f>
        <v>389.5</v>
      </c>
      <c r="HV14">
        <f>IF($E$7&gt;=HV$7,INDEX(Data!HS:HS,MATCH(Control!$E10,Data!$B:$B,0),),NA())</f>
        <v>390</v>
      </c>
      <c r="HW14">
        <f>IF($E$7&gt;=HW$7,INDEX(Data!HT:HT,MATCH(Control!$E10,Data!$B:$B,0),),NA())</f>
        <v>399.4</v>
      </c>
      <c r="HX14">
        <f>IF($E$7&gt;=HX$7,INDEX(Data!HU:HU,MATCH(Control!$E10,Data!$B:$B,0),),NA())</f>
        <v>452.5</v>
      </c>
      <c r="HY14">
        <f>IF($E$7&gt;=HY$7,INDEX(Data!HV:HV,MATCH(Control!$E10,Data!$B:$B,0),),NA())</f>
        <v>400.7</v>
      </c>
      <c r="HZ14">
        <f>IF($E$7&gt;=HZ$7,INDEX(Data!HW:HW,MATCH(Control!$E10,Data!$B:$B,0),),NA())</f>
        <v>378.8</v>
      </c>
      <c r="IA14">
        <f>IF($E$7&gt;=IA$7,INDEX(Data!HX:HX,MATCH(Control!$E10,Data!$B:$B,0),),NA())</f>
        <v>422</v>
      </c>
      <c r="IB14">
        <f>IF($E$7&gt;=IB$7,INDEX(Data!HY:HY,MATCH(Control!$E10,Data!$B:$B,0),),NA())</f>
        <v>397.8</v>
      </c>
      <c r="IC14">
        <f>IF($E$7&gt;=IC$7,INDEX(Data!HZ:HZ,MATCH(Control!$E10,Data!$B:$B,0),),NA())</f>
        <v>408.5</v>
      </c>
      <c r="ID14">
        <f>IF($E$7&gt;=ID$7,INDEX(Data!IA:IA,MATCH(Control!$E10,Data!$B:$B,0),),NA())</f>
        <v>389.3</v>
      </c>
      <c r="IE14">
        <f>IF($E$7&gt;=IE$7,INDEX(Data!IB:IB,MATCH(Control!$E10,Data!$B:$B,0),),NA())</f>
        <v>389.9</v>
      </c>
      <c r="IF14">
        <f>IF($E$7&gt;=IF$7,INDEX(Data!IC:IC,MATCH(Control!$E10,Data!$B:$B,0),),NA())</f>
        <v>415.6</v>
      </c>
      <c r="IG14">
        <f>IF($E$7&gt;=IG$7,INDEX(Data!ID:ID,MATCH(Control!$E10,Data!$B:$B,0),),NA())</f>
        <v>400</v>
      </c>
      <c r="IH14">
        <f>IF($E$7&gt;=IH$7,INDEX(Data!IE:IE,MATCH(Control!$E10,Data!$B:$B,0),),NA())</f>
        <v>425.3</v>
      </c>
      <c r="II14">
        <f>IF($E$7&gt;=II$7,INDEX(Data!IF:IF,MATCH(Control!$E10,Data!$B:$B,0),),NA())</f>
        <v>436.8</v>
      </c>
      <c r="IJ14">
        <f>IF($E$7&gt;=IJ$7,INDEX(Data!IG:IG,MATCH(Control!$E10,Data!$B:$B,0),),NA())</f>
        <v>482.7</v>
      </c>
      <c r="IK14">
        <f>IF($E$7&gt;=IK$7,INDEX(Data!IH:IH,MATCH(Control!$E10,Data!$B:$B,0),),NA())</f>
        <v>447.7</v>
      </c>
      <c r="IL14">
        <f>IF($E$7&gt;=IL$7,INDEX(Data!II:II,MATCH(Control!$E10,Data!$B:$B,0),),NA())</f>
        <v>410.3</v>
      </c>
      <c r="IM14">
        <f>IF($E$7&gt;=IM$7,INDEX(Data!IJ:IJ,MATCH(Control!$E10,Data!$B:$B,0),),NA())</f>
        <v>452.2</v>
      </c>
      <c r="IN14">
        <f>IF($E$7&gt;=IN$7,INDEX(Data!IK:IK,MATCH(Control!$E10,Data!$B:$B,0),),NA())</f>
        <v>413.1</v>
      </c>
      <c r="IO14">
        <f>IF($E$7&gt;=IO$7,INDEX(Data!IL:IL,MATCH(Control!$E10,Data!$B:$B,0),),NA())</f>
        <v>442.4</v>
      </c>
      <c r="IP14">
        <f>IF($E$7&gt;=IP$7,INDEX(Data!IM:IM,MATCH(Control!$E10,Data!$B:$B,0),),NA())</f>
        <v>414.1</v>
      </c>
      <c r="IQ14">
        <f>IF($E$7&gt;=IQ$7,INDEX(Data!IN:IN,MATCH(Control!$E10,Data!$B:$B,0),),NA())</f>
        <v>441</v>
      </c>
      <c r="IR14">
        <f>IF($E$7&gt;=IR$7,INDEX(Data!IO:IO,MATCH(Control!$E10,Data!$B:$B,0),),NA())</f>
        <v>466.4</v>
      </c>
      <c r="IS14">
        <f>IF($E$7&gt;=IS$7,INDEX(Data!IP:IP,MATCH(Control!$E10,Data!$B:$B,0),),NA())</f>
        <v>432.7</v>
      </c>
      <c r="IT14">
        <f>IF($E$7&gt;=IT$7,INDEX(Data!IQ:IQ,MATCH(Control!$E10,Data!$B:$B,0),),NA())</f>
        <v>485.6</v>
      </c>
      <c r="IU14">
        <f>IF($E$7&gt;=IU$7,INDEX(Data!IR:IR,MATCH(Control!$E10,Data!$B:$B,0),),NA())</f>
        <v>488.3</v>
      </c>
      <c r="IV14">
        <f>IF($E$7&gt;=IV$7,INDEX(Data!IS:IS,MATCH(Control!$E10,Data!$B:$B,0),),NA())</f>
        <v>533.20000000000005</v>
      </c>
      <c r="IW14">
        <f>IF($E$7&gt;=IW$7,INDEX(Data!IT:IT,MATCH(Control!$E10,Data!$B:$B,0),),NA())</f>
        <v>491.8</v>
      </c>
      <c r="IX14">
        <f>IF($E$7&gt;=IX$7,INDEX(Data!IU:IU,MATCH(Control!$E10,Data!$B:$B,0),),NA())</f>
        <v>441.6</v>
      </c>
      <c r="IY14">
        <f>IF($E$7&gt;=IY$7,INDEX(Data!IV:IV,MATCH(Control!$E10,Data!$B:$B,0),),NA())</f>
        <v>484.1</v>
      </c>
      <c r="IZ14">
        <f>IF($E$7&gt;=IZ$7,INDEX(Data!IW:IW,MATCH(Control!$E10,Data!$B:$B,0),),NA())</f>
        <v>469.7</v>
      </c>
      <c r="JA14">
        <f>IF($E$7&gt;=JA$7,INDEX(Data!IX:IX,MATCH(Control!$E10,Data!$B:$B,0),),NA())</f>
        <v>488.3</v>
      </c>
      <c r="JB14">
        <f>IF($E$7&gt;=JB$7,INDEX(Data!IY:IY,MATCH(Control!$E10,Data!$B:$B,0),),NA())</f>
        <v>441.1</v>
      </c>
      <c r="JC14">
        <f>IF($E$7&gt;=JC$7,INDEX(Data!IZ:IZ,MATCH(Control!$E10,Data!$B:$B,0),),NA())</f>
        <v>484.1</v>
      </c>
      <c r="JD14">
        <f>IF($E$7&gt;=JD$7,INDEX(Data!JA:JA,MATCH(Control!$E10,Data!$B:$B,0),),NA())</f>
        <v>476</v>
      </c>
      <c r="JE14">
        <f>IF($E$7&gt;=JE$7,INDEX(Data!JB:JB,MATCH(Control!$E10,Data!$B:$B,0),),NA())</f>
        <v>458.9</v>
      </c>
      <c r="JF14">
        <f>IF($E$7&gt;=JF$7,INDEX(Data!JC:JC,MATCH(Control!$E10,Data!$B:$B,0),),NA())</f>
        <v>489</v>
      </c>
      <c r="JG14">
        <f>IF($E$7&gt;=JG$7,INDEX(Data!JD:JD,MATCH(Control!$E10,Data!$B:$B,0),),NA())</f>
        <v>481.2</v>
      </c>
      <c r="JH14">
        <f>IF($E$7&gt;=JH$7,INDEX(Data!JE:JE,MATCH(Control!$E10,Data!$B:$B,0),),NA())</f>
        <v>550.5</v>
      </c>
      <c r="JI14">
        <f>IF($E$7&gt;=JI$7,INDEX(Data!JF:JF,MATCH(Control!$E10,Data!$B:$B,0),),NA())</f>
        <v>495.8</v>
      </c>
      <c r="JJ14">
        <f>IF($E$7&gt;=JJ$7,INDEX(Data!JG:JG,MATCH(Control!$E10,Data!$B:$B,0),),NA())</f>
        <v>458.6</v>
      </c>
      <c r="JK14">
        <f>IF($E$7&gt;=JK$7,INDEX(Data!JH:JH,MATCH(Control!$E10,Data!$B:$B,0),),NA())</f>
        <v>484.4</v>
      </c>
      <c r="JL14">
        <f>IF($E$7&gt;=JL$7,INDEX(Data!JI:JI,MATCH(Control!$E10,Data!$B:$B,0),),NA())</f>
        <v>505.8</v>
      </c>
      <c r="JM14">
        <f>IF($E$7&gt;=JM$7,INDEX(Data!JJ:JJ,MATCH(Control!$E10,Data!$B:$B,0),),NA())</f>
        <v>493.5</v>
      </c>
      <c r="JN14">
        <f>IF($E$7&gt;=JN$7,INDEX(Data!JK:JK,MATCH(Control!$E10,Data!$B:$B,0),),NA())</f>
        <v>482</v>
      </c>
      <c r="JO14">
        <f>IF($E$7&gt;=JO$7,INDEX(Data!JL:JL,MATCH(Control!$E10,Data!$B:$B,0),),NA())</f>
        <v>511.8</v>
      </c>
      <c r="JP14">
        <f>IF($E$7&gt;=JP$7,INDEX(Data!JM:JM,MATCH(Control!$E10,Data!$B:$B,0),),NA())</f>
        <v>499.5</v>
      </c>
      <c r="JQ14">
        <f>IF($E$7&gt;=JQ$7,INDEX(Data!JN:JN,MATCH(Control!$E10,Data!$B:$B,0),),NA())</f>
        <v>511.4</v>
      </c>
      <c r="JR14">
        <f>IF($E$7&gt;=JR$7,INDEX(Data!JO:JO,MATCH(Control!$E10,Data!$B:$B,0),),NA())</f>
        <v>510.5</v>
      </c>
      <c r="JS14">
        <f>IF($E$7&gt;=JS$7,INDEX(Data!JP:JP,MATCH(Control!$E10,Data!$B:$B,0),),NA())</f>
        <v>511.2</v>
      </c>
      <c r="JT14">
        <f>IF($E$7&gt;=JT$7,INDEX(Data!JQ:JQ,MATCH(Control!$E10,Data!$B:$B,0),),NA())</f>
        <v>593.20000000000005</v>
      </c>
      <c r="JU14">
        <f>IF($E$7&gt;=JU$7,INDEX(Data!JR:JR,MATCH(Control!$E10,Data!$B:$B,0),),NA())</f>
        <v>496.4</v>
      </c>
      <c r="JV14">
        <f>IF($E$7&gt;=JV$7,INDEX(Data!JS:JS,MATCH(Control!$E10,Data!$B:$B,0),),NA())</f>
        <v>469.1</v>
      </c>
      <c r="JW14">
        <f>IF($E$7&gt;=JW$7,INDEX(Data!JT:JT,MATCH(Control!$E10,Data!$B:$B,0),),NA())</f>
        <v>529.9</v>
      </c>
      <c r="JX14">
        <f>IF($E$7&gt;=JX$7,INDEX(Data!JU:JU,MATCH(Control!$E10,Data!$B:$B,0),),NA())</f>
        <v>503.1</v>
      </c>
      <c r="JY14">
        <f>IF($E$7&gt;=JY$7,INDEX(Data!JV:JV,MATCH(Control!$E10,Data!$B:$B,0),),NA())</f>
        <v>514</v>
      </c>
      <c r="JZ14">
        <f>IF($E$7&gt;=JZ$7,INDEX(Data!JW:JW,MATCH(Control!$E10,Data!$B:$B,0),),NA())</f>
        <v>503.3</v>
      </c>
      <c r="KA14">
        <f>IF($E$7&gt;=KA$7,INDEX(Data!JX:JX,MATCH(Control!$E10,Data!$B:$B,0),),NA())</f>
        <v>530.70000000000005</v>
      </c>
      <c r="KB14">
        <f>IF($E$7&gt;=KB$7,INDEX(Data!JY:JY,MATCH(Control!$E10,Data!$B:$B,0),),NA())</f>
        <v>539.70000000000005</v>
      </c>
      <c r="KC14">
        <f>IF($E$7&gt;=KC$7,INDEX(Data!JZ:JZ,MATCH(Control!$E10,Data!$B:$B,0),),NA())</f>
        <v>544.5</v>
      </c>
      <c r="KD14">
        <f>IF($E$7&gt;=KD$7,INDEX(Data!KA:KA,MATCH(Control!$E10,Data!$B:$B,0),),NA())</f>
        <v>546.4</v>
      </c>
      <c r="KE14">
        <f>IF($E$7&gt;=KE$7,INDEX(Data!KB:KB,MATCH(Control!$E10,Data!$B:$B,0),),NA())</f>
        <v>543.20000000000005</v>
      </c>
      <c r="KF14">
        <f>IF($E$7&gt;=KF$7,INDEX(Data!KC:KC,MATCH(Control!$E10,Data!$B:$B,0),),NA())</f>
        <v>622.1</v>
      </c>
      <c r="KG14">
        <f>IF($E$7&gt;=KG$7,INDEX(Data!KD:KD,MATCH(Control!$E10,Data!$B:$B,0),),NA())</f>
        <v>531.29999999999995</v>
      </c>
      <c r="KH14">
        <f>IF($E$7&gt;=KH$7,INDEX(Data!KE:KE,MATCH(Control!$E10,Data!$B:$B,0),),NA())</f>
        <v>501.4</v>
      </c>
      <c r="KI14">
        <f>IF($E$7&gt;=KI$7,INDEX(Data!KF:KF,MATCH(Control!$E10,Data!$B:$B,0),),NA())</f>
        <v>561.6</v>
      </c>
      <c r="KJ14">
        <f>IF($E$7&gt;=KJ$7,INDEX(Data!KG:KG,MATCH(Control!$E10,Data!$B:$B,0),),NA())</f>
        <v>546.6</v>
      </c>
      <c r="KK14">
        <f>IF($E$7&gt;=KK$7,INDEX(Data!KH:KH,MATCH(Control!$E10,Data!$B:$B,0),),NA())</f>
        <v>544.4</v>
      </c>
      <c r="KL14">
        <f>IF($E$7&gt;=KL$7,INDEX(Data!KI:KI,MATCH(Control!$E10,Data!$B:$B,0),),NA())</f>
        <v>536.79999999999995</v>
      </c>
      <c r="KM14">
        <f>IF($E$7&gt;=KM$7,INDEX(Data!KJ:KJ,MATCH(Control!$E10,Data!$B:$B,0),),NA())</f>
        <v>542.1</v>
      </c>
      <c r="KN14">
        <f>IF($E$7&gt;=KN$7,INDEX(Data!KK:KK,MATCH(Control!$E10,Data!$B:$B,0),),NA())</f>
        <v>553.9</v>
      </c>
      <c r="KO14">
        <f>IF($E$7&gt;=KO$7,INDEX(Data!KL:KL,MATCH(Control!$E10,Data!$B:$B,0),),NA())</f>
        <v>553.70000000000005</v>
      </c>
      <c r="KP14">
        <f>IF($E$7&gt;=KP$7,INDEX(Data!KM:KM,MATCH(Control!$E10,Data!$B:$B,0),),NA())</f>
        <v>570.4</v>
      </c>
      <c r="KQ14">
        <f>IF($E$7&gt;=KQ$7,INDEX(Data!KN:KN,MATCH(Control!$E10,Data!$B:$B,0),),NA())</f>
        <v>583.6</v>
      </c>
      <c r="KR14">
        <f>IF($E$7&gt;=KR$7,INDEX(Data!KO:KO,MATCH(Control!$E10,Data!$B:$B,0),),NA())</f>
        <v>657.1</v>
      </c>
      <c r="KS14">
        <f>IF($E$7&gt;=KS$7,INDEX(Data!KP:KP,MATCH(Control!$E10,Data!$B:$B,0),),NA())</f>
        <v>590.5</v>
      </c>
      <c r="KT14">
        <f>IF($E$7&gt;=KT$7,INDEX(Data!KQ:KQ,MATCH(Control!$E10,Data!$B:$B,0),),NA())</f>
        <v>559.70000000000005</v>
      </c>
      <c r="KU14">
        <f>IF($E$7&gt;=KU$7,INDEX(Data!KR:KR,MATCH(Control!$E10,Data!$B:$B,0),),NA())</f>
        <v>622.1</v>
      </c>
      <c r="KV14">
        <f>IF($E$7&gt;=KV$7,INDEX(Data!KS:KS,MATCH(Control!$E10,Data!$B:$B,0),),NA())</f>
        <v>604.6</v>
      </c>
      <c r="KW14">
        <f>IF($E$7&gt;=KW$7,INDEX(Data!KT:KT,MATCH(Control!$E10,Data!$B:$B,0),),NA())</f>
        <v>617.70000000000005</v>
      </c>
      <c r="KX14">
        <f>IF($E$7&gt;=KX$7,INDEX(Data!KU:KU,MATCH(Control!$E10,Data!$B:$B,0),),NA())</f>
        <v>602.79999999999995</v>
      </c>
      <c r="KY14">
        <f>IF($E$7&gt;=KY$7,INDEX(Data!KV:KV,MATCH(Control!$E10,Data!$B:$B,0),),NA())</f>
        <v>626</v>
      </c>
      <c r="KZ14">
        <f>IF($E$7&gt;=KZ$7,INDEX(Data!KW:KW,MATCH(Control!$E10,Data!$B:$B,0),),NA())</f>
        <v>659.1</v>
      </c>
      <c r="LA14">
        <f>IF($E$7&gt;=LA$7,INDEX(Data!KX:KX,MATCH(Control!$E10,Data!$B:$B,0),),NA())</f>
        <v>632.20000000000005</v>
      </c>
      <c r="LB14">
        <f>IF($E$7&gt;=LB$7,INDEX(Data!KY:KY,MATCH(Control!$E10,Data!$B:$B,0),),NA())</f>
        <v>646</v>
      </c>
      <c r="LC14">
        <f>IF($E$7&gt;=LC$7,INDEX(Data!KZ:KZ,MATCH(Control!$E10,Data!$B:$B,0),),NA())</f>
        <v>660.3</v>
      </c>
      <c r="LD14">
        <f>IF($E$7&gt;=LD$7,INDEX(Data!LA:LA,MATCH(Control!$E10,Data!$B:$B,0),),NA())</f>
        <v>717</v>
      </c>
      <c r="LE14">
        <f>IF($E$7&gt;=LE$7,INDEX(Data!LB:LB,MATCH(Control!$E10,Data!$B:$B,0),),NA())</f>
        <v>631.9</v>
      </c>
      <c r="LF14">
        <f>IF($E$7&gt;=LF$7,INDEX(Data!LC:LC,MATCH(Control!$E10,Data!$B:$B,0),),NA())</f>
        <v>612.6</v>
      </c>
      <c r="LG14">
        <f>IF($E$7&gt;=LG$7,INDEX(Data!LD:LD,MATCH(Control!$E10,Data!$B:$B,0),),NA())</f>
        <v>662.6</v>
      </c>
      <c r="LH14">
        <f>IF($E$7&gt;=LH$7,INDEX(Data!LE:LE,MATCH(Control!$E10,Data!$B:$B,0),),NA())</f>
        <v>647</v>
      </c>
      <c r="LI14">
        <f>IF($E$7&gt;=LI$7,INDEX(Data!LF:LF,MATCH(Control!$E10,Data!$B:$B,0),),NA())</f>
        <v>683.5</v>
      </c>
      <c r="LJ14">
        <f>IF($E$7&gt;=LJ$7,INDEX(Data!LG:LG,MATCH(Control!$E10,Data!$B:$B,0),),NA())</f>
        <v>640.6</v>
      </c>
      <c r="LK14">
        <f>IF($E$7&gt;=LK$7,INDEX(Data!LH:LH,MATCH(Control!$E10,Data!$B:$B,0),),NA())</f>
        <v>700.6</v>
      </c>
      <c r="LL14">
        <f>IF($E$7&gt;=LL$7,INDEX(Data!LI:LI,MATCH(Control!$E10,Data!$B:$B,0),),NA())</f>
        <v>703.6</v>
      </c>
      <c r="LM14">
        <f>IF($E$7&gt;=LM$7,INDEX(Data!LJ:LJ,MATCH(Control!$E10,Data!$B:$B,0),),NA())</f>
        <v>677.1</v>
      </c>
      <c r="LN14">
        <f>IF($E$7&gt;=LN$7,INDEX(Data!LK:LK,MATCH(Control!$E10,Data!$B:$B,0),),NA())</f>
        <v>698.2</v>
      </c>
      <c r="LO14">
        <f>IF($E$7&gt;=LO$7,INDEX(Data!LL:LL,MATCH(Control!$E10,Data!$B:$B,0),),NA())</f>
        <v>677.4</v>
      </c>
      <c r="LP14">
        <f>IF($E$7&gt;=LP$7,INDEX(Data!LM:LM,MATCH(Control!$E10,Data!$B:$B,0),),NA())</f>
        <v>761</v>
      </c>
      <c r="LQ14">
        <f>IF($E$7&gt;=LQ$7,INDEX(Data!LN:LN,MATCH(Control!$E10,Data!$B:$B,0),),NA())</f>
        <v>706.6</v>
      </c>
      <c r="LR14">
        <f>IF($E$7&gt;=LR$7,INDEX(Data!LO:LO,MATCH(Control!$E10,Data!$B:$B,0),),NA())</f>
        <v>640.79999999999995</v>
      </c>
      <c r="LS14">
        <f>IF($E$7&gt;=LS$7,INDEX(Data!LP:LP,MATCH(Control!$E10,Data!$B:$B,0),),NA())</f>
        <v>699.6</v>
      </c>
      <c r="LT14">
        <f>IF($E$7&gt;=LT$7,INDEX(Data!LQ:LQ,MATCH(Control!$E10,Data!$B:$B,0),),NA())</f>
        <v>688.7</v>
      </c>
      <c r="LU14">
        <f>IF($E$7&gt;=LU$7,INDEX(Data!LR:LR,MATCH(Control!$E10,Data!$B:$B,0),),NA())</f>
        <v>703.8</v>
      </c>
      <c r="LV14">
        <f>IF($E$7&gt;=LV$7,INDEX(Data!LS:LS,MATCH(Control!$E10,Data!$B:$B,0),),NA())</f>
        <v>666</v>
      </c>
      <c r="LW14">
        <f>IF($E$7&gt;=LW$7,INDEX(Data!LT:LT,MATCH(Control!$E10,Data!$B:$B,0),),NA())</f>
        <v>695</v>
      </c>
      <c r="LX14">
        <f>IF($E$7&gt;=LX$7,INDEX(Data!LU:LU,MATCH(Control!$E10,Data!$B:$B,0),),NA())</f>
        <v>701.6</v>
      </c>
      <c r="LY14">
        <f>IF($E$7&gt;=LY$7,INDEX(Data!LV:LV,MATCH(Control!$E10,Data!$B:$B,0),),NA())</f>
        <v>683.4</v>
      </c>
      <c r="LZ14">
        <f>IF($E$7&gt;=LZ$7,INDEX(Data!LW:LW,MATCH(Control!$E10,Data!$B:$B,0),),NA())</f>
        <v>720.9</v>
      </c>
      <c r="MA14">
        <f>IF($E$7&gt;=MA$7,INDEX(Data!LX:LX,MATCH(Control!$E10,Data!$B:$B,0),),NA())</f>
        <v>697.5</v>
      </c>
      <c r="MB14">
        <f>IF($E$7&gt;=MB$7,INDEX(Data!LY:LY,MATCH(Control!$E10,Data!$B:$B,0),),NA())</f>
        <v>784.5</v>
      </c>
      <c r="MC14">
        <f>IF($E$7&gt;=MC$7,INDEX(Data!LZ:LZ,MATCH(Control!$E10,Data!$B:$B,0),),NA())</f>
        <v>709</v>
      </c>
      <c r="MD14">
        <f>IF($E$7&gt;=MD$7,INDEX(Data!MA:MA,MATCH(Control!$E10,Data!$B:$B,0),),NA())</f>
        <v>655.7</v>
      </c>
      <c r="ME14">
        <f>IF($E$7&gt;=ME$7,INDEX(Data!MB:MB,MATCH(Control!$E10,Data!$B:$B,0),),NA())</f>
        <v>729.7</v>
      </c>
      <c r="MF14">
        <f>IF($E$7&gt;=MF$7,INDEX(Data!MC:MC,MATCH(Control!$E10,Data!$B:$B,0),),NA())</f>
        <v>720.6</v>
      </c>
      <c r="MG14">
        <f>IF($E$7&gt;=MG$7,INDEX(Data!MD:MD,MATCH(Control!$E10,Data!$B:$B,0),),NA())</f>
        <v>723.4</v>
      </c>
      <c r="MH14">
        <f>IF($E$7&gt;=MH$7,INDEX(Data!ME:ME,MATCH(Control!$E10,Data!$B:$B,0),),NA())</f>
        <v>688</v>
      </c>
      <c r="MI14">
        <f>IF($E$7&gt;=MI$7,INDEX(Data!MF:MF,MATCH(Control!$E10,Data!$B:$B,0),),NA())</f>
        <v>738</v>
      </c>
      <c r="MJ14">
        <f>IF($E$7&gt;=MJ$7,INDEX(Data!MG:MG,MATCH(Control!$E10,Data!$B:$B,0),),NA())</f>
        <v>719.2</v>
      </c>
      <c r="MK14">
        <f>IF($E$7&gt;=MK$7,INDEX(Data!MH:MH,MATCH(Control!$E10,Data!$B:$B,0),),NA())</f>
        <v>720.4</v>
      </c>
      <c r="ML14">
        <f>IF($E$7&gt;=ML$7,INDEX(Data!MI:MI,MATCH(Control!$E10,Data!$B:$B,0),),NA())</f>
        <v>740.4</v>
      </c>
      <c r="MM14">
        <f>IF($E$7&gt;=MM$7,INDEX(Data!MJ:MJ,MATCH(Control!$E10,Data!$B:$B,0),),NA())</f>
        <v>733.2</v>
      </c>
      <c r="MN14">
        <f>IF($E$7&gt;=MN$7,INDEX(Data!MK:MK,MATCH(Control!$E10,Data!$B:$B,0),),NA())</f>
        <v>817.9</v>
      </c>
      <c r="MO14">
        <f>IF($E$7&gt;=MO$7,INDEX(Data!ML:ML,MATCH(Control!$E10,Data!$B:$B,0),),NA())</f>
        <v>749.2</v>
      </c>
      <c r="MP14">
        <f>IF($E$7&gt;=MP$7,INDEX(Data!MM:MM,MATCH(Control!$E10,Data!$B:$B,0),),NA())</f>
        <v>712.6</v>
      </c>
      <c r="MQ14">
        <f>IF($E$7&gt;=MQ$7,INDEX(Data!MN:MN,MATCH(Control!$E10,Data!$B:$B,0),),NA())</f>
        <v>775.2</v>
      </c>
      <c r="MR14">
        <f>IF($E$7&gt;=MR$7,INDEX(Data!MO:MO,MATCH(Control!$E10,Data!$B:$B,0),),NA())</f>
        <v>779.6</v>
      </c>
      <c r="MS14" t="e">
        <f>IF($E$7&gt;=MS$7,INDEX(Data!MP:MP,MATCH(Control!$E10,Data!$B:$B,0),),NA())</f>
        <v>#N/A</v>
      </c>
      <c r="MT14" t="e">
        <f>IF($E$7&gt;=MT$7,INDEX(Data!MQ:MQ,MATCH(Control!$E10,Data!$B:$B,0),),NA())</f>
        <v>#N/A</v>
      </c>
      <c r="MU14" t="e">
        <f>IF($E$7&gt;=MU$7,INDEX(Data!MR:MR,MATCH(Control!$E10,Data!$B:$B,0),),NA())</f>
        <v>#N/A</v>
      </c>
      <c r="MV14" t="e">
        <f>IF($E$7&gt;=MV$7,INDEX(Data!MS:MS,MATCH(Control!$E10,Data!$B:$B,0),),NA())</f>
        <v>#N/A</v>
      </c>
      <c r="MW14" t="e">
        <f>IF($E$7&gt;=MW$7,INDEX(Data!MT:MT,MATCH(Control!$E10,Data!$B:$B,0),),NA())</f>
        <v>#N/A</v>
      </c>
      <c r="MX14" t="e">
        <f>IF($E$7&gt;=MX$7,INDEX(Data!MU:MU,MATCH(Control!$E10,Data!$B:$B,0),),NA())</f>
        <v>#N/A</v>
      </c>
      <c r="MY14" t="e">
        <f>IF($E$7&gt;=MY$7,INDEX(Data!MV:MV,MATCH(Control!$E10,Data!$B:$B,0),),NA())</f>
        <v>#N/A</v>
      </c>
      <c r="MZ14" t="e">
        <f>IF($E$7&gt;=MZ$7,INDEX(Data!MW:MW,MATCH(Control!$E10,Data!$B:$B,0),),NA())</f>
        <v>#N/A</v>
      </c>
      <c r="NA14" t="e">
        <f>IF($E$7&gt;=NA$7,INDEX(Data!MX:MX,MATCH(Control!$E10,Data!$B:$B,0),),NA())</f>
        <v>#N/A</v>
      </c>
      <c r="NB14" t="e">
        <f>IF($E$7&gt;=NB$7,INDEX(Data!MY:MY,MATCH(Control!$E10,Data!$B:$B,0),),NA())</f>
        <v>#N/A</v>
      </c>
      <c r="NC14" t="e">
        <f>IF($E$7&gt;=NC$7,INDEX(Data!MZ:MZ,MATCH(Control!$E10,Data!$B:$B,0),),NA())</f>
        <v>#N/A</v>
      </c>
      <c r="ND14" t="e">
        <f>IF($E$7&gt;=ND$7,INDEX(Data!NA:NA,MATCH(Control!$E10,Data!$B:$B,0),),NA())</f>
        <v>#N/A</v>
      </c>
      <c r="NE14" t="e">
        <f>IF($E$7&gt;=NE$7,INDEX(Data!NB:NB,MATCH(Control!$E10,Data!$B:$B,0),),NA())</f>
        <v>#N/A</v>
      </c>
      <c r="NF14" t="e">
        <f>IF($E$7&gt;=NF$7,INDEX(Data!NC:NC,MATCH(Control!$E10,Data!$B:$B,0),),NA())</f>
        <v>#N/A</v>
      </c>
      <c r="NG14" t="e">
        <f>IF($E$7&gt;=NG$7,INDEX(Data!ND:ND,MATCH(Control!$E10,Data!$B:$B,0),),NA())</f>
        <v>#N/A</v>
      </c>
      <c r="NH14" t="e">
        <f>IF($E$7&gt;=NH$7,INDEX(Data!NE:NE,MATCH(Control!$E10,Data!$B:$B,0),),NA())</f>
        <v>#N/A</v>
      </c>
      <c r="NI14" t="e">
        <f>IF($E$7&gt;=NI$7,INDEX(Data!NF:NF,MATCH(Control!$E10,Data!$B:$B,0),),NA())</f>
        <v>#N/A</v>
      </c>
      <c r="NJ14" t="e">
        <f>IF($E$7&gt;=NJ$7,INDEX(Data!NG:NG,MATCH(Control!$E10,Data!$B:$B,0),),NA())</f>
        <v>#N/A</v>
      </c>
      <c r="NK14" t="e">
        <f>IF($E$7&gt;=NK$7,INDEX(Data!NH:NH,MATCH(Control!$E10,Data!$B:$B,0),),NA())</f>
        <v>#N/A</v>
      </c>
      <c r="NL14" t="e">
        <f>IF($E$7&gt;=NL$7,INDEX(Data!NI:NI,MATCH(Control!$E10,Data!$B:$B,0),),NA())</f>
        <v>#N/A</v>
      </c>
    </row>
    <row r="15" spans="1:387" x14ac:dyDescent="0.25">
      <c r="B15" s="6" t="s">
        <v>202</v>
      </c>
      <c r="C15" s="8">
        <f t="shared" si="0"/>
        <v>40269</v>
      </c>
      <c r="E15" s="3" t="str">
        <f t="shared" ref="E15:E35" si="32">CONCATENATE(F15," - ",G15)</f>
        <v>New South Wales - All Industries</v>
      </c>
      <c r="F15" t="str">
        <f>F9</f>
        <v>New South Wales</v>
      </c>
      <c r="G15" t="str">
        <f t="shared" ref="G15:G35" si="33">B2</f>
        <v>All Industries</v>
      </c>
      <c r="H15">
        <f>IF($E$7&gt;=H$7,INDEX(Data!E:E,MATCH(Control!$E15,Data!$B:$B,0),),NA())</f>
        <v>1250.2</v>
      </c>
      <c r="I15">
        <f>IF($E$7&gt;=I$7,INDEX(Data!F:F,MATCH(Control!$E15,Data!$B:$B,0),),NA())</f>
        <v>1300</v>
      </c>
      <c r="J15">
        <f>IF($E$7&gt;=J$7,INDEX(Data!G:G,MATCH(Control!$E15,Data!$B:$B,0),),NA())</f>
        <v>1234.2</v>
      </c>
      <c r="K15">
        <f>IF($E$7&gt;=K$7,INDEX(Data!H:H,MATCH(Control!$E15,Data!$B:$B,0),),NA())</f>
        <v>1265</v>
      </c>
      <c r="L15">
        <f>IF($E$7&gt;=L$7,INDEX(Data!I:I,MATCH(Control!$E15,Data!$B:$B,0),),NA())</f>
        <v>1217.5999999999999</v>
      </c>
      <c r="M15">
        <f>IF($E$7&gt;=M$7,INDEX(Data!J:J,MATCH(Control!$E15,Data!$B:$B,0),),NA())</f>
        <v>1244.9000000000001</v>
      </c>
      <c r="N15">
        <f>IF($E$7&gt;=N$7,INDEX(Data!K:K,MATCH(Control!$E15,Data!$B:$B,0),),NA())</f>
        <v>1264.2</v>
      </c>
      <c r="O15">
        <f>IF($E$7&gt;=O$7,INDEX(Data!L:L,MATCH(Control!$E15,Data!$B:$B,0),),NA())</f>
        <v>1372.6</v>
      </c>
      <c r="P15">
        <f>IF($E$7&gt;=P$7,INDEX(Data!M:M,MATCH(Control!$E15,Data!$B:$B,0),),NA())</f>
        <v>1888.3</v>
      </c>
      <c r="Q15">
        <f>IF($E$7&gt;=Q$7,INDEX(Data!N:N,MATCH(Control!$E15,Data!$B:$B,0),),NA())</f>
        <v>1214.5</v>
      </c>
      <c r="R15">
        <f>IF($E$7&gt;=R$7,INDEX(Data!O:O,MATCH(Control!$E15,Data!$B:$B,0),),NA())</f>
        <v>1240.5999999999999</v>
      </c>
      <c r="S15">
        <f>IF($E$7&gt;=S$7,INDEX(Data!P:P,MATCH(Control!$E15,Data!$B:$B,0),),NA())</f>
        <v>1375.7</v>
      </c>
      <c r="T15">
        <f>IF($E$7&gt;=T$7,INDEX(Data!Q:Q,MATCH(Control!$E15,Data!$B:$B,0),),NA())</f>
        <v>1344.2</v>
      </c>
      <c r="U15">
        <f>IF($E$7&gt;=U$7,INDEX(Data!R:R,MATCH(Control!$E15,Data!$B:$B,0),),NA())</f>
        <v>1379.9</v>
      </c>
      <c r="V15">
        <f>IF($E$7&gt;=V$7,INDEX(Data!S:S,MATCH(Control!$E15,Data!$B:$B,0),),NA())</f>
        <v>1325.8</v>
      </c>
      <c r="W15">
        <f>IF($E$7&gt;=W$7,INDEX(Data!T:T,MATCH(Control!$E15,Data!$B:$B,0),),NA())</f>
        <v>1328.1</v>
      </c>
      <c r="X15">
        <f>IF($E$7&gt;=X$7,INDEX(Data!U:U,MATCH(Control!$E15,Data!$B:$B,0),),NA())</f>
        <v>1366.3</v>
      </c>
      <c r="Y15">
        <f>IF($E$7&gt;=Y$7,INDEX(Data!V:V,MATCH(Control!$E15,Data!$B:$B,0),),NA())</f>
        <v>1370.8</v>
      </c>
      <c r="Z15">
        <f>IF($E$7&gt;=Z$7,INDEX(Data!W:W,MATCH(Control!$E15,Data!$B:$B,0),),NA())</f>
        <v>1412.3</v>
      </c>
      <c r="AA15">
        <f>IF($E$7&gt;=AA$7,INDEX(Data!X:X,MATCH(Control!$E15,Data!$B:$B,0),),NA())</f>
        <v>1541.6</v>
      </c>
      <c r="AB15">
        <f>IF($E$7&gt;=AB$7,INDEX(Data!Y:Y,MATCH(Control!$E15,Data!$B:$B,0),),NA())</f>
        <v>2119.6</v>
      </c>
      <c r="AC15">
        <f>IF($E$7&gt;=AC$7,INDEX(Data!Z:Z,MATCH(Control!$E15,Data!$B:$B,0),),NA())</f>
        <v>1299.0999999999999</v>
      </c>
      <c r="AD15">
        <f>IF($E$7&gt;=AD$7,INDEX(Data!AA:AA,MATCH(Control!$E15,Data!$B:$B,0),),NA())</f>
        <v>1348.1</v>
      </c>
      <c r="AE15">
        <f>IF($E$7&gt;=AE$7,INDEX(Data!AB:AB,MATCH(Control!$E15,Data!$B:$B,0),),NA())</f>
        <v>1433.6</v>
      </c>
      <c r="AF15">
        <f>IF($E$7&gt;=AF$7,INDEX(Data!AC:AC,MATCH(Control!$E15,Data!$B:$B,0),),NA())</f>
        <v>1352.8</v>
      </c>
      <c r="AG15">
        <f>IF($E$7&gt;=AG$7,INDEX(Data!AD:AD,MATCH(Control!$E15,Data!$B:$B,0),),NA())</f>
        <v>1519.4</v>
      </c>
      <c r="AH15">
        <f>IF($E$7&gt;=AH$7,INDEX(Data!AE:AE,MATCH(Control!$E15,Data!$B:$B,0),),NA())</f>
        <v>1376.9</v>
      </c>
      <c r="AI15">
        <f>IF($E$7&gt;=AI$7,INDEX(Data!AF:AF,MATCH(Control!$E15,Data!$B:$B,0),),NA())</f>
        <v>1421.9</v>
      </c>
      <c r="AJ15">
        <f>IF($E$7&gt;=AJ$7,INDEX(Data!AG:AG,MATCH(Control!$E15,Data!$B:$B,0),),NA())</f>
        <v>1462.9</v>
      </c>
      <c r="AK15">
        <f>IF($E$7&gt;=AK$7,INDEX(Data!AH:AH,MATCH(Control!$E15,Data!$B:$B,0),),NA())</f>
        <v>1397.5</v>
      </c>
      <c r="AL15">
        <f>IF($E$7&gt;=AL$7,INDEX(Data!AI:AI,MATCH(Control!$E15,Data!$B:$B,0),),NA())</f>
        <v>1536</v>
      </c>
      <c r="AM15">
        <f>IF($E$7&gt;=AM$7,INDEX(Data!AJ:AJ,MATCH(Control!$E15,Data!$B:$B,0),),NA())</f>
        <v>1640.7</v>
      </c>
      <c r="AN15">
        <f>IF($E$7&gt;=AN$7,INDEX(Data!AK:AK,MATCH(Control!$E15,Data!$B:$B,0),),NA())</f>
        <v>2174.6999999999998</v>
      </c>
      <c r="AO15">
        <f>IF($E$7&gt;=AO$7,INDEX(Data!AL:AL,MATCH(Control!$E15,Data!$B:$B,0),),NA())</f>
        <v>1471.3</v>
      </c>
      <c r="AP15">
        <f>IF($E$7&gt;=AP$7,INDEX(Data!AM:AM,MATCH(Control!$E15,Data!$B:$B,0),),NA())</f>
        <v>1366.3</v>
      </c>
      <c r="AQ15">
        <f>IF($E$7&gt;=AQ$7,INDEX(Data!AN:AN,MATCH(Control!$E15,Data!$B:$B,0),),NA())</f>
        <v>1488.3</v>
      </c>
      <c r="AR15">
        <f>IF($E$7&gt;=AR$7,INDEX(Data!AO:AO,MATCH(Control!$E15,Data!$B:$B,0),),NA())</f>
        <v>1521.9</v>
      </c>
      <c r="AS15">
        <f>IF($E$7&gt;=AS$7,INDEX(Data!AP:AP,MATCH(Control!$E15,Data!$B:$B,0),),NA())</f>
        <v>1716.5</v>
      </c>
      <c r="AT15">
        <f>IF($E$7&gt;=AT$7,INDEX(Data!AQ:AQ,MATCH(Control!$E15,Data!$B:$B,0),),NA())</f>
        <v>1507.1</v>
      </c>
      <c r="AU15">
        <f>IF($E$7&gt;=AU$7,INDEX(Data!AR:AR,MATCH(Control!$E15,Data!$B:$B,0),),NA())</f>
        <v>1679.4</v>
      </c>
      <c r="AV15">
        <f>IF($E$7&gt;=AV$7,INDEX(Data!AS:AS,MATCH(Control!$E15,Data!$B:$B,0),),NA())</f>
        <v>1637.4</v>
      </c>
      <c r="AW15">
        <f>IF($E$7&gt;=AW$7,INDEX(Data!AT:AT,MATCH(Control!$E15,Data!$B:$B,0),),NA())</f>
        <v>1577.6</v>
      </c>
      <c r="AX15">
        <f>IF($E$7&gt;=AX$7,INDEX(Data!AU:AU,MATCH(Control!$E15,Data!$B:$B,0),),NA())</f>
        <v>1764.1</v>
      </c>
      <c r="AY15">
        <f>IF($E$7&gt;=AY$7,INDEX(Data!AV:AV,MATCH(Control!$E15,Data!$B:$B,0),),NA())</f>
        <v>1900</v>
      </c>
      <c r="AZ15">
        <f>IF($E$7&gt;=AZ$7,INDEX(Data!AW:AW,MATCH(Control!$E15,Data!$B:$B,0),),NA())</f>
        <v>2509.5</v>
      </c>
      <c r="BA15">
        <f>IF($E$7&gt;=BA$7,INDEX(Data!AX:AX,MATCH(Control!$E15,Data!$B:$B,0),),NA())</f>
        <v>1684.3</v>
      </c>
      <c r="BB15">
        <f>IF($E$7&gt;=BB$7,INDEX(Data!AY:AY,MATCH(Control!$E15,Data!$B:$B,0),),NA())</f>
        <v>1516.2</v>
      </c>
      <c r="BC15">
        <f>IF($E$7&gt;=BC$7,INDEX(Data!AZ:AZ,MATCH(Control!$E15,Data!$B:$B,0),),NA())</f>
        <v>1611.5</v>
      </c>
      <c r="BD15">
        <f>IF($E$7&gt;=BD$7,INDEX(Data!BA:BA,MATCH(Control!$E15,Data!$B:$B,0),),NA())</f>
        <v>1681</v>
      </c>
      <c r="BE15">
        <f>IF($E$7&gt;=BE$7,INDEX(Data!BB:BB,MATCH(Control!$E15,Data!$B:$B,0),),NA())</f>
        <v>1898.1</v>
      </c>
      <c r="BF15">
        <f>IF($E$7&gt;=BF$7,INDEX(Data!BC:BC,MATCH(Control!$E15,Data!$B:$B,0),),NA())</f>
        <v>1664.2</v>
      </c>
      <c r="BG15">
        <f>IF($E$7&gt;=BG$7,INDEX(Data!BD:BD,MATCH(Control!$E15,Data!$B:$B,0),),NA())</f>
        <v>1814.5</v>
      </c>
      <c r="BH15">
        <f>IF($E$7&gt;=BH$7,INDEX(Data!BE:BE,MATCH(Control!$E15,Data!$B:$B,0),),NA())</f>
        <v>1766.5</v>
      </c>
      <c r="BI15">
        <f>IF($E$7&gt;=BI$7,INDEX(Data!BF:BF,MATCH(Control!$E15,Data!$B:$B,0),),NA())</f>
        <v>1790.7</v>
      </c>
      <c r="BJ15">
        <f>IF($E$7&gt;=BJ$7,INDEX(Data!BG:BG,MATCH(Control!$E15,Data!$B:$B,0),),NA())</f>
        <v>1901.8</v>
      </c>
      <c r="BK15">
        <f>IF($E$7&gt;=BK$7,INDEX(Data!BH:BH,MATCH(Control!$E15,Data!$B:$B,0),),NA())</f>
        <v>1943.2</v>
      </c>
      <c r="BL15">
        <f>IF($E$7&gt;=BL$7,INDEX(Data!BI:BI,MATCH(Control!$E15,Data!$B:$B,0),),NA())</f>
        <v>2732.9</v>
      </c>
      <c r="BM15">
        <f>IF($E$7&gt;=BM$7,INDEX(Data!BJ:BJ,MATCH(Control!$E15,Data!$B:$B,0),),NA())</f>
        <v>1790.4</v>
      </c>
      <c r="BN15">
        <f>IF($E$7&gt;=BN$7,INDEX(Data!BK:BK,MATCH(Control!$E15,Data!$B:$B,0),),NA())</f>
        <v>1659.8</v>
      </c>
      <c r="BO15">
        <f>IF($E$7&gt;=BO$7,INDEX(Data!BL:BL,MATCH(Control!$E15,Data!$B:$B,0),),NA())</f>
        <v>1762.6</v>
      </c>
      <c r="BP15">
        <f>IF($E$7&gt;=BP$7,INDEX(Data!BM:BM,MATCH(Control!$E15,Data!$B:$B,0),),NA())</f>
        <v>1825.4</v>
      </c>
      <c r="BQ15">
        <f>IF($E$7&gt;=BQ$7,INDEX(Data!BN:BN,MATCH(Control!$E15,Data!$B:$B,0),),NA())</f>
        <v>1926.6</v>
      </c>
      <c r="BR15">
        <f>IF($E$7&gt;=BR$7,INDEX(Data!BO:BO,MATCH(Control!$E15,Data!$B:$B,0),),NA())</f>
        <v>1839.2</v>
      </c>
      <c r="BS15">
        <f>IF($E$7&gt;=BS$7,INDEX(Data!BP:BP,MATCH(Control!$E15,Data!$B:$B,0),),NA())</f>
        <v>1953.9</v>
      </c>
      <c r="BT15">
        <f>IF($E$7&gt;=BT$7,INDEX(Data!BQ:BQ,MATCH(Control!$E15,Data!$B:$B,0),),NA())</f>
        <v>1870.7</v>
      </c>
      <c r="BU15">
        <f>IF($E$7&gt;=BU$7,INDEX(Data!BR:BR,MATCH(Control!$E15,Data!$B:$B,0),),NA())</f>
        <v>1923.2</v>
      </c>
      <c r="BV15">
        <f>IF($E$7&gt;=BV$7,INDEX(Data!BS:BS,MATCH(Control!$E15,Data!$B:$B,0),),NA())</f>
        <v>2034.3</v>
      </c>
      <c r="BW15">
        <f>IF($E$7&gt;=BW$7,INDEX(Data!BT:BT,MATCH(Control!$E15,Data!$B:$B,0),),NA())</f>
        <v>2092.9</v>
      </c>
      <c r="BX15">
        <f>IF($E$7&gt;=BX$7,INDEX(Data!BU:BU,MATCH(Control!$E15,Data!$B:$B,0),),NA())</f>
        <v>2888.1</v>
      </c>
      <c r="BY15">
        <f>IF($E$7&gt;=BY$7,INDEX(Data!BV:BV,MATCH(Control!$E15,Data!$B:$B,0),),NA())</f>
        <v>1924</v>
      </c>
      <c r="BZ15">
        <f>IF($E$7&gt;=BZ$7,INDEX(Data!BW:BW,MATCH(Control!$E15,Data!$B:$B,0),),NA())</f>
        <v>1899.4</v>
      </c>
      <c r="CA15">
        <f>IF($E$7&gt;=CA$7,INDEX(Data!BX:BX,MATCH(Control!$E15,Data!$B:$B,0),),NA())</f>
        <v>2039.8</v>
      </c>
      <c r="CB15">
        <f>IF($E$7&gt;=CB$7,INDEX(Data!BY:BY,MATCH(Control!$E15,Data!$B:$B,0),),NA())</f>
        <v>1948</v>
      </c>
      <c r="CC15">
        <f>IF($E$7&gt;=CC$7,INDEX(Data!BZ:BZ,MATCH(Control!$E15,Data!$B:$B,0),),NA())</f>
        <v>2051.1999999999998</v>
      </c>
      <c r="CD15">
        <f>IF($E$7&gt;=CD$7,INDEX(Data!CA:CA,MATCH(Control!$E15,Data!$B:$B,0),),NA())</f>
        <v>1980.9</v>
      </c>
      <c r="CE15">
        <f>IF($E$7&gt;=CE$7,INDEX(Data!CB:CB,MATCH(Control!$E15,Data!$B:$B,0),),NA())</f>
        <v>1985.4</v>
      </c>
      <c r="CF15">
        <f>IF($E$7&gt;=CF$7,INDEX(Data!CC:CC,MATCH(Control!$E15,Data!$B:$B,0),),NA())</f>
        <v>1997.5</v>
      </c>
      <c r="CG15">
        <f>IF($E$7&gt;=CG$7,INDEX(Data!CD:CD,MATCH(Control!$E15,Data!$B:$B,0),),NA())</f>
        <v>2078.8000000000002</v>
      </c>
      <c r="CH15">
        <f>IF($E$7&gt;=CH$7,INDEX(Data!CE:CE,MATCH(Control!$E15,Data!$B:$B,0),),NA())</f>
        <v>2131.5</v>
      </c>
      <c r="CI15">
        <f>IF($E$7&gt;=CI$7,INDEX(Data!CF:CF,MATCH(Control!$E15,Data!$B:$B,0),),NA())</f>
        <v>2352.8000000000002</v>
      </c>
      <c r="CJ15">
        <f>IF($E$7&gt;=CJ$7,INDEX(Data!CG:CG,MATCH(Control!$E15,Data!$B:$B,0),),NA())</f>
        <v>3252.4</v>
      </c>
      <c r="CK15">
        <f>IF($E$7&gt;=CK$7,INDEX(Data!CH:CH,MATCH(Control!$E15,Data!$B:$B,0),),NA())</f>
        <v>2140</v>
      </c>
      <c r="CL15">
        <f>IF($E$7&gt;=CL$7,INDEX(Data!CI:CI,MATCH(Control!$E15,Data!$B:$B,0),),NA())</f>
        <v>1984.8</v>
      </c>
      <c r="CM15">
        <f>IF($E$7&gt;=CM$7,INDEX(Data!CJ:CJ,MATCH(Control!$E15,Data!$B:$B,0),),NA())</f>
        <v>2247.5</v>
      </c>
      <c r="CN15">
        <f>IF($E$7&gt;=CN$7,INDEX(Data!CK:CK,MATCH(Control!$E15,Data!$B:$B,0),),NA())</f>
        <v>2181.4</v>
      </c>
      <c r="CO15">
        <f>IF($E$7&gt;=CO$7,INDEX(Data!CL:CL,MATCH(Control!$E15,Data!$B:$B,0),),NA())</f>
        <v>2314.1999999999998</v>
      </c>
      <c r="CP15">
        <f>IF($E$7&gt;=CP$7,INDEX(Data!CM:CM,MATCH(Control!$E15,Data!$B:$B,0),),NA())</f>
        <v>2289.1999999999998</v>
      </c>
      <c r="CQ15">
        <f>IF($E$7&gt;=CQ$7,INDEX(Data!CN:CN,MATCH(Control!$E15,Data!$B:$B,0),),NA())</f>
        <v>2254.4</v>
      </c>
      <c r="CR15">
        <f>IF($E$7&gt;=CR$7,INDEX(Data!CO:CO,MATCH(Control!$E15,Data!$B:$B,0),),NA())</f>
        <v>2299</v>
      </c>
      <c r="CS15">
        <f>IF($E$7&gt;=CS$7,INDEX(Data!CP:CP,MATCH(Control!$E15,Data!$B:$B,0),),NA())</f>
        <v>2363.4</v>
      </c>
      <c r="CT15">
        <f>IF($E$7&gt;=CT$7,INDEX(Data!CQ:CQ,MATCH(Control!$E15,Data!$B:$B,0),),NA())</f>
        <v>2380.6999999999998</v>
      </c>
      <c r="CU15">
        <f>IF($E$7&gt;=CU$7,INDEX(Data!CR:CR,MATCH(Control!$E15,Data!$B:$B,0),),NA())</f>
        <v>2622.7</v>
      </c>
      <c r="CV15">
        <f>IF($E$7&gt;=CV$7,INDEX(Data!CS:CS,MATCH(Control!$E15,Data!$B:$B,0),),NA())</f>
        <v>3428.9</v>
      </c>
      <c r="CW15">
        <f>IF($E$7&gt;=CW$7,INDEX(Data!CT:CT,MATCH(Control!$E15,Data!$B:$B,0),),NA())</f>
        <v>2305.3000000000002</v>
      </c>
      <c r="CX15">
        <f>IF($E$7&gt;=CX$7,INDEX(Data!CU:CU,MATCH(Control!$E15,Data!$B:$B,0),),NA())</f>
        <v>2168.4</v>
      </c>
      <c r="CY15">
        <f>IF($E$7&gt;=CY$7,INDEX(Data!CV:CV,MATCH(Control!$E15,Data!$B:$B,0),),NA())</f>
        <v>2422.6</v>
      </c>
      <c r="CZ15">
        <f>IF($E$7&gt;=CZ$7,INDEX(Data!CW:CW,MATCH(Control!$E15,Data!$B:$B,0),),NA())</f>
        <v>2320.8000000000002</v>
      </c>
      <c r="DA15">
        <f>IF($E$7&gt;=DA$7,INDEX(Data!CX:CX,MATCH(Control!$E15,Data!$B:$B,0),),NA())</f>
        <v>2494.1999999999998</v>
      </c>
      <c r="DB15">
        <f>IF($E$7&gt;=DB$7,INDEX(Data!CY:CY,MATCH(Control!$E15,Data!$B:$B,0),),NA())</f>
        <v>2400</v>
      </c>
      <c r="DC15">
        <f>IF($E$7&gt;=DC$7,INDEX(Data!CZ:CZ,MATCH(Control!$E15,Data!$B:$B,0),),NA())</f>
        <v>2352.1</v>
      </c>
      <c r="DD15">
        <f>IF($E$7&gt;=DD$7,INDEX(Data!DA:DA,MATCH(Control!$E15,Data!$B:$B,0),),NA())</f>
        <v>2467.1</v>
      </c>
      <c r="DE15">
        <f>IF($E$7&gt;=DE$7,INDEX(Data!DB:DB,MATCH(Control!$E15,Data!$B:$B,0),),NA())</f>
        <v>2379.4</v>
      </c>
      <c r="DF15">
        <f>IF($E$7&gt;=DF$7,INDEX(Data!DC:DC,MATCH(Control!$E15,Data!$B:$B,0),),NA())</f>
        <v>2520.6999999999998</v>
      </c>
      <c r="DG15">
        <f>IF($E$7&gt;=DG$7,INDEX(Data!DD:DD,MATCH(Control!$E15,Data!$B:$B,0),),NA())</f>
        <v>2677.5</v>
      </c>
      <c r="DH15">
        <f>IF($E$7&gt;=DH$7,INDEX(Data!DE:DE,MATCH(Control!$E15,Data!$B:$B,0),),NA())</f>
        <v>3390.7</v>
      </c>
      <c r="DI15">
        <f>IF($E$7&gt;=DI$7,INDEX(Data!DF:DF,MATCH(Control!$E15,Data!$B:$B,0),),NA())</f>
        <v>2420.6</v>
      </c>
      <c r="DJ15">
        <f>IF($E$7&gt;=DJ$7,INDEX(Data!DG:DG,MATCH(Control!$E15,Data!$B:$B,0),),NA())</f>
        <v>2240.5</v>
      </c>
      <c r="DK15">
        <f>IF($E$7&gt;=DK$7,INDEX(Data!DH:DH,MATCH(Control!$E15,Data!$B:$B,0),),NA())</f>
        <v>2456.5</v>
      </c>
      <c r="DL15">
        <f>IF($E$7&gt;=DL$7,INDEX(Data!DI:DI,MATCH(Control!$E15,Data!$B:$B,0),),NA())</f>
        <v>2424.1999999999998</v>
      </c>
      <c r="DM15">
        <f>IF($E$7&gt;=DM$7,INDEX(Data!DJ:DJ,MATCH(Control!$E15,Data!$B:$B,0),),NA())</f>
        <v>2607.8000000000002</v>
      </c>
      <c r="DN15">
        <f>IF($E$7&gt;=DN$7,INDEX(Data!DK:DK,MATCH(Control!$E15,Data!$B:$B,0),),NA())</f>
        <v>2405.5</v>
      </c>
      <c r="DO15">
        <f>IF($E$7&gt;=DO$7,INDEX(Data!DL:DL,MATCH(Control!$E15,Data!$B:$B,0),),NA())</f>
        <v>2595.4</v>
      </c>
      <c r="DP15">
        <f>IF($E$7&gt;=DP$7,INDEX(Data!DM:DM,MATCH(Control!$E15,Data!$B:$B,0),),NA())</f>
        <v>2641.7</v>
      </c>
      <c r="DQ15">
        <f>IF($E$7&gt;=DQ$7,INDEX(Data!DN:DN,MATCH(Control!$E15,Data!$B:$B,0),),NA())</f>
        <v>2522.1</v>
      </c>
      <c r="DR15">
        <f>IF($E$7&gt;=DR$7,INDEX(Data!DO:DO,MATCH(Control!$E15,Data!$B:$B,0),),NA())</f>
        <v>2765.4</v>
      </c>
      <c r="DS15">
        <f>IF($E$7&gt;=DS$7,INDEX(Data!DP:DP,MATCH(Control!$E15,Data!$B:$B,0),),NA())</f>
        <v>2852.5</v>
      </c>
      <c r="DT15">
        <f>IF($E$7&gt;=DT$7,INDEX(Data!DQ:DQ,MATCH(Control!$E15,Data!$B:$B,0),),NA())</f>
        <v>3561.7</v>
      </c>
      <c r="DU15">
        <f>IF($E$7&gt;=DU$7,INDEX(Data!DR:DR,MATCH(Control!$E15,Data!$B:$B,0),),NA())</f>
        <v>2628.2</v>
      </c>
      <c r="DV15">
        <f>IF($E$7&gt;=DV$7,INDEX(Data!DS:DS,MATCH(Control!$E15,Data!$B:$B,0),),NA())</f>
        <v>2510</v>
      </c>
      <c r="DW15">
        <f>IF($E$7&gt;=DW$7,INDEX(Data!DT:DT,MATCH(Control!$E15,Data!$B:$B,0),),NA())</f>
        <v>2591.3000000000002</v>
      </c>
      <c r="DX15">
        <f>IF($E$7&gt;=DX$7,INDEX(Data!DU:DU,MATCH(Control!$E15,Data!$B:$B,0),),NA())</f>
        <v>2679.8</v>
      </c>
      <c r="DY15">
        <f>IF($E$7&gt;=DY$7,INDEX(Data!DV:DV,MATCH(Control!$E15,Data!$B:$B,0),),NA())</f>
        <v>2723.2</v>
      </c>
      <c r="DZ15">
        <f>IF($E$7&gt;=DZ$7,INDEX(Data!DW:DW,MATCH(Control!$E15,Data!$B:$B,0),),NA())</f>
        <v>2590.8000000000002</v>
      </c>
      <c r="EA15">
        <f>IF($E$7&gt;=EA$7,INDEX(Data!DX:DX,MATCH(Control!$E15,Data!$B:$B,0),),NA())</f>
        <v>2694.2</v>
      </c>
      <c r="EB15">
        <f>IF($E$7&gt;=EB$7,INDEX(Data!DY:DY,MATCH(Control!$E15,Data!$B:$B,0),),NA())</f>
        <v>2548.1999999999998</v>
      </c>
      <c r="EC15">
        <f>IF($E$7&gt;=EC$7,INDEX(Data!DZ:DZ,MATCH(Control!$E15,Data!$B:$B,0),),NA())</f>
        <v>2648.4</v>
      </c>
      <c r="ED15">
        <f>IF($E$7&gt;=ED$7,INDEX(Data!EA:EA,MATCH(Control!$E15,Data!$B:$B,0),),NA())</f>
        <v>2780.7</v>
      </c>
      <c r="EE15">
        <f>IF($E$7&gt;=EE$7,INDEX(Data!EB:EB,MATCH(Control!$E15,Data!$B:$B,0),),NA())</f>
        <v>2812</v>
      </c>
      <c r="EF15">
        <f>IF($E$7&gt;=EF$7,INDEX(Data!EC:EC,MATCH(Control!$E15,Data!$B:$B,0),),NA())</f>
        <v>3644.5</v>
      </c>
      <c r="EG15">
        <f>IF($E$7&gt;=EG$7,INDEX(Data!ED:ED,MATCH(Control!$E15,Data!$B:$B,0),),NA())</f>
        <v>2564.6999999999998</v>
      </c>
      <c r="EH15">
        <f>IF($E$7&gt;=EH$7,INDEX(Data!EE:EE,MATCH(Control!$E15,Data!$B:$B,0),),NA())</f>
        <v>2408.1</v>
      </c>
      <c r="EI15">
        <f>IF($E$7&gt;=EI$7,INDEX(Data!EF:EF,MATCH(Control!$E15,Data!$B:$B,0),),NA())</f>
        <v>2607</v>
      </c>
      <c r="EJ15">
        <f>IF($E$7&gt;=EJ$7,INDEX(Data!EG:EG,MATCH(Control!$E15,Data!$B:$B,0),),NA())</f>
        <v>2583.9</v>
      </c>
      <c r="EK15">
        <f>IF($E$7&gt;=EK$7,INDEX(Data!EH:EH,MATCH(Control!$E15,Data!$B:$B,0),),NA())</f>
        <v>2681</v>
      </c>
      <c r="EL15">
        <f>IF($E$7&gt;=EL$7,INDEX(Data!EI:EI,MATCH(Control!$E15,Data!$B:$B,0),),NA())</f>
        <v>2573.1</v>
      </c>
      <c r="EM15">
        <f>IF($E$7&gt;=EM$7,INDEX(Data!EJ:EJ,MATCH(Control!$E15,Data!$B:$B,0),),NA())</f>
        <v>2575.9</v>
      </c>
      <c r="EN15">
        <f>IF($E$7&gt;=EN$7,INDEX(Data!EK:EK,MATCH(Control!$E15,Data!$B:$B,0),),NA())</f>
        <v>2509</v>
      </c>
      <c r="EO15">
        <f>IF($E$7&gt;=EO$7,INDEX(Data!EL:EL,MATCH(Control!$E15,Data!$B:$B,0),),NA())</f>
        <v>2652</v>
      </c>
      <c r="EP15">
        <f>IF($E$7&gt;=EP$7,INDEX(Data!EM:EM,MATCH(Control!$E15,Data!$B:$B,0),),NA())</f>
        <v>2770.5</v>
      </c>
      <c r="EQ15">
        <f>IF($E$7&gt;=EQ$7,INDEX(Data!EN:EN,MATCH(Control!$E15,Data!$B:$B,0),),NA())</f>
        <v>2880.9</v>
      </c>
      <c r="ER15">
        <f>IF($E$7&gt;=ER$7,INDEX(Data!EO:EO,MATCH(Control!$E15,Data!$B:$B,0),),NA())</f>
        <v>3850.4</v>
      </c>
      <c r="ES15">
        <f>IF($E$7&gt;=ES$7,INDEX(Data!EP:EP,MATCH(Control!$E15,Data!$B:$B,0),),NA())</f>
        <v>2703</v>
      </c>
      <c r="ET15">
        <f>IF($E$7&gt;=ET$7,INDEX(Data!EQ:EQ,MATCH(Control!$E15,Data!$B:$B,0),),NA())</f>
        <v>2539.8000000000002</v>
      </c>
      <c r="EU15">
        <f>IF($E$7&gt;=EU$7,INDEX(Data!ER:ER,MATCH(Control!$E15,Data!$B:$B,0),),NA())</f>
        <v>2889.5</v>
      </c>
      <c r="EV15">
        <f>IF($E$7&gt;=EV$7,INDEX(Data!ES:ES,MATCH(Control!$E15,Data!$B:$B,0),),NA())</f>
        <v>2699.7</v>
      </c>
      <c r="EW15">
        <f>IF($E$7&gt;=EW$7,INDEX(Data!ET:ET,MATCH(Control!$E15,Data!$B:$B,0),),NA())</f>
        <v>2826.5</v>
      </c>
      <c r="EX15">
        <f>IF($E$7&gt;=EX$7,INDEX(Data!EU:EU,MATCH(Control!$E15,Data!$B:$B,0),),NA())</f>
        <v>2803.8</v>
      </c>
      <c r="EY15">
        <f>IF($E$7&gt;=EY$7,INDEX(Data!EV:EV,MATCH(Control!$E15,Data!$B:$B,0),),NA())</f>
        <v>2814.6</v>
      </c>
      <c r="EZ15">
        <f>IF($E$7&gt;=EZ$7,INDEX(Data!EW:EW,MATCH(Control!$E15,Data!$B:$B,0),),NA())</f>
        <v>2890.2</v>
      </c>
      <c r="FA15">
        <f>IF($E$7&gt;=FA$7,INDEX(Data!EX:EX,MATCH(Control!$E15,Data!$B:$B,0),),NA())</f>
        <v>2920.5</v>
      </c>
      <c r="FB15">
        <f>IF($E$7&gt;=FB$7,INDEX(Data!EY:EY,MATCH(Control!$E15,Data!$B:$B,0),),NA())</f>
        <v>3005.2</v>
      </c>
      <c r="FC15">
        <f>IF($E$7&gt;=FC$7,INDEX(Data!EZ:EZ,MATCH(Control!$E15,Data!$B:$B,0),),NA())</f>
        <v>3121</v>
      </c>
      <c r="FD15">
        <f>IF($E$7&gt;=FD$7,INDEX(Data!FA:FA,MATCH(Control!$E15,Data!$B:$B,0),),NA())</f>
        <v>4071.9</v>
      </c>
      <c r="FE15">
        <f>IF($E$7&gt;=FE$7,INDEX(Data!FB:FB,MATCH(Control!$E15,Data!$B:$B,0),),NA())</f>
        <v>2876.8</v>
      </c>
      <c r="FF15">
        <f>IF($E$7&gt;=FF$7,INDEX(Data!FC:FC,MATCH(Control!$E15,Data!$B:$B,0),),NA())</f>
        <v>2690.8</v>
      </c>
      <c r="FG15">
        <f>IF($E$7&gt;=FG$7,INDEX(Data!FD:FD,MATCH(Control!$E15,Data!$B:$B,0),),NA())</f>
        <v>3001.4</v>
      </c>
      <c r="FH15">
        <f>IF($E$7&gt;=FH$7,INDEX(Data!FE:FE,MATCH(Control!$E15,Data!$B:$B,0),),NA())</f>
        <v>2962.4</v>
      </c>
      <c r="FI15">
        <f>IF($E$7&gt;=FI$7,INDEX(Data!FF:FF,MATCH(Control!$E15,Data!$B:$B,0),),NA())</f>
        <v>3064.3</v>
      </c>
      <c r="FJ15">
        <f>IF($E$7&gt;=FJ$7,INDEX(Data!FG:FG,MATCH(Control!$E15,Data!$B:$B,0),),NA())</f>
        <v>2995.7</v>
      </c>
      <c r="FK15">
        <f>IF($E$7&gt;=FK$7,INDEX(Data!FH:FH,MATCH(Control!$E15,Data!$B:$B,0),),NA())</f>
        <v>3070.5</v>
      </c>
      <c r="FL15">
        <f>IF($E$7&gt;=FL$7,INDEX(Data!FI:FI,MATCH(Control!$E15,Data!$B:$B,0),),NA())</f>
        <v>3117</v>
      </c>
      <c r="FM15">
        <f>IF($E$7&gt;=FM$7,INDEX(Data!FJ:FJ,MATCH(Control!$E15,Data!$B:$B,0),),NA())</f>
        <v>3128.7</v>
      </c>
      <c r="FN15">
        <f>IF($E$7&gt;=FN$7,INDEX(Data!FK:FK,MATCH(Control!$E15,Data!$B:$B,0),),NA())</f>
        <v>3262.5</v>
      </c>
      <c r="FO15">
        <f>IF($E$7&gt;=FO$7,INDEX(Data!FL:FL,MATCH(Control!$E15,Data!$B:$B,0),),NA())</f>
        <v>3470.8</v>
      </c>
      <c r="FP15">
        <f>IF($E$7&gt;=FP$7,INDEX(Data!FM:FM,MATCH(Control!$E15,Data!$B:$B,0),),NA())</f>
        <v>4477.3999999999996</v>
      </c>
      <c r="FQ15">
        <f>IF($E$7&gt;=FQ$7,INDEX(Data!FN:FN,MATCH(Control!$E15,Data!$B:$B,0),),NA())</f>
        <v>3243.7</v>
      </c>
      <c r="FR15">
        <f>IF($E$7&gt;=FR$7,INDEX(Data!FO:FO,MATCH(Control!$E15,Data!$B:$B,0),),NA())</f>
        <v>3116.6</v>
      </c>
      <c r="FS15">
        <f>IF($E$7&gt;=FS$7,INDEX(Data!FP:FP,MATCH(Control!$E15,Data!$B:$B,0),),NA())</f>
        <v>3268.7</v>
      </c>
      <c r="FT15">
        <f>IF($E$7&gt;=FT$7,INDEX(Data!FQ:FQ,MATCH(Control!$E15,Data!$B:$B,0),),NA())</f>
        <v>3214.8</v>
      </c>
      <c r="FU15">
        <f>IF($E$7&gt;=FU$7,INDEX(Data!FR:FR,MATCH(Control!$E15,Data!$B:$B,0),),NA())</f>
        <v>3375.1</v>
      </c>
      <c r="FV15">
        <f>IF($E$7&gt;=FV$7,INDEX(Data!FS:FS,MATCH(Control!$E15,Data!$B:$B,0),),NA())</f>
        <v>3239</v>
      </c>
      <c r="FW15">
        <f>IF($E$7&gt;=FW$7,INDEX(Data!FT:FT,MATCH(Control!$E15,Data!$B:$B,0),),NA())</f>
        <v>3349.6</v>
      </c>
      <c r="FX15">
        <f>IF($E$7&gt;=FX$7,INDEX(Data!FU:FU,MATCH(Control!$E15,Data!$B:$B,0),),NA())</f>
        <v>3358.5</v>
      </c>
      <c r="FY15">
        <f>IF($E$7&gt;=FY$7,INDEX(Data!FV:FV,MATCH(Control!$E15,Data!$B:$B,0),),NA())</f>
        <v>3239.6</v>
      </c>
      <c r="FZ15">
        <f>IF($E$7&gt;=FZ$7,INDEX(Data!FW:FW,MATCH(Control!$E15,Data!$B:$B,0),),NA())</f>
        <v>3434.7</v>
      </c>
      <c r="GA15">
        <f>IF($E$7&gt;=GA$7,INDEX(Data!FX:FX,MATCH(Control!$E15,Data!$B:$B,0),),NA())</f>
        <v>3534.8</v>
      </c>
      <c r="GB15">
        <f>IF($E$7&gt;=GB$7,INDEX(Data!FY:FY,MATCH(Control!$E15,Data!$B:$B,0),),NA())</f>
        <v>4478.3</v>
      </c>
      <c r="GC15">
        <f>IF($E$7&gt;=GC$7,INDEX(Data!FZ:FZ,MATCH(Control!$E15,Data!$B:$B,0),),NA())</f>
        <v>3318.8</v>
      </c>
      <c r="GD15">
        <f>IF($E$7&gt;=GD$7,INDEX(Data!GA:GA,MATCH(Control!$E15,Data!$B:$B,0),),NA())</f>
        <v>3051.3</v>
      </c>
      <c r="GE15">
        <f>IF($E$7&gt;=GE$7,INDEX(Data!GB:GB,MATCH(Control!$E15,Data!$B:$B,0),),NA())</f>
        <v>3293.2</v>
      </c>
      <c r="GF15">
        <f>IF($E$7&gt;=GF$7,INDEX(Data!GC:GC,MATCH(Control!$E15,Data!$B:$B,0),),NA())</f>
        <v>3196.8</v>
      </c>
      <c r="GG15">
        <f>IF($E$7&gt;=GG$7,INDEX(Data!GD:GD,MATCH(Control!$E15,Data!$B:$B,0),),NA())</f>
        <v>3440.9</v>
      </c>
      <c r="GH15">
        <f>IF($E$7&gt;=GH$7,INDEX(Data!GE:GE,MATCH(Control!$E15,Data!$B:$B,0),),NA())</f>
        <v>3211.4</v>
      </c>
      <c r="GI15">
        <f>IF($E$7&gt;=GI$7,INDEX(Data!GF:GF,MATCH(Control!$E15,Data!$B:$B,0),),NA())</f>
        <v>3399.7</v>
      </c>
      <c r="GJ15">
        <f>IF($E$7&gt;=GJ$7,INDEX(Data!GG:GG,MATCH(Control!$E15,Data!$B:$B,0),),NA())</f>
        <v>3306.9</v>
      </c>
      <c r="GK15">
        <f>IF($E$7&gt;=GK$7,INDEX(Data!GH:GH,MATCH(Control!$E15,Data!$B:$B,0),),NA())</f>
        <v>3344.9</v>
      </c>
      <c r="GL15">
        <f>IF($E$7&gt;=GL$7,INDEX(Data!GI:GI,MATCH(Control!$E15,Data!$B:$B,0),),NA())</f>
        <v>3520.8</v>
      </c>
      <c r="GM15">
        <f>IF($E$7&gt;=GM$7,INDEX(Data!GJ:GJ,MATCH(Control!$E15,Data!$B:$B,0),),NA())</f>
        <v>3601.5</v>
      </c>
      <c r="GN15">
        <f>IF($E$7&gt;=GN$7,INDEX(Data!GK:GK,MATCH(Control!$E15,Data!$B:$B,0),),NA())</f>
        <v>4684.7</v>
      </c>
      <c r="GO15">
        <f>IF($E$7&gt;=GO$7,INDEX(Data!GL:GL,MATCH(Control!$E15,Data!$B:$B,0),),NA())</f>
        <v>3491.6</v>
      </c>
      <c r="GP15">
        <f>IF($E$7&gt;=GP$7,INDEX(Data!GM:GM,MATCH(Control!$E15,Data!$B:$B,0),),NA())</f>
        <v>3083.5</v>
      </c>
      <c r="GQ15">
        <f>IF($E$7&gt;=GQ$7,INDEX(Data!GN:GN,MATCH(Control!$E15,Data!$B:$B,0),),NA())</f>
        <v>3315.2</v>
      </c>
      <c r="GR15">
        <f>IF($E$7&gt;=GR$7,INDEX(Data!GO:GO,MATCH(Control!$E15,Data!$B:$B,0),),NA())</f>
        <v>3345.4</v>
      </c>
      <c r="GS15">
        <f>IF($E$7&gt;=GS$7,INDEX(Data!GP:GP,MATCH(Control!$E15,Data!$B:$B,0),),NA())</f>
        <v>3457.8</v>
      </c>
      <c r="GT15">
        <f>IF($E$7&gt;=GT$7,INDEX(Data!GQ:GQ,MATCH(Control!$E15,Data!$B:$B,0),),NA())</f>
        <v>3263</v>
      </c>
      <c r="GU15">
        <f>IF($E$7&gt;=GU$7,INDEX(Data!GR:GR,MATCH(Control!$E15,Data!$B:$B,0),),NA())</f>
        <v>3476.1</v>
      </c>
      <c r="GV15">
        <f>IF($E$7&gt;=GV$7,INDEX(Data!GS:GS,MATCH(Control!$E15,Data!$B:$B,0),),NA())</f>
        <v>3304.9</v>
      </c>
      <c r="GW15">
        <f>IF($E$7&gt;=GW$7,INDEX(Data!GT:GT,MATCH(Control!$E15,Data!$B:$B,0),),NA())</f>
        <v>3397.4</v>
      </c>
      <c r="GX15">
        <f>IF($E$7&gt;=GX$7,INDEX(Data!GU:GU,MATCH(Control!$E15,Data!$B:$B,0),),NA())</f>
        <v>3617.3</v>
      </c>
      <c r="GY15">
        <f>IF($E$7&gt;=GY$7,INDEX(Data!GV:GV,MATCH(Control!$E15,Data!$B:$B,0),),NA())</f>
        <v>3603.4</v>
      </c>
      <c r="GZ15">
        <f>IF($E$7&gt;=GZ$7,INDEX(Data!GW:GW,MATCH(Control!$E15,Data!$B:$B,0),),NA())</f>
        <v>4670.5</v>
      </c>
      <c r="HA15">
        <f>IF($E$7&gt;=HA$7,INDEX(Data!GX:GX,MATCH(Control!$E15,Data!$B:$B,0),),NA())</f>
        <v>3574.8</v>
      </c>
      <c r="HB15">
        <f>IF($E$7&gt;=HB$7,INDEX(Data!GY:GY,MATCH(Control!$E15,Data!$B:$B,0),),NA())</f>
        <v>3163.1</v>
      </c>
      <c r="HC15">
        <f>IF($E$7&gt;=HC$7,INDEX(Data!GZ:GZ,MATCH(Control!$E15,Data!$B:$B,0),),NA())</f>
        <v>3499.5</v>
      </c>
      <c r="HD15">
        <f>IF($E$7&gt;=HD$7,INDEX(Data!HA:HA,MATCH(Control!$E15,Data!$B:$B,0),),NA())</f>
        <v>3528.9</v>
      </c>
      <c r="HE15">
        <f>IF($E$7&gt;=HE$7,INDEX(Data!HB:HB,MATCH(Control!$E15,Data!$B:$B,0),),NA())</f>
        <v>3605.1</v>
      </c>
      <c r="HF15">
        <f>IF($E$7&gt;=HF$7,INDEX(Data!HC:HC,MATCH(Control!$E15,Data!$B:$B,0),),NA())</f>
        <v>3422.2</v>
      </c>
      <c r="HG15">
        <f>IF($E$7&gt;=HG$7,INDEX(Data!HD:HD,MATCH(Control!$E15,Data!$B:$B,0),),NA())</f>
        <v>3583.1</v>
      </c>
      <c r="HH15">
        <f>IF($E$7&gt;=HH$7,INDEX(Data!HE:HE,MATCH(Control!$E15,Data!$B:$B,0),),NA())</f>
        <v>3521.7</v>
      </c>
      <c r="HI15">
        <f>IF($E$7&gt;=HI$7,INDEX(Data!HF:HF,MATCH(Control!$E15,Data!$B:$B,0),),NA())</f>
        <v>3661.6</v>
      </c>
      <c r="HJ15">
        <f>IF($E$7&gt;=HJ$7,INDEX(Data!HG:HG,MATCH(Control!$E15,Data!$B:$B,0),),NA())</f>
        <v>3780.5</v>
      </c>
      <c r="HK15">
        <f>IF($E$7&gt;=HK$7,INDEX(Data!HH:HH,MATCH(Control!$E15,Data!$B:$B,0),),NA())</f>
        <v>3848.4</v>
      </c>
      <c r="HL15">
        <f>IF($E$7&gt;=HL$7,INDEX(Data!HI:HI,MATCH(Control!$E15,Data!$B:$B,0),),NA())</f>
        <v>5057.3999999999996</v>
      </c>
      <c r="HM15">
        <f>IF($E$7&gt;=HM$7,INDEX(Data!HJ:HJ,MATCH(Control!$E15,Data!$B:$B,0),),NA())</f>
        <v>3581.9</v>
      </c>
      <c r="HN15">
        <f>IF($E$7&gt;=HN$7,INDEX(Data!HK:HK,MATCH(Control!$E15,Data!$B:$B,0),),NA())</f>
        <v>3381.7</v>
      </c>
      <c r="HO15">
        <f>IF($E$7&gt;=HO$7,INDEX(Data!HL:HL,MATCH(Control!$E15,Data!$B:$B,0),),NA())</f>
        <v>3638.8</v>
      </c>
      <c r="HP15">
        <f>IF($E$7&gt;=HP$7,INDEX(Data!HM:HM,MATCH(Control!$E15,Data!$B:$B,0),),NA())</f>
        <v>3538.7</v>
      </c>
      <c r="HQ15">
        <f>IF($E$7&gt;=HQ$7,INDEX(Data!HN:HN,MATCH(Control!$E15,Data!$B:$B,0),),NA())</f>
        <v>3712.8</v>
      </c>
      <c r="HR15">
        <f>IF($E$7&gt;=HR$7,INDEX(Data!HO:HO,MATCH(Control!$E15,Data!$B:$B,0),),NA())</f>
        <v>3928.5</v>
      </c>
      <c r="HS15">
        <f>IF($E$7&gt;=HS$7,INDEX(Data!HP:HP,MATCH(Control!$E15,Data!$B:$B,0),),NA())</f>
        <v>3528.6</v>
      </c>
      <c r="HT15">
        <f>IF($E$7&gt;=HT$7,INDEX(Data!HQ:HQ,MATCH(Control!$E15,Data!$B:$B,0),),NA())</f>
        <v>3736.8</v>
      </c>
      <c r="HU15">
        <f>IF($E$7&gt;=HU$7,INDEX(Data!HR:HR,MATCH(Control!$E15,Data!$B:$B,0),),NA())</f>
        <v>3991.7</v>
      </c>
      <c r="HV15">
        <f>IF($E$7&gt;=HV$7,INDEX(Data!HS:HS,MATCH(Control!$E15,Data!$B:$B,0),),NA())</f>
        <v>3955.3</v>
      </c>
      <c r="HW15">
        <f>IF($E$7&gt;=HW$7,INDEX(Data!HT:HT,MATCH(Control!$E15,Data!$B:$B,0),),NA())</f>
        <v>4034.9</v>
      </c>
      <c r="HX15">
        <f>IF($E$7&gt;=HX$7,INDEX(Data!HU:HU,MATCH(Control!$E15,Data!$B:$B,0),),NA())</f>
        <v>5266.6</v>
      </c>
      <c r="HY15">
        <f>IF($E$7&gt;=HY$7,INDEX(Data!HV:HV,MATCH(Control!$E15,Data!$B:$B,0),),NA())</f>
        <v>3932.9</v>
      </c>
      <c r="HZ15">
        <f>IF($E$7&gt;=HZ$7,INDEX(Data!HW:HW,MATCH(Control!$E15,Data!$B:$B,0),),NA())</f>
        <v>3569.5</v>
      </c>
      <c r="IA15">
        <f>IF($E$7&gt;=IA$7,INDEX(Data!HX:HX,MATCH(Control!$E15,Data!$B:$B,0),),NA())</f>
        <v>3999</v>
      </c>
      <c r="IB15">
        <f>IF($E$7&gt;=IB$7,INDEX(Data!HY:HY,MATCH(Control!$E15,Data!$B:$B,0),),NA())</f>
        <v>3918.2</v>
      </c>
      <c r="IC15">
        <f>IF($E$7&gt;=IC$7,INDEX(Data!HZ:HZ,MATCH(Control!$E15,Data!$B:$B,0),),NA())</f>
        <v>4087.5</v>
      </c>
      <c r="ID15">
        <f>IF($E$7&gt;=ID$7,INDEX(Data!IA:IA,MATCH(Control!$E15,Data!$B:$B,0),),NA())</f>
        <v>3904.2</v>
      </c>
      <c r="IE15">
        <f>IF($E$7&gt;=IE$7,INDEX(Data!IB:IB,MATCH(Control!$E15,Data!$B:$B,0),),NA())</f>
        <v>4016.7</v>
      </c>
      <c r="IF15">
        <f>IF($E$7&gt;=IF$7,INDEX(Data!IC:IC,MATCH(Control!$E15,Data!$B:$B,0),),NA())</f>
        <v>4030</v>
      </c>
      <c r="IG15">
        <f>IF($E$7&gt;=IG$7,INDEX(Data!ID:ID,MATCH(Control!$E15,Data!$B:$B,0),),NA())</f>
        <v>3984.9</v>
      </c>
      <c r="IH15">
        <f>IF($E$7&gt;=IH$7,INDEX(Data!IE:IE,MATCH(Control!$E15,Data!$B:$B,0),),NA())</f>
        <v>4242.6000000000004</v>
      </c>
      <c r="II15">
        <f>IF($E$7&gt;=II$7,INDEX(Data!IF:IF,MATCH(Control!$E15,Data!$B:$B,0),),NA())</f>
        <v>4417.3999999999996</v>
      </c>
      <c r="IJ15">
        <f>IF($E$7&gt;=IJ$7,INDEX(Data!IG:IG,MATCH(Control!$E15,Data!$B:$B,0),),NA())</f>
        <v>5609.6</v>
      </c>
      <c r="IK15">
        <f>IF($E$7&gt;=IK$7,INDEX(Data!IH:IH,MATCH(Control!$E15,Data!$B:$B,0),),NA())</f>
        <v>4244.3</v>
      </c>
      <c r="IL15">
        <f>IF($E$7&gt;=IL$7,INDEX(Data!II:II,MATCH(Control!$E15,Data!$B:$B,0),),NA())</f>
        <v>3747</v>
      </c>
      <c r="IM15">
        <f>IF($E$7&gt;=IM$7,INDEX(Data!IJ:IJ,MATCH(Control!$E15,Data!$B:$B,0),),NA())</f>
        <v>4153.2</v>
      </c>
      <c r="IN15">
        <f>IF($E$7&gt;=IN$7,INDEX(Data!IK:IK,MATCH(Control!$E15,Data!$B:$B,0),),NA())</f>
        <v>4098.6000000000004</v>
      </c>
      <c r="IO15">
        <f>IF($E$7&gt;=IO$7,INDEX(Data!IL:IL,MATCH(Control!$E15,Data!$B:$B,0),),NA())</f>
        <v>4362.7</v>
      </c>
      <c r="IP15">
        <f>IF($E$7&gt;=IP$7,INDEX(Data!IM:IM,MATCH(Control!$E15,Data!$B:$B,0),),NA())</f>
        <v>4076.9</v>
      </c>
      <c r="IQ15">
        <f>IF($E$7&gt;=IQ$7,INDEX(Data!IN:IN,MATCH(Control!$E15,Data!$B:$B,0),),NA())</f>
        <v>4264.8</v>
      </c>
      <c r="IR15">
        <f>IF($E$7&gt;=IR$7,INDEX(Data!IO:IO,MATCH(Control!$E15,Data!$B:$B,0),),NA())</f>
        <v>4376.7</v>
      </c>
      <c r="IS15">
        <f>IF($E$7&gt;=IS$7,INDEX(Data!IP:IP,MATCH(Control!$E15,Data!$B:$B,0),),NA())</f>
        <v>4285.1000000000004</v>
      </c>
      <c r="IT15">
        <f>IF($E$7&gt;=IT$7,INDEX(Data!IQ:IQ,MATCH(Control!$E15,Data!$B:$B,0),),NA())</f>
        <v>4534.8999999999996</v>
      </c>
      <c r="IU15">
        <f>IF($E$7&gt;=IU$7,INDEX(Data!IR:IR,MATCH(Control!$E15,Data!$B:$B,0),),NA())</f>
        <v>4753.7</v>
      </c>
      <c r="IV15">
        <f>IF($E$7&gt;=IV$7,INDEX(Data!IS:IS,MATCH(Control!$E15,Data!$B:$B,0),),NA())</f>
        <v>5901.4</v>
      </c>
      <c r="IW15">
        <f>IF($E$7&gt;=IW$7,INDEX(Data!IT:IT,MATCH(Control!$E15,Data!$B:$B,0),),NA())</f>
        <v>4452.1000000000004</v>
      </c>
      <c r="IX15">
        <f>IF($E$7&gt;=IX$7,INDEX(Data!IU:IU,MATCH(Control!$E15,Data!$B:$B,0),),NA())</f>
        <v>3961.9</v>
      </c>
      <c r="IY15">
        <f>IF($E$7&gt;=IY$7,INDEX(Data!IV:IV,MATCH(Control!$E15,Data!$B:$B,0),),NA())</f>
        <v>4349.8999999999996</v>
      </c>
      <c r="IZ15">
        <f>IF($E$7&gt;=IZ$7,INDEX(Data!IW:IW,MATCH(Control!$E15,Data!$B:$B,0),),NA())</f>
        <v>4379</v>
      </c>
      <c r="JA15">
        <f>IF($E$7&gt;=JA$7,INDEX(Data!IX:IX,MATCH(Control!$E15,Data!$B:$B,0),),NA())</f>
        <v>4529.7</v>
      </c>
      <c r="JB15">
        <f>IF($E$7&gt;=JB$7,INDEX(Data!IY:IY,MATCH(Control!$E15,Data!$B:$B,0),),NA())</f>
        <v>4334.3999999999996</v>
      </c>
      <c r="JC15">
        <f>IF($E$7&gt;=JC$7,INDEX(Data!IZ:IZ,MATCH(Control!$E15,Data!$B:$B,0),),NA())</f>
        <v>4504</v>
      </c>
      <c r="JD15">
        <f>IF($E$7&gt;=JD$7,INDEX(Data!JA:JA,MATCH(Control!$E15,Data!$B:$B,0),),NA())</f>
        <v>4526.3</v>
      </c>
      <c r="JE15">
        <f>IF($E$7&gt;=JE$7,INDEX(Data!JB:JB,MATCH(Control!$E15,Data!$B:$B,0),),NA())</f>
        <v>4613.6000000000004</v>
      </c>
      <c r="JF15">
        <f>IF($E$7&gt;=JF$7,INDEX(Data!JC:JC,MATCH(Control!$E15,Data!$B:$B,0),),NA())</f>
        <v>4946.6000000000004</v>
      </c>
      <c r="JG15">
        <f>IF($E$7&gt;=JG$7,INDEX(Data!JD:JD,MATCH(Control!$E15,Data!$B:$B,0),),NA())</f>
        <v>5062.8999999999996</v>
      </c>
      <c r="JH15">
        <f>IF($E$7&gt;=JH$7,INDEX(Data!JE:JE,MATCH(Control!$E15,Data!$B:$B,0),),NA())</f>
        <v>6316.2</v>
      </c>
      <c r="JI15">
        <f>IF($E$7&gt;=JI$7,INDEX(Data!JF:JF,MATCH(Control!$E15,Data!$B:$B,0),),NA())</f>
        <v>4791.1000000000004</v>
      </c>
      <c r="JJ15">
        <f>IF($E$7&gt;=JJ$7,INDEX(Data!JG:JG,MATCH(Control!$E15,Data!$B:$B,0),),NA())</f>
        <v>4353.8</v>
      </c>
      <c r="JK15">
        <f>IF($E$7&gt;=JK$7,INDEX(Data!JH:JH,MATCH(Control!$E15,Data!$B:$B,0),),NA())</f>
        <v>4678.1000000000004</v>
      </c>
      <c r="JL15">
        <f>IF($E$7&gt;=JL$7,INDEX(Data!JI:JI,MATCH(Control!$E15,Data!$B:$B,0),),NA())</f>
        <v>4673.5</v>
      </c>
      <c r="JM15">
        <f>IF($E$7&gt;=JM$7,INDEX(Data!JJ:JJ,MATCH(Control!$E15,Data!$B:$B,0),),NA())</f>
        <v>4772</v>
      </c>
      <c r="JN15">
        <f>IF($E$7&gt;=JN$7,INDEX(Data!JK:JK,MATCH(Control!$E15,Data!$B:$B,0),),NA())</f>
        <v>4677</v>
      </c>
      <c r="JO15">
        <f>IF($E$7&gt;=JO$7,INDEX(Data!JL:JL,MATCH(Control!$E15,Data!$B:$B,0),),NA())</f>
        <v>4831.3999999999996</v>
      </c>
      <c r="JP15">
        <f>IF($E$7&gt;=JP$7,INDEX(Data!JM:JM,MATCH(Control!$E15,Data!$B:$B,0),),NA())</f>
        <v>4679.7</v>
      </c>
      <c r="JQ15">
        <f>IF($E$7&gt;=JQ$7,INDEX(Data!JN:JN,MATCH(Control!$E15,Data!$B:$B,0),),NA())</f>
        <v>4841.5</v>
      </c>
      <c r="JR15">
        <f>IF($E$7&gt;=JR$7,INDEX(Data!JO:JO,MATCH(Control!$E15,Data!$B:$B,0),),NA())</f>
        <v>5021</v>
      </c>
      <c r="JS15">
        <f>IF($E$7&gt;=JS$7,INDEX(Data!JP:JP,MATCH(Control!$E15,Data!$B:$B,0),),NA())</f>
        <v>5144.6000000000004</v>
      </c>
      <c r="JT15">
        <f>IF($E$7&gt;=JT$7,INDEX(Data!JQ:JQ,MATCH(Control!$E15,Data!$B:$B,0),),NA())</f>
        <v>6517.2</v>
      </c>
      <c r="JU15">
        <f>IF($E$7&gt;=JU$7,INDEX(Data!JR:JR,MATCH(Control!$E15,Data!$B:$B,0),),NA())</f>
        <v>4887.2</v>
      </c>
      <c r="JV15">
        <f>IF($E$7&gt;=JV$7,INDEX(Data!JS:JS,MATCH(Control!$E15,Data!$B:$B,0),),NA())</f>
        <v>4377.8</v>
      </c>
      <c r="JW15">
        <f>IF($E$7&gt;=JW$7,INDEX(Data!JT:JT,MATCH(Control!$E15,Data!$B:$B,0),),NA())</f>
        <v>4825</v>
      </c>
      <c r="JX15">
        <f>IF($E$7&gt;=JX$7,INDEX(Data!JU:JU,MATCH(Control!$E15,Data!$B:$B,0),),NA())</f>
        <v>4674.5</v>
      </c>
      <c r="JY15">
        <f>IF($E$7&gt;=JY$7,INDEX(Data!JV:JV,MATCH(Control!$E15,Data!$B:$B,0),),NA())</f>
        <v>4765.7</v>
      </c>
      <c r="JZ15">
        <f>IF($E$7&gt;=JZ$7,INDEX(Data!JW:JW,MATCH(Control!$E15,Data!$B:$B,0),),NA())</f>
        <v>4803.5</v>
      </c>
      <c r="KA15">
        <f>IF($E$7&gt;=KA$7,INDEX(Data!JX:JX,MATCH(Control!$E15,Data!$B:$B,0),),NA())</f>
        <v>4821.7</v>
      </c>
      <c r="KB15">
        <f>IF($E$7&gt;=KB$7,INDEX(Data!JY:JY,MATCH(Control!$E15,Data!$B:$B,0),),NA())</f>
        <v>4806.6000000000004</v>
      </c>
      <c r="KC15">
        <f>IF($E$7&gt;=KC$7,INDEX(Data!JZ:JZ,MATCH(Control!$E15,Data!$B:$B,0),),NA())</f>
        <v>4896.1000000000004</v>
      </c>
      <c r="KD15">
        <f>IF($E$7&gt;=KD$7,INDEX(Data!KA:KA,MATCH(Control!$E15,Data!$B:$B,0),),NA())</f>
        <v>5093.8999999999996</v>
      </c>
      <c r="KE15">
        <f>IF($E$7&gt;=KE$7,INDEX(Data!KB:KB,MATCH(Control!$E15,Data!$B:$B,0),),NA())</f>
        <v>5277.6</v>
      </c>
      <c r="KF15">
        <f>IF($E$7&gt;=KF$7,INDEX(Data!KC:KC,MATCH(Control!$E15,Data!$B:$B,0),),NA())</f>
        <v>6687.5</v>
      </c>
      <c r="KG15">
        <f>IF($E$7&gt;=KG$7,INDEX(Data!KD:KD,MATCH(Control!$E15,Data!$B:$B,0),),NA())</f>
        <v>4979.3999999999996</v>
      </c>
      <c r="KH15">
        <f>IF($E$7&gt;=KH$7,INDEX(Data!KE:KE,MATCH(Control!$E15,Data!$B:$B,0),),NA())</f>
        <v>4496.8999999999996</v>
      </c>
      <c r="KI15">
        <f>IF($E$7&gt;=KI$7,INDEX(Data!KF:KF,MATCH(Control!$E15,Data!$B:$B,0),),NA())</f>
        <v>5003.8</v>
      </c>
      <c r="KJ15">
        <f>IF($E$7&gt;=KJ$7,INDEX(Data!KG:KG,MATCH(Control!$E15,Data!$B:$B,0),),NA())</f>
        <v>4953</v>
      </c>
      <c r="KK15">
        <f>IF($E$7&gt;=KK$7,INDEX(Data!KH:KH,MATCH(Control!$E15,Data!$B:$B,0),),NA())</f>
        <v>5036.8</v>
      </c>
      <c r="KL15">
        <f>IF($E$7&gt;=KL$7,INDEX(Data!KI:KI,MATCH(Control!$E15,Data!$B:$B,0),),NA())</f>
        <v>5044.5</v>
      </c>
      <c r="KM15">
        <f>IF($E$7&gt;=KM$7,INDEX(Data!KJ:KJ,MATCH(Control!$E15,Data!$B:$B,0),),NA())</f>
        <v>5081.7</v>
      </c>
      <c r="KN15">
        <f>IF($E$7&gt;=KN$7,INDEX(Data!KK:KK,MATCH(Control!$E15,Data!$B:$B,0),),NA())</f>
        <v>5081.5</v>
      </c>
      <c r="KO15">
        <f>IF($E$7&gt;=KO$7,INDEX(Data!KL:KL,MATCH(Control!$E15,Data!$B:$B,0),),NA())</f>
        <v>5118.6000000000004</v>
      </c>
      <c r="KP15">
        <f>IF($E$7&gt;=KP$7,INDEX(Data!KM:KM,MATCH(Control!$E15,Data!$B:$B,0),),NA())</f>
        <v>5352.2</v>
      </c>
      <c r="KQ15">
        <f>IF($E$7&gt;=KQ$7,INDEX(Data!KN:KN,MATCH(Control!$E15,Data!$B:$B,0),),NA())</f>
        <v>5573.7</v>
      </c>
      <c r="KR15">
        <f>IF($E$7&gt;=KR$7,INDEX(Data!KO:KO,MATCH(Control!$E15,Data!$B:$B,0),),NA())</f>
        <v>7014.5</v>
      </c>
      <c r="KS15">
        <f>IF($E$7&gt;=KS$7,INDEX(Data!KP:KP,MATCH(Control!$E15,Data!$B:$B,0),),NA())</f>
        <v>5293</v>
      </c>
      <c r="KT15">
        <f>IF($E$7&gt;=KT$7,INDEX(Data!KQ:KQ,MATCH(Control!$E15,Data!$B:$B,0),),NA())</f>
        <v>4791.5</v>
      </c>
      <c r="KU15">
        <f>IF($E$7&gt;=KU$7,INDEX(Data!KR:KR,MATCH(Control!$E15,Data!$B:$B,0),),NA())</f>
        <v>5408</v>
      </c>
      <c r="KV15">
        <f>IF($E$7&gt;=KV$7,INDEX(Data!KS:KS,MATCH(Control!$E15,Data!$B:$B,0),),NA())</f>
        <v>5187.5</v>
      </c>
      <c r="KW15">
        <f>IF($E$7&gt;=KW$7,INDEX(Data!KT:KT,MATCH(Control!$E15,Data!$B:$B,0),),NA())</f>
        <v>5316.4</v>
      </c>
      <c r="KX15">
        <f>IF($E$7&gt;=KX$7,INDEX(Data!KU:KU,MATCH(Control!$E15,Data!$B:$B,0),),NA())</f>
        <v>5321.7</v>
      </c>
      <c r="KY15">
        <f>IF($E$7&gt;=KY$7,INDEX(Data!KV:KV,MATCH(Control!$E15,Data!$B:$B,0),),NA())</f>
        <v>5428</v>
      </c>
      <c r="KZ15">
        <f>IF($E$7&gt;=KZ$7,INDEX(Data!KW:KW,MATCH(Control!$E15,Data!$B:$B,0),),NA())</f>
        <v>5538</v>
      </c>
      <c r="LA15">
        <f>IF($E$7&gt;=LA$7,INDEX(Data!KX:KX,MATCH(Control!$E15,Data!$B:$B,0),),NA())</f>
        <v>5537.3</v>
      </c>
      <c r="LB15">
        <f>IF($E$7&gt;=LB$7,INDEX(Data!KY:KY,MATCH(Control!$E15,Data!$B:$B,0),),NA())</f>
        <v>5784.4</v>
      </c>
      <c r="LC15">
        <f>IF($E$7&gt;=LC$7,INDEX(Data!KZ:KZ,MATCH(Control!$E15,Data!$B:$B,0),),NA())</f>
        <v>6027.4</v>
      </c>
      <c r="LD15">
        <f>IF($E$7&gt;=LD$7,INDEX(Data!LA:LA,MATCH(Control!$E15,Data!$B:$B,0),),NA())</f>
        <v>7552</v>
      </c>
      <c r="LE15">
        <f>IF($E$7&gt;=LE$7,INDEX(Data!LB:LB,MATCH(Control!$E15,Data!$B:$B,0),),NA())</f>
        <v>5666.2</v>
      </c>
      <c r="LF15">
        <f>IF($E$7&gt;=LF$7,INDEX(Data!LC:LC,MATCH(Control!$E15,Data!$B:$B,0),),NA())</f>
        <v>5216.3999999999996</v>
      </c>
      <c r="LG15">
        <f>IF($E$7&gt;=LG$7,INDEX(Data!LD:LD,MATCH(Control!$E15,Data!$B:$B,0),),NA())</f>
        <v>5513.5</v>
      </c>
      <c r="LH15">
        <f>IF($E$7&gt;=LH$7,INDEX(Data!LE:LE,MATCH(Control!$E15,Data!$B:$B,0),),NA())</f>
        <v>5416.9</v>
      </c>
      <c r="LI15">
        <f>IF($E$7&gt;=LI$7,INDEX(Data!LF:LF,MATCH(Control!$E15,Data!$B:$B,0),),NA())</f>
        <v>5588.5</v>
      </c>
      <c r="LJ15">
        <f>IF($E$7&gt;=LJ$7,INDEX(Data!LG:LG,MATCH(Control!$E15,Data!$B:$B,0),),NA())</f>
        <v>5376.1</v>
      </c>
      <c r="LK15">
        <f>IF($E$7&gt;=LK$7,INDEX(Data!LH:LH,MATCH(Control!$E15,Data!$B:$B,0),),NA())</f>
        <v>5498.5</v>
      </c>
      <c r="LL15">
        <f>IF($E$7&gt;=LL$7,INDEX(Data!LI:LI,MATCH(Control!$E15,Data!$B:$B,0),),NA())</f>
        <v>5446.9</v>
      </c>
      <c r="LM15">
        <f>IF($E$7&gt;=LM$7,INDEX(Data!LJ:LJ,MATCH(Control!$E15,Data!$B:$B,0),),NA())</f>
        <v>5371.9</v>
      </c>
      <c r="LN15">
        <f>IF($E$7&gt;=LN$7,INDEX(Data!LK:LK,MATCH(Control!$E15,Data!$B:$B,0),),NA())</f>
        <v>5763.7</v>
      </c>
      <c r="LO15">
        <f>IF($E$7&gt;=LO$7,INDEX(Data!LL:LL,MATCH(Control!$E15,Data!$B:$B,0),),NA())</f>
        <v>5945.4</v>
      </c>
      <c r="LP15">
        <f>IF($E$7&gt;=LP$7,INDEX(Data!LM:LM,MATCH(Control!$E15,Data!$B:$B,0),),NA())</f>
        <v>7733.9</v>
      </c>
      <c r="LQ15">
        <f>IF($E$7&gt;=LQ$7,INDEX(Data!LN:LN,MATCH(Control!$E15,Data!$B:$B,0),),NA())</f>
        <v>5990.9</v>
      </c>
      <c r="LR15">
        <f>IF($E$7&gt;=LR$7,INDEX(Data!LO:LO,MATCH(Control!$E15,Data!$B:$B,0),),NA())</f>
        <v>5189.8999999999996</v>
      </c>
      <c r="LS15">
        <f>IF($E$7&gt;=LS$7,INDEX(Data!LP:LP,MATCH(Control!$E15,Data!$B:$B,0),),NA())</f>
        <v>5751</v>
      </c>
      <c r="LT15">
        <f>IF($E$7&gt;=LT$7,INDEX(Data!LQ:LQ,MATCH(Control!$E15,Data!$B:$B,0),),NA())</f>
        <v>5795.8</v>
      </c>
      <c r="LU15">
        <f>IF($E$7&gt;=LU$7,INDEX(Data!LR:LR,MATCH(Control!$E15,Data!$B:$B,0),),NA())</f>
        <v>5943.7</v>
      </c>
      <c r="LV15">
        <f>IF($E$7&gt;=LV$7,INDEX(Data!LS:LS,MATCH(Control!$E15,Data!$B:$B,0),),NA())</f>
        <v>5799.4</v>
      </c>
      <c r="LW15">
        <f>IF($E$7&gt;=LW$7,INDEX(Data!LT:LT,MATCH(Control!$E15,Data!$B:$B,0),),NA())</f>
        <v>5884.7</v>
      </c>
      <c r="LX15">
        <f>IF($E$7&gt;=LX$7,INDEX(Data!LU:LU,MATCH(Control!$E15,Data!$B:$B,0),),NA())</f>
        <v>5861.6</v>
      </c>
      <c r="LY15">
        <f>IF($E$7&gt;=LY$7,INDEX(Data!LV:LV,MATCH(Control!$E15,Data!$B:$B,0),),NA())</f>
        <v>5852.2</v>
      </c>
      <c r="LZ15">
        <f>IF($E$7&gt;=LZ$7,INDEX(Data!LW:LW,MATCH(Control!$E15,Data!$B:$B,0),),NA())</f>
        <v>6312.5</v>
      </c>
      <c r="MA15">
        <f>IF($E$7&gt;=MA$7,INDEX(Data!LX:LX,MATCH(Control!$E15,Data!$B:$B,0),),NA())</f>
        <v>6597.9</v>
      </c>
      <c r="MB15">
        <f>IF($E$7&gt;=MB$7,INDEX(Data!LY:LY,MATCH(Control!$E15,Data!$B:$B,0),),NA())</f>
        <v>8249.2000000000007</v>
      </c>
      <c r="MC15">
        <f>IF($E$7&gt;=MC$7,INDEX(Data!LZ:LZ,MATCH(Control!$E15,Data!$B:$B,0),),NA())</f>
        <v>6219.1</v>
      </c>
      <c r="MD15">
        <f>IF($E$7&gt;=MD$7,INDEX(Data!MA:MA,MATCH(Control!$E15,Data!$B:$B,0),),NA())</f>
        <v>5377.6</v>
      </c>
      <c r="ME15">
        <f>IF($E$7&gt;=ME$7,INDEX(Data!MB:MB,MATCH(Control!$E15,Data!$B:$B,0),),NA())</f>
        <v>6022.9</v>
      </c>
      <c r="MF15">
        <f>IF($E$7&gt;=MF$7,INDEX(Data!MC:MC,MATCH(Control!$E15,Data!$B:$B,0),),NA())</f>
        <v>5828.6</v>
      </c>
      <c r="MG15">
        <f>IF($E$7&gt;=MG$7,INDEX(Data!MD:MD,MATCH(Control!$E15,Data!$B:$B,0),),NA())</f>
        <v>6066.2</v>
      </c>
      <c r="MH15">
        <f>IF($E$7&gt;=MH$7,INDEX(Data!ME:ME,MATCH(Control!$E15,Data!$B:$B,0),),NA())</f>
        <v>5981.1</v>
      </c>
      <c r="MI15">
        <f>IF($E$7&gt;=MI$7,INDEX(Data!MF:MF,MATCH(Control!$E15,Data!$B:$B,0),),NA())</f>
        <v>6188.3</v>
      </c>
      <c r="MJ15">
        <f>IF($E$7&gt;=MJ$7,INDEX(Data!MG:MG,MATCH(Control!$E15,Data!$B:$B,0),),NA())</f>
        <v>6114.2</v>
      </c>
      <c r="MK15">
        <f>IF($E$7&gt;=MK$7,INDEX(Data!MH:MH,MATCH(Control!$E15,Data!$B:$B,0),),NA())</f>
        <v>6142</v>
      </c>
      <c r="ML15">
        <f>IF($E$7&gt;=ML$7,INDEX(Data!MI:MI,MATCH(Control!$E15,Data!$B:$B,0),),NA())</f>
        <v>6297.7</v>
      </c>
      <c r="MM15">
        <f>IF($E$7&gt;=MM$7,INDEX(Data!MJ:MJ,MATCH(Control!$E15,Data!$B:$B,0),),NA())</f>
        <v>6581.2</v>
      </c>
      <c r="MN15">
        <f>IF($E$7&gt;=MN$7,INDEX(Data!MK:MK,MATCH(Control!$E15,Data!$B:$B,0),),NA())</f>
        <v>8334.2000000000007</v>
      </c>
      <c r="MO15">
        <f>IF($E$7&gt;=MO$7,INDEX(Data!ML:ML,MATCH(Control!$E15,Data!$B:$B,0),),NA())</f>
        <v>6300.1</v>
      </c>
      <c r="MP15">
        <f>IF($E$7&gt;=MP$7,INDEX(Data!MM:MM,MATCH(Control!$E15,Data!$B:$B,0),),NA())</f>
        <v>5574.1</v>
      </c>
      <c r="MQ15">
        <f>IF($E$7&gt;=MQ$7,INDEX(Data!MN:MN,MATCH(Control!$E15,Data!$B:$B,0),),NA())</f>
        <v>6088.5</v>
      </c>
      <c r="MR15">
        <f>IF($E$7&gt;=MR$7,INDEX(Data!MO:MO,MATCH(Control!$E15,Data!$B:$B,0),),NA())</f>
        <v>6004.1</v>
      </c>
      <c r="MS15" t="e">
        <f>IF($E$7&gt;=MS$7,INDEX(Data!MP:MP,MATCH(Control!$E15,Data!$B:$B,0),),NA())</f>
        <v>#N/A</v>
      </c>
      <c r="MT15" t="e">
        <f>IF($E$7&gt;=MT$7,INDEX(Data!MQ:MQ,MATCH(Control!$E15,Data!$B:$B,0),),NA())</f>
        <v>#N/A</v>
      </c>
      <c r="MU15" t="e">
        <f>IF($E$7&gt;=MU$7,INDEX(Data!MR:MR,MATCH(Control!$E15,Data!$B:$B,0),),NA())</f>
        <v>#N/A</v>
      </c>
      <c r="MV15" t="e">
        <f>IF($E$7&gt;=MV$7,INDEX(Data!MS:MS,MATCH(Control!$E15,Data!$B:$B,0),),NA())</f>
        <v>#N/A</v>
      </c>
      <c r="MW15" t="e">
        <f>IF($E$7&gt;=MW$7,INDEX(Data!MT:MT,MATCH(Control!$E15,Data!$B:$B,0),),NA())</f>
        <v>#N/A</v>
      </c>
      <c r="MX15" t="e">
        <f>IF($E$7&gt;=MX$7,INDEX(Data!MU:MU,MATCH(Control!$E15,Data!$B:$B,0),),NA())</f>
        <v>#N/A</v>
      </c>
      <c r="MY15" t="e">
        <f>IF($E$7&gt;=MY$7,INDEX(Data!MV:MV,MATCH(Control!$E15,Data!$B:$B,0),),NA())</f>
        <v>#N/A</v>
      </c>
      <c r="MZ15" t="e">
        <f>IF($E$7&gt;=MZ$7,INDEX(Data!MW:MW,MATCH(Control!$E15,Data!$B:$B,0),),NA())</f>
        <v>#N/A</v>
      </c>
      <c r="NA15" t="e">
        <f>IF($E$7&gt;=NA$7,INDEX(Data!MX:MX,MATCH(Control!$E15,Data!$B:$B,0),),NA())</f>
        <v>#N/A</v>
      </c>
      <c r="NB15" t="e">
        <f>IF($E$7&gt;=NB$7,INDEX(Data!MY:MY,MATCH(Control!$E15,Data!$B:$B,0),),NA())</f>
        <v>#N/A</v>
      </c>
      <c r="NC15" t="e">
        <f>IF($E$7&gt;=NC$7,INDEX(Data!MZ:MZ,MATCH(Control!$E15,Data!$B:$B,0),),NA())</f>
        <v>#N/A</v>
      </c>
      <c r="ND15" t="e">
        <f>IF($E$7&gt;=ND$7,INDEX(Data!NA:NA,MATCH(Control!$E15,Data!$B:$B,0),),NA())</f>
        <v>#N/A</v>
      </c>
      <c r="NE15" t="e">
        <f>IF($E$7&gt;=NE$7,INDEX(Data!NB:NB,MATCH(Control!$E15,Data!$B:$B,0),),NA())</f>
        <v>#N/A</v>
      </c>
      <c r="NF15" t="e">
        <f>IF($E$7&gt;=NF$7,INDEX(Data!NC:NC,MATCH(Control!$E15,Data!$B:$B,0),),NA())</f>
        <v>#N/A</v>
      </c>
      <c r="NG15" t="e">
        <f>IF($E$7&gt;=NG$7,INDEX(Data!ND:ND,MATCH(Control!$E15,Data!$B:$B,0),),NA())</f>
        <v>#N/A</v>
      </c>
      <c r="NH15" t="e">
        <f>IF($E$7&gt;=NH$7,INDEX(Data!NE:NE,MATCH(Control!$E15,Data!$B:$B,0),),NA())</f>
        <v>#N/A</v>
      </c>
      <c r="NI15" t="e">
        <f>IF($E$7&gt;=NI$7,INDEX(Data!NF:NF,MATCH(Control!$E15,Data!$B:$B,0),),NA())</f>
        <v>#N/A</v>
      </c>
      <c r="NJ15" t="e">
        <f>IF($E$7&gt;=NJ$7,INDEX(Data!NG:NG,MATCH(Control!$E15,Data!$B:$B,0),),NA())</f>
        <v>#N/A</v>
      </c>
      <c r="NK15" t="e">
        <f>IF($E$7&gt;=NK$7,INDEX(Data!NH:NH,MATCH(Control!$E15,Data!$B:$B,0),),NA())</f>
        <v>#N/A</v>
      </c>
      <c r="NL15" t="e">
        <f>IF($E$7&gt;=NL$7,INDEX(Data!NI:NI,MATCH(Control!$E15,Data!$B:$B,0),),NA())</f>
        <v>#N/A</v>
      </c>
    </row>
    <row r="16" spans="1:387" x14ac:dyDescent="0.25">
      <c r="B16" s="6" t="s">
        <v>203</v>
      </c>
      <c r="C16" s="8">
        <f t="shared" si="0"/>
        <v>40238</v>
      </c>
      <c r="E16" s="3" t="str">
        <f t="shared" si="32"/>
        <v>New South Wales - Supermarket &amp; grocery stores</v>
      </c>
      <c r="F16" t="str">
        <f>F15</f>
        <v>New South Wales</v>
      </c>
      <c r="G16" t="str">
        <f t="shared" si="33"/>
        <v>Supermarket &amp; grocery stores</v>
      </c>
      <c r="H16">
        <f>IF($E$7&gt;=H$7,INDEX(Data!E:E,MATCH(Control!$E16,Data!$B:$B,0),),NA())</f>
        <v>303.10000000000002</v>
      </c>
      <c r="I16">
        <f>IF($E$7&gt;=I$7,INDEX(Data!F:F,MATCH(Control!$E16,Data!$B:$B,0),),NA())</f>
        <v>297.8</v>
      </c>
      <c r="J16">
        <f>IF($E$7&gt;=J$7,INDEX(Data!G:G,MATCH(Control!$E16,Data!$B:$B,0),),NA())</f>
        <v>298</v>
      </c>
      <c r="K16">
        <f>IF($E$7&gt;=K$7,INDEX(Data!H:H,MATCH(Control!$E16,Data!$B:$B,0),),NA())</f>
        <v>307.89999999999998</v>
      </c>
      <c r="L16">
        <f>IF($E$7&gt;=L$7,INDEX(Data!I:I,MATCH(Control!$E16,Data!$B:$B,0),),NA())</f>
        <v>299.2</v>
      </c>
      <c r="M16">
        <f>IF($E$7&gt;=M$7,INDEX(Data!J:J,MATCH(Control!$E16,Data!$B:$B,0),),NA())</f>
        <v>305.39999999999998</v>
      </c>
      <c r="N16">
        <f>IF($E$7&gt;=N$7,INDEX(Data!K:K,MATCH(Control!$E16,Data!$B:$B,0),),NA())</f>
        <v>318</v>
      </c>
      <c r="O16">
        <f>IF($E$7&gt;=O$7,INDEX(Data!L:L,MATCH(Control!$E16,Data!$B:$B,0),),NA())</f>
        <v>334.4</v>
      </c>
      <c r="P16">
        <f>IF($E$7&gt;=P$7,INDEX(Data!M:M,MATCH(Control!$E16,Data!$B:$B,0),),NA())</f>
        <v>389.6</v>
      </c>
      <c r="Q16">
        <f>IF($E$7&gt;=Q$7,INDEX(Data!N:N,MATCH(Control!$E16,Data!$B:$B,0),),NA())</f>
        <v>311.39999999999998</v>
      </c>
      <c r="R16">
        <f>IF($E$7&gt;=R$7,INDEX(Data!O:O,MATCH(Control!$E16,Data!$B:$B,0),),NA())</f>
        <v>327.2</v>
      </c>
      <c r="S16">
        <f>IF($E$7&gt;=S$7,INDEX(Data!P:P,MATCH(Control!$E16,Data!$B:$B,0),),NA())</f>
        <v>350.9</v>
      </c>
      <c r="T16">
        <f>IF($E$7&gt;=T$7,INDEX(Data!Q:Q,MATCH(Control!$E16,Data!$B:$B,0),),NA())</f>
        <v>323.39999999999998</v>
      </c>
      <c r="U16">
        <f>IF($E$7&gt;=U$7,INDEX(Data!R:R,MATCH(Control!$E16,Data!$B:$B,0),),NA())</f>
        <v>316.60000000000002</v>
      </c>
      <c r="V16">
        <f>IF($E$7&gt;=V$7,INDEX(Data!S:S,MATCH(Control!$E16,Data!$B:$B,0),),NA())</f>
        <v>325.39999999999998</v>
      </c>
      <c r="W16">
        <f>IF($E$7&gt;=W$7,INDEX(Data!T:T,MATCH(Control!$E16,Data!$B:$B,0),),NA())</f>
        <v>323.10000000000002</v>
      </c>
      <c r="X16">
        <f>IF($E$7&gt;=X$7,INDEX(Data!U:U,MATCH(Control!$E16,Data!$B:$B,0),),NA())</f>
        <v>338.1</v>
      </c>
      <c r="Y16">
        <f>IF($E$7&gt;=Y$7,INDEX(Data!V:V,MATCH(Control!$E16,Data!$B:$B,0),),NA())</f>
        <v>330.6</v>
      </c>
      <c r="Z16">
        <f>IF($E$7&gt;=Z$7,INDEX(Data!W:W,MATCH(Control!$E16,Data!$B:$B,0),),NA())</f>
        <v>351.1</v>
      </c>
      <c r="AA16">
        <f>IF($E$7&gt;=AA$7,INDEX(Data!X:X,MATCH(Control!$E16,Data!$B:$B,0),),NA())</f>
        <v>361.5</v>
      </c>
      <c r="AB16">
        <f>IF($E$7&gt;=AB$7,INDEX(Data!Y:Y,MATCH(Control!$E16,Data!$B:$B,0),),NA())</f>
        <v>430.9</v>
      </c>
      <c r="AC16">
        <f>IF($E$7&gt;=AC$7,INDEX(Data!Z:Z,MATCH(Control!$E16,Data!$B:$B,0),),NA())</f>
        <v>333.2</v>
      </c>
      <c r="AD16">
        <f>IF($E$7&gt;=AD$7,INDEX(Data!AA:AA,MATCH(Control!$E16,Data!$B:$B,0),),NA())</f>
        <v>343.3</v>
      </c>
      <c r="AE16">
        <f>IF($E$7&gt;=AE$7,INDEX(Data!AB:AB,MATCH(Control!$E16,Data!$B:$B,0),),NA())</f>
        <v>344.8</v>
      </c>
      <c r="AF16">
        <f>IF($E$7&gt;=AF$7,INDEX(Data!AC:AC,MATCH(Control!$E16,Data!$B:$B,0),),NA())</f>
        <v>345.9</v>
      </c>
      <c r="AG16">
        <f>IF($E$7&gt;=AG$7,INDEX(Data!AD:AD,MATCH(Control!$E16,Data!$B:$B,0),),NA())</f>
        <v>352</v>
      </c>
      <c r="AH16">
        <f>IF($E$7&gt;=AH$7,INDEX(Data!AE:AE,MATCH(Control!$E16,Data!$B:$B,0),),NA())</f>
        <v>348.9</v>
      </c>
      <c r="AI16">
        <f>IF($E$7&gt;=AI$7,INDEX(Data!AF:AF,MATCH(Control!$E16,Data!$B:$B,0),),NA())</f>
        <v>348.6</v>
      </c>
      <c r="AJ16">
        <f>IF($E$7&gt;=AJ$7,INDEX(Data!AG:AG,MATCH(Control!$E16,Data!$B:$B,0),),NA())</f>
        <v>374.6</v>
      </c>
      <c r="AK16">
        <f>IF($E$7&gt;=AK$7,INDEX(Data!AH:AH,MATCH(Control!$E16,Data!$B:$B,0),),NA())</f>
        <v>345.7</v>
      </c>
      <c r="AL16">
        <f>IF($E$7&gt;=AL$7,INDEX(Data!AI:AI,MATCH(Control!$E16,Data!$B:$B,0),),NA())</f>
        <v>373.5</v>
      </c>
      <c r="AM16">
        <f>IF($E$7&gt;=AM$7,INDEX(Data!AJ:AJ,MATCH(Control!$E16,Data!$B:$B,0),),NA())</f>
        <v>378.7</v>
      </c>
      <c r="AN16">
        <f>IF($E$7&gt;=AN$7,INDEX(Data!AK:AK,MATCH(Control!$E16,Data!$B:$B,0),),NA())</f>
        <v>432.6</v>
      </c>
      <c r="AO16">
        <f>IF($E$7&gt;=AO$7,INDEX(Data!AL:AL,MATCH(Control!$E16,Data!$B:$B,0),),NA())</f>
        <v>376.4</v>
      </c>
      <c r="AP16">
        <f>IF($E$7&gt;=AP$7,INDEX(Data!AM:AM,MATCH(Control!$E16,Data!$B:$B,0),),NA())</f>
        <v>352</v>
      </c>
      <c r="AQ16">
        <f>IF($E$7&gt;=AQ$7,INDEX(Data!AN:AN,MATCH(Control!$E16,Data!$B:$B,0),),NA())</f>
        <v>371.8</v>
      </c>
      <c r="AR16">
        <f>IF($E$7&gt;=AR$7,INDEX(Data!AO:AO,MATCH(Control!$E16,Data!$B:$B,0),),NA())</f>
        <v>366.6</v>
      </c>
      <c r="AS16">
        <f>IF($E$7&gt;=AS$7,INDEX(Data!AP:AP,MATCH(Control!$E16,Data!$B:$B,0),),NA())</f>
        <v>391</v>
      </c>
      <c r="AT16">
        <f>IF($E$7&gt;=AT$7,INDEX(Data!AQ:AQ,MATCH(Control!$E16,Data!$B:$B,0),),NA())</f>
        <v>369.4</v>
      </c>
      <c r="AU16">
        <f>IF($E$7&gt;=AU$7,INDEX(Data!AR:AR,MATCH(Control!$E16,Data!$B:$B,0),),NA())</f>
        <v>423.8</v>
      </c>
      <c r="AV16">
        <f>IF($E$7&gt;=AV$7,INDEX(Data!AS:AS,MATCH(Control!$E16,Data!$B:$B,0),),NA())</f>
        <v>401.9</v>
      </c>
      <c r="AW16">
        <f>IF($E$7&gt;=AW$7,INDEX(Data!AT:AT,MATCH(Control!$E16,Data!$B:$B,0),),NA())</f>
        <v>388.6</v>
      </c>
      <c r="AX16">
        <f>IF($E$7&gt;=AX$7,INDEX(Data!AU:AU,MATCH(Control!$E16,Data!$B:$B,0),),NA())</f>
        <v>420</v>
      </c>
      <c r="AY16">
        <f>IF($E$7&gt;=AY$7,INDEX(Data!AV:AV,MATCH(Control!$E16,Data!$B:$B,0),),NA())</f>
        <v>422.5</v>
      </c>
      <c r="AZ16">
        <f>IF($E$7&gt;=AZ$7,INDEX(Data!AW:AW,MATCH(Control!$E16,Data!$B:$B,0),),NA())</f>
        <v>481.3</v>
      </c>
      <c r="BA16">
        <f>IF($E$7&gt;=BA$7,INDEX(Data!AX:AX,MATCH(Control!$E16,Data!$B:$B,0),),NA())</f>
        <v>420.7</v>
      </c>
      <c r="BB16">
        <f>IF($E$7&gt;=BB$7,INDEX(Data!AY:AY,MATCH(Control!$E16,Data!$B:$B,0),),NA())</f>
        <v>392.9</v>
      </c>
      <c r="BC16">
        <f>IF($E$7&gt;=BC$7,INDEX(Data!AZ:AZ,MATCH(Control!$E16,Data!$B:$B,0),),NA())</f>
        <v>419.4</v>
      </c>
      <c r="BD16">
        <f>IF($E$7&gt;=BD$7,INDEX(Data!BA:BA,MATCH(Control!$E16,Data!$B:$B,0),),NA())</f>
        <v>415</v>
      </c>
      <c r="BE16">
        <f>IF($E$7&gt;=BE$7,INDEX(Data!BB:BB,MATCH(Control!$E16,Data!$B:$B,0),),NA())</f>
        <v>440</v>
      </c>
      <c r="BF16">
        <f>IF($E$7&gt;=BF$7,INDEX(Data!BC:BC,MATCH(Control!$E16,Data!$B:$B,0),),NA())</f>
        <v>418.8</v>
      </c>
      <c r="BG16">
        <f>IF($E$7&gt;=BG$7,INDEX(Data!BD:BD,MATCH(Control!$E16,Data!$B:$B,0),),NA())</f>
        <v>451.9</v>
      </c>
      <c r="BH16">
        <f>IF($E$7&gt;=BH$7,INDEX(Data!BE:BE,MATCH(Control!$E16,Data!$B:$B,0),),NA())</f>
        <v>446.2</v>
      </c>
      <c r="BI16">
        <f>IF($E$7&gt;=BI$7,INDEX(Data!BF:BF,MATCH(Control!$E16,Data!$B:$B,0),),NA())</f>
        <v>444.3</v>
      </c>
      <c r="BJ16">
        <f>IF($E$7&gt;=BJ$7,INDEX(Data!BG:BG,MATCH(Control!$E16,Data!$B:$B,0),),NA())</f>
        <v>458.6</v>
      </c>
      <c r="BK16">
        <f>IF($E$7&gt;=BK$7,INDEX(Data!BH:BH,MATCH(Control!$E16,Data!$B:$B,0),),NA())</f>
        <v>454.7</v>
      </c>
      <c r="BL16">
        <f>IF($E$7&gt;=BL$7,INDEX(Data!BI:BI,MATCH(Control!$E16,Data!$B:$B,0),),NA())</f>
        <v>528.1</v>
      </c>
      <c r="BM16">
        <f>IF($E$7&gt;=BM$7,INDEX(Data!BJ:BJ,MATCH(Control!$E16,Data!$B:$B,0),),NA())</f>
        <v>466.4</v>
      </c>
      <c r="BN16">
        <f>IF($E$7&gt;=BN$7,INDEX(Data!BK:BK,MATCH(Control!$E16,Data!$B:$B,0),),NA())</f>
        <v>430.5</v>
      </c>
      <c r="BO16">
        <f>IF($E$7&gt;=BO$7,INDEX(Data!BL:BL,MATCH(Control!$E16,Data!$B:$B,0),),NA())</f>
        <v>447.7</v>
      </c>
      <c r="BP16">
        <f>IF($E$7&gt;=BP$7,INDEX(Data!BM:BM,MATCH(Control!$E16,Data!$B:$B,0),),NA())</f>
        <v>455.5</v>
      </c>
      <c r="BQ16">
        <f>IF($E$7&gt;=BQ$7,INDEX(Data!BN:BN,MATCH(Control!$E16,Data!$B:$B,0),),NA())</f>
        <v>459.8</v>
      </c>
      <c r="BR16">
        <f>IF($E$7&gt;=BR$7,INDEX(Data!BO:BO,MATCH(Control!$E16,Data!$B:$B,0),),NA())</f>
        <v>443.2</v>
      </c>
      <c r="BS16">
        <f>IF($E$7&gt;=BS$7,INDEX(Data!BP:BP,MATCH(Control!$E16,Data!$B:$B,0),),NA())</f>
        <v>460.1</v>
      </c>
      <c r="BT16">
        <f>IF($E$7&gt;=BT$7,INDEX(Data!BQ:BQ,MATCH(Control!$E16,Data!$B:$B,0),),NA())</f>
        <v>463.6</v>
      </c>
      <c r="BU16">
        <f>IF($E$7&gt;=BU$7,INDEX(Data!BR:BR,MATCH(Control!$E16,Data!$B:$B,0),),NA())</f>
        <v>459.8</v>
      </c>
      <c r="BV16">
        <f>IF($E$7&gt;=BV$7,INDEX(Data!BS:BS,MATCH(Control!$E16,Data!$B:$B,0),),NA())</f>
        <v>478.9</v>
      </c>
      <c r="BW16">
        <f>IF($E$7&gt;=BW$7,INDEX(Data!BT:BT,MATCH(Control!$E16,Data!$B:$B,0),),NA())</f>
        <v>478.7</v>
      </c>
      <c r="BX16">
        <f>IF($E$7&gt;=BX$7,INDEX(Data!BU:BU,MATCH(Control!$E16,Data!$B:$B,0),),NA())</f>
        <v>565.4</v>
      </c>
      <c r="BY16">
        <f>IF($E$7&gt;=BY$7,INDEX(Data!BV:BV,MATCH(Control!$E16,Data!$B:$B,0),),NA())</f>
        <v>479.2</v>
      </c>
      <c r="BZ16">
        <f>IF($E$7&gt;=BZ$7,INDEX(Data!BW:BW,MATCH(Control!$E16,Data!$B:$B,0),),NA())</f>
        <v>467.2</v>
      </c>
      <c r="CA16">
        <f>IF($E$7&gt;=CA$7,INDEX(Data!BX:BX,MATCH(Control!$E16,Data!$B:$B,0),),NA())</f>
        <v>501.1</v>
      </c>
      <c r="CB16">
        <f>IF($E$7&gt;=CB$7,INDEX(Data!BY:BY,MATCH(Control!$E16,Data!$B:$B,0),),NA())</f>
        <v>484.6</v>
      </c>
      <c r="CC16">
        <f>IF($E$7&gt;=CC$7,INDEX(Data!BZ:BZ,MATCH(Control!$E16,Data!$B:$B,0),),NA())</f>
        <v>481.2</v>
      </c>
      <c r="CD16">
        <f>IF($E$7&gt;=CD$7,INDEX(Data!CA:CA,MATCH(Control!$E16,Data!$B:$B,0),),NA())</f>
        <v>482.9</v>
      </c>
      <c r="CE16">
        <f>IF($E$7&gt;=CE$7,INDEX(Data!CB:CB,MATCH(Control!$E16,Data!$B:$B,0),),NA())</f>
        <v>479.2</v>
      </c>
      <c r="CF16">
        <f>IF($E$7&gt;=CF$7,INDEX(Data!CC:CC,MATCH(Control!$E16,Data!$B:$B,0),),NA())</f>
        <v>494.5</v>
      </c>
      <c r="CG16">
        <f>IF($E$7&gt;=CG$7,INDEX(Data!CD:CD,MATCH(Control!$E16,Data!$B:$B,0),),NA())</f>
        <v>508.6</v>
      </c>
      <c r="CH16">
        <f>IF($E$7&gt;=CH$7,INDEX(Data!CE:CE,MATCH(Control!$E16,Data!$B:$B,0),),NA())</f>
        <v>509.2</v>
      </c>
      <c r="CI16">
        <f>IF($E$7&gt;=CI$7,INDEX(Data!CF:CF,MATCH(Control!$E16,Data!$B:$B,0),),NA())</f>
        <v>535.79999999999995</v>
      </c>
      <c r="CJ16">
        <f>IF($E$7&gt;=CJ$7,INDEX(Data!CG:CG,MATCH(Control!$E16,Data!$B:$B,0),),NA())</f>
        <v>627.70000000000005</v>
      </c>
      <c r="CK16">
        <f>IF($E$7&gt;=CK$7,INDEX(Data!CH:CH,MATCH(Control!$E16,Data!$B:$B,0),),NA())</f>
        <v>507.8</v>
      </c>
      <c r="CL16">
        <f>IF($E$7&gt;=CL$7,INDEX(Data!CI:CI,MATCH(Control!$E16,Data!$B:$B,0),),NA())</f>
        <v>503.2</v>
      </c>
      <c r="CM16">
        <f>IF($E$7&gt;=CM$7,INDEX(Data!CJ:CJ,MATCH(Control!$E16,Data!$B:$B,0),),NA())</f>
        <v>578.29999999999995</v>
      </c>
      <c r="CN16">
        <f>IF($E$7&gt;=CN$7,INDEX(Data!CK:CK,MATCH(Control!$E16,Data!$B:$B,0),),NA())</f>
        <v>546.5</v>
      </c>
      <c r="CO16">
        <f>IF($E$7&gt;=CO$7,INDEX(Data!CL:CL,MATCH(Control!$E16,Data!$B:$B,0),),NA())</f>
        <v>540.70000000000005</v>
      </c>
      <c r="CP16">
        <f>IF($E$7&gt;=CP$7,INDEX(Data!CM:CM,MATCH(Control!$E16,Data!$B:$B,0),),NA())</f>
        <v>546.9</v>
      </c>
      <c r="CQ16">
        <f>IF($E$7&gt;=CQ$7,INDEX(Data!CN:CN,MATCH(Control!$E16,Data!$B:$B,0),),NA())</f>
        <v>549.5</v>
      </c>
      <c r="CR16">
        <f>IF($E$7&gt;=CR$7,INDEX(Data!CO:CO,MATCH(Control!$E16,Data!$B:$B,0),),NA())</f>
        <v>570.1</v>
      </c>
      <c r="CS16">
        <f>IF($E$7&gt;=CS$7,INDEX(Data!CP:CP,MATCH(Control!$E16,Data!$B:$B,0),),NA())</f>
        <v>575.79999999999995</v>
      </c>
      <c r="CT16">
        <f>IF($E$7&gt;=CT$7,INDEX(Data!CQ:CQ,MATCH(Control!$E16,Data!$B:$B,0),),NA())</f>
        <v>556.1</v>
      </c>
      <c r="CU16">
        <f>IF($E$7&gt;=CU$7,INDEX(Data!CR:CR,MATCH(Control!$E16,Data!$B:$B,0),),NA())</f>
        <v>586.79999999999995</v>
      </c>
      <c r="CV16">
        <f>IF($E$7&gt;=CV$7,INDEX(Data!CS:CS,MATCH(Control!$E16,Data!$B:$B,0),),NA())</f>
        <v>702</v>
      </c>
      <c r="CW16">
        <f>IF($E$7&gt;=CW$7,INDEX(Data!CT:CT,MATCH(Control!$E16,Data!$B:$B,0),),NA())</f>
        <v>563.1</v>
      </c>
      <c r="CX16">
        <f>IF($E$7&gt;=CX$7,INDEX(Data!CU:CU,MATCH(Control!$E16,Data!$B:$B,0),),NA())</f>
        <v>558.20000000000005</v>
      </c>
      <c r="CY16">
        <f>IF($E$7&gt;=CY$7,INDEX(Data!CV:CV,MATCH(Control!$E16,Data!$B:$B,0),),NA())</f>
        <v>608.79999999999995</v>
      </c>
      <c r="CZ16">
        <f>IF($E$7&gt;=CZ$7,INDEX(Data!CW:CW,MATCH(Control!$E16,Data!$B:$B,0),),NA())</f>
        <v>570.20000000000005</v>
      </c>
      <c r="DA16">
        <f>IF($E$7&gt;=DA$7,INDEX(Data!CX:CX,MATCH(Control!$E16,Data!$B:$B,0),),NA())</f>
        <v>596.20000000000005</v>
      </c>
      <c r="DB16">
        <f>IF($E$7&gt;=DB$7,INDEX(Data!CY:CY,MATCH(Control!$E16,Data!$B:$B,0),),NA())</f>
        <v>605.4</v>
      </c>
      <c r="DC16">
        <f>IF($E$7&gt;=DC$7,INDEX(Data!CZ:CZ,MATCH(Control!$E16,Data!$B:$B,0),),NA())</f>
        <v>594.79999999999995</v>
      </c>
      <c r="DD16">
        <f>IF($E$7&gt;=DD$7,INDEX(Data!DA:DA,MATCH(Control!$E16,Data!$B:$B,0),),NA())</f>
        <v>644.1</v>
      </c>
      <c r="DE16">
        <f>IF($E$7&gt;=DE$7,INDEX(Data!DB:DB,MATCH(Control!$E16,Data!$B:$B,0),),NA())</f>
        <v>604.4</v>
      </c>
      <c r="DF16">
        <f>IF($E$7&gt;=DF$7,INDEX(Data!DC:DC,MATCH(Control!$E16,Data!$B:$B,0),),NA())</f>
        <v>630.1</v>
      </c>
      <c r="DG16">
        <f>IF($E$7&gt;=DG$7,INDEX(Data!DD:DD,MATCH(Control!$E16,Data!$B:$B,0),),NA())</f>
        <v>665.7</v>
      </c>
      <c r="DH16">
        <f>IF($E$7&gt;=DH$7,INDEX(Data!DE:DE,MATCH(Control!$E16,Data!$B:$B,0),),NA())</f>
        <v>737.9</v>
      </c>
      <c r="DI16">
        <f>IF($E$7&gt;=DI$7,INDEX(Data!DF:DF,MATCH(Control!$E16,Data!$B:$B,0),),NA())</f>
        <v>677.9</v>
      </c>
      <c r="DJ16">
        <f>IF($E$7&gt;=DJ$7,INDEX(Data!DG:DG,MATCH(Control!$E16,Data!$B:$B,0),),NA())</f>
        <v>617.29999999999995</v>
      </c>
      <c r="DK16">
        <f>IF($E$7&gt;=DK$7,INDEX(Data!DH:DH,MATCH(Control!$E16,Data!$B:$B,0),),NA())</f>
        <v>672.3</v>
      </c>
      <c r="DL16">
        <f>IF($E$7&gt;=DL$7,INDEX(Data!DI:DI,MATCH(Control!$E16,Data!$B:$B,0),),NA())</f>
        <v>623.1</v>
      </c>
      <c r="DM16">
        <f>IF($E$7&gt;=DM$7,INDEX(Data!DJ:DJ,MATCH(Control!$E16,Data!$B:$B,0),),NA())</f>
        <v>666.9</v>
      </c>
      <c r="DN16">
        <f>IF($E$7&gt;=DN$7,INDEX(Data!DK:DK,MATCH(Control!$E16,Data!$B:$B,0),),NA())</f>
        <v>621.1</v>
      </c>
      <c r="DO16">
        <f>IF($E$7&gt;=DO$7,INDEX(Data!DL:DL,MATCH(Control!$E16,Data!$B:$B,0),),NA())</f>
        <v>657.7</v>
      </c>
      <c r="DP16">
        <f>IF($E$7&gt;=DP$7,INDEX(Data!DM:DM,MATCH(Control!$E16,Data!$B:$B,0),),NA())</f>
        <v>711</v>
      </c>
      <c r="DQ16">
        <f>IF($E$7&gt;=DQ$7,INDEX(Data!DN:DN,MATCH(Control!$E16,Data!$B:$B,0),),NA())</f>
        <v>639.20000000000005</v>
      </c>
      <c r="DR16">
        <f>IF($E$7&gt;=DR$7,INDEX(Data!DO:DO,MATCH(Control!$E16,Data!$B:$B,0),),NA())</f>
        <v>696.7</v>
      </c>
      <c r="DS16">
        <f>IF($E$7&gt;=DS$7,INDEX(Data!DP:DP,MATCH(Control!$E16,Data!$B:$B,0),),NA())</f>
        <v>701.9</v>
      </c>
      <c r="DT16">
        <f>IF($E$7&gt;=DT$7,INDEX(Data!DQ:DQ,MATCH(Control!$E16,Data!$B:$B,0),),NA())</f>
        <v>772.1</v>
      </c>
      <c r="DU16">
        <f>IF($E$7&gt;=DU$7,INDEX(Data!DR:DR,MATCH(Control!$E16,Data!$B:$B,0),),NA())</f>
        <v>707.9</v>
      </c>
      <c r="DV16">
        <f>IF($E$7&gt;=DV$7,INDEX(Data!DS:DS,MATCH(Control!$E16,Data!$B:$B,0),),NA())</f>
        <v>676.2</v>
      </c>
      <c r="DW16">
        <f>IF($E$7&gt;=DW$7,INDEX(Data!DT:DT,MATCH(Control!$E16,Data!$B:$B,0),),NA())</f>
        <v>697.3</v>
      </c>
      <c r="DX16">
        <f>IF($E$7&gt;=DX$7,INDEX(Data!DU:DU,MATCH(Control!$E16,Data!$B:$B,0),),NA())</f>
        <v>720.2</v>
      </c>
      <c r="DY16">
        <f>IF($E$7&gt;=DY$7,INDEX(Data!DV:DV,MATCH(Control!$E16,Data!$B:$B,0),),NA())</f>
        <v>713</v>
      </c>
      <c r="DZ16">
        <f>IF($E$7&gt;=DZ$7,INDEX(Data!DW:DW,MATCH(Control!$E16,Data!$B:$B,0),),NA())</f>
        <v>688.4</v>
      </c>
      <c r="EA16">
        <f>IF($E$7&gt;=EA$7,INDEX(Data!DX:DX,MATCH(Control!$E16,Data!$B:$B,0),),NA())</f>
        <v>738.3</v>
      </c>
      <c r="EB16">
        <f>IF($E$7&gt;=EB$7,INDEX(Data!DY:DY,MATCH(Control!$E16,Data!$B:$B,0),),NA())</f>
        <v>721.4</v>
      </c>
      <c r="EC16">
        <f>IF($E$7&gt;=EC$7,INDEX(Data!DZ:DZ,MATCH(Control!$E16,Data!$B:$B,0),),NA())</f>
        <v>714.2</v>
      </c>
      <c r="ED16">
        <f>IF($E$7&gt;=ED$7,INDEX(Data!EA:EA,MATCH(Control!$E16,Data!$B:$B,0),),NA())</f>
        <v>757.5</v>
      </c>
      <c r="EE16">
        <f>IF($E$7&gt;=EE$7,INDEX(Data!EB:EB,MATCH(Control!$E16,Data!$B:$B,0),),NA())</f>
        <v>716.2</v>
      </c>
      <c r="EF16">
        <f>IF($E$7&gt;=EF$7,INDEX(Data!EC:EC,MATCH(Control!$E16,Data!$B:$B,0),),NA())</f>
        <v>832.8</v>
      </c>
      <c r="EG16">
        <f>IF($E$7&gt;=EG$7,INDEX(Data!ED:ED,MATCH(Control!$E16,Data!$B:$B,0),),NA())</f>
        <v>734.9</v>
      </c>
      <c r="EH16">
        <f>IF($E$7&gt;=EH$7,INDEX(Data!EE:EE,MATCH(Control!$E16,Data!$B:$B,0),),NA())</f>
        <v>710.8</v>
      </c>
      <c r="EI16">
        <f>IF($E$7&gt;=EI$7,INDEX(Data!EF:EF,MATCH(Control!$E16,Data!$B:$B,0),),NA())</f>
        <v>754.8</v>
      </c>
      <c r="EJ16">
        <f>IF($E$7&gt;=EJ$7,INDEX(Data!EG:EG,MATCH(Control!$E16,Data!$B:$B,0),),NA())</f>
        <v>755.9</v>
      </c>
      <c r="EK16">
        <f>IF($E$7&gt;=EK$7,INDEX(Data!EH:EH,MATCH(Control!$E16,Data!$B:$B,0),),NA())</f>
        <v>752.9</v>
      </c>
      <c r="EL16">
        <f>IF($E$7&gt;=EL$7,INDEX(Data!EI:EI,MATCH(Control!$E16,Data!$B:$B,0),),NA())</f>
        <v>730.6</v>
      </c>
      <c r="EM16">
        <f>IF($E$7&gt;=EM$7,INDEX(Data!EJ:EJ,MATCH(Control!$E16,Data!$B:$B,0),),NA())</f>
        <v>747.1</v>
      </c>
      <c r="EN16">
        <f>IF($E$7&gt;=EN$7,INDEX(Data!EK:EK,MATCH(Control!$E16,Data!$B:$B,0),),NA())</f>
        <v>724.5</v>
      </c>
      <c r="EO16">
        <f>IF($E$7&gt;=EO$7,INDEX(Data!EL:EL,MATCH(Control!$E16,Data!$B:$B,0),),NA())</f>
        <v>744.4</v>
      </c>
      <c r="EP16">
        <f>IF($E$7&gt;=EP$7,INDEX(Data!EM:EM,MATCH(Control!$E16,Data!$B:$B,0),),NA())</f>
        <v>767.2</v>
      </c>
      <c r="EQ16">
        <f>IF($E$7&gt;=EQ$7,INDEX(Data!EN:EN,MATCH(Control!$E16,Data!$B:$B,0),),NA())</f>
        <v>763.6</v>
      </c>
      <c r="ER16">
        <f>IF($E$7&gt;=ER$7,INDEX(Data!EO:EO,MATCH(Control!$E16,Data!$B:$B,0),),NA())</f>
        <v>889.4</v>
      </c>
      <c r="ES16">
        <f>IF($E$7&gt;=ES$7,INDEX(Data!EP:EP,MATCH(Control!$E16,Data!$B:$B,0),),NA())</f>
        <v>765.8</v>
      </c>
      <c r="ET16">
        <f>IF($E$7&gt;=ET$7,INDEX(Data!EQ:EQ,MATCH(Control!$E16,Data!$B:$B,0),),NA())</f>
        <v>736.4</v>
      </c>
      <c r="EU16">
        <f>IF($E$7&gt;=EU$7,INDEX(Data!ER:ER,MATCH(Control!$E16,Data!$B:$B,0),),NA())</f>
        <v>810.5</v>
      </c>
      <c r="EV16">
        <f>IF($E$7&gt;=EV$7,INDEX(Data!ES:ES,MATCH(Control!$E16,Data!$B:$B,0),),NA())</f>
        <v>756</v>
      </c>
      <c r="EW16">
        <f>IF($E$7&gt;=EW$7,INDEX(Data!ET:ET,MATCH(Control!$E16,Data!$B:$B,0),),NA())</f>
        <v>770.8</v>
      </c>
      <c r="EX16">
        <f>IF($E$7&gt;=EX$7,INDEX(Data!EU:EU,MATCH(Control!$E16,Data!$B:$B,0),),NA())</f>
        <v>782</v>
      </c>
      <c r="EY16">
        <f>IF($E$7&gt;=EY$7,INDEX(Data!EV:EV,MATCH(Control!$E16,Data!$B:$B,0),),NA())</f>
        <v>801.3</v>
      </c>
      <c r="EZ16">
        <f>IF($E$7&gt;=EZ$7,INDEX(Data!EW:EW,MATCH(Control!$E16,Data!$B:$B,0),),NA())</f>
        <v>806.7</v>
      </c>
      <c r="FA16">
        <f>IF($E$7&gt;=FA$7,INDEX(Data!EX:EX,MATCH(Control!$E16,Data!$B:$B,0),),NA())</f>
        <v>812.8</v>
      </c>
      <c r="FB16">
        <f>IF($E$7&gt;=FB$7,INDEX(Data!EY:EY,MATCH(Control!$E16,Data!$B:$B,0),),NA())</f>
        <v>818.7</v>
      </c>
      <c r="FC16">
        <f>IF($E$7&gt;=FC$7,INDEX(Data!EZ:EZ,MATCH(Control!$E16,Data!$B:$B,0),),NA())</f>
        <v>808.4</v>
      </c>
      <c r="FD16">
        <f>IF($E$7&gt;=FD$7,INDEX(Data!FA:FA,MATCH(Control!$E16,Data!$B:$B,0),),NA())</f>
        <v>943.4</v>
      </c>
      <c r="FE16">
        <f>IF($E$7&gt;=FE$7,INDEX(Data!FB:FB,MATCH(Control!$E16,Data!$B:$B,0),),NA())</f>
        <v>792</v>
      </c>
      <c r="FF16">
        <f>IF($E$7&gt;=FF$7,INDEX(Data!FC:FC,MATCH(Control!$E16,Data!$B:$B,0),),NA())</f>
        <v>755</v>
      </c>
      <c r="FG16">
        <f>IF($E$7&gt;=FG$7,INDEX(Data!FD:FD,MATCH(Control!$E16,Data!$B:$B,0),),NA())</f>
        <v>838</v>
      </c>
      <c r="FH16">
        <f>IF($E$7&gt;=FH$7,INDEX(Data!FE:FE,MATCH(Control!$E16,Data!$B:$B,0),),NA())</f>
        <v>819.9</v>
      </c>
      <c r="FI16">
        <f>IF($E$7&gt;=FI$7,INDEX(Data!FF:FF,MATCH(Control!$E16,Data!$B:$B,0),),NA())</f>
        <v>834.8</v>
      </c>
      <c r="FJ16">
        <f>IF($E$7&gt;=FJ$7,INDEX(Data!FG:FG,MATCH(Control!$E16,Data!$B:$B,0),),NA())</f>
        <v>832.8</v>
      </c>
      <c r="FK16">
        <f>IF($E$7&gt;=FK$7,INDEX(Data!FH:FH,MATCH(Control!$E16,Data!$B:$B,0),),NA())</f>
        <v>838.6</v>
      </c>
      <c r="FL16">
        <f>IF($E$7&gt;=FL$7,INDEX(Data!FI:FI,MATCH(Control!$E16,Data!$B:$B,0),),NA())</f>
        <v>878.3</v>
      </c>
      <c r="FM16">
        <f>IF($E$7&gt;=FM$7,INDEX(Data!FJ:FJ,MATCH(Control!$E16,Data!$B:$B,0),),NA())</f>
        <v>846.4</v>
      </c>
      <c r="FN16">
        <f>IF($E$7&gt;=FN$7,INDEX(Data!FK:FK,MATCH(Control!$E16,Data!$B:$B,0),),NA())</f>
        <v>885.5</v>
      </c>
      <c r="FO16">
        <f>IF($E$7&gt;=FO$7,INDEX(Data!FL:FL,MATCH(Control!$E16,Data!$B:$B,0),),NA())</f>
        <v>905.7</v>
      </c>
      <c r="FP16">
        <f>IF($E$7&gt;=FP$7,INDEX(Data!FM:FM,MATCH(Control!$E16,Data!$B:$B,0),),NA())</f>
        <v>1020.8</v>
      </c>
      <c r="FQ16">
        <f>IF($E$7&gt;=FQ$7,INDEX(Data!FN:FN,MATCH(Control!$E16,Data!$B:$B,0),),NA())</f>
        <v>884.2</v>
      </c>
      <c r="FR16">
        <f>IF($E$7&gt;=FR$7,INDEX(Data!FO:FO,MATCH(Control!$E16,Data!$B:$B,0),),NA())</f>
        <v>878.2</v>
      </c>
      <c r="FS16">
        <f>IF($E$7&gt;=FS$7,INDEX(Data!FP:FP,MATCH(Control!$E16,Data!$B:$B,0),),NA())</f>
        <v>910.9</v>
      </c>
      <c r="FT16">
        <f>IF($E$7&gt;=FT$7,INDEX(Data!FQ:FQ,MATCH(Control!$E16,Data!$B:$B,0),),NA())</f>
        <v>882.4</v>
      </c>
      <c r="FU16">
        <f>IF($E$7&gt;=FU$7,INDEX(Data!FR:FR,MATCH(Control!$E16,Data!$B:$B,0),),NA())</f>
        <v>936.1</v>
      </c>
      <c r="FV16">
        <f>IF($E$7&gt;=FV$7,INDEX(Data!FS:FS,MATCH(Control!$E16,Data!$B:$B,0),),NA())</f>
        <v>888.1</v>
      </c>
      <c r="FW16">
        <f>IF($E$7&gt;=FW$7,INDEX(Data!FT:FT,MATCH(Control!$E16,Data!$B:$B,0),),NA())</f>
        <v>914.4</v>
      </c>
      <c r="FX16">
        <f>IF($E$7&gt;=FX$7,INDEX(Data!FU:FU,MATCH(Control!$E16,Data!$B:$B,0),),NA())</f>
        <v>952.1</v>
      </c>
      <c r="FY16">
        <f>IF($E$7&gt;=FY$7,INDEX(Data!FV:FV,MATCH(Control!$E16,Data!$B:$B,0),),NA())</f>
        <v>905</v>
      </c>
      <c r="FZ16">
        <f>IF($E$7&gt;=FZ$7,INDEX(Data!FW:FW,MATCH(Control!$E16,Data!$B:$B,0),),NA())</f>
        <v>958.9</v>
      </c>
      <c r="GA16">
        <f>IF($E$7&gt;=GA$7,INDEX(Data!FX:FX,MATCH(Control!$E16,Data!$B:$B,0),),NA())</f>
        <v>965.9</v>
      </c>
      <c r="GB16">
        <f>IF($E$7&gt;=GB$7,INDEX(Data!FY:FY,MATCH(Control!$E16,Data!$B:$B,0),),NA())</f>
        <v>1040.8</v>
      </c>
      <c r="GC16">
        <f>IF($E$7&gt;=GC$7,INDEX(Data!FZ:FZ,MATCH(Control!$E16,Data!$B:$B,0),),NA())</f>
        <v>978.6</v>
      </c>
      <c r="GD16">
        <f>IF($E$7&gt;=GD$7,INDEX(Data!GA:GA,MATCH(Control!$E16,Data!$B:$B,0),),NA())</f>
        <v>899.6</v>
      </c>
      <c r="GE16">
        <f>IF($E$7&gt;=GE$7,INDEX(Data!GB:GB,MATCH(Control!$E16,Data!$B:$B,0),),NA())</f>
        <v>986.3</v>
      </c>
      <c r="GF16">
        <f>IF($E$7&gt;=GF$7,INDEX(Data!GC:GC,MATCH(Control!$E16,Data!$B:$B,0),),NA())</f>
        <v>928.1</v>
      </c>
      <c r="GG16">
        <f>IF($E$7&gt;=GG$7,INDEX(Data!GD:GD,MATCH(Control!$E16,Data!$B:$B,0),),NA())</f>
        <v>985.3</v>
      </c>
      <c r="GH16">
        <f>IF($E$7&gt;=GH$7,INDEX(Data!GE:GE,MATCH(Control!$E16,Data!$B:$B,0),),NA())</f>
        <v>909.8</v>
      </c>
      <c r="GI16">
        <f>IF($E$7&gt;=GI$7,INDEX(Data!GF:GF,MATCH(Control!$E16,Data!$B:$B,0),),NA())</f>
        <v>960.6</v>
      </c>
      <c r="GJ16">
        <f>IF($E$7&gt;=GJ$7,INDEX(Data!GG:GG,MATCH(Control!$E16,Data!$B:$B,0),),NA())</f>
        <v>972</v>
      </c>
      <c r="GK16">
        <f>IF($E$7&gt;=GK$7,INDEX(Data!GH:GH,MATCH(Control!$E16,Data!$B:$B,0),),NA())</f>
        <v>946.9</v>
      </c>
      <c r="GL16">
        <f>IF($E$7&gt;=GL$7,INDEX(Data!GI:GI,MATCH(Control!$E16,Data!$B:$B,0),),NA())</f>
        <v>1022.6</v>
      </c>
      <c r="GM16">
        <f>IF($E$7&gt;=GM$7,INDEX(Data!GJ:GJ,MATCH(Control!$E16,Data!$B:$B,0),),NA())</f>
        <v>1001.1</v>
      </c>
      <c r="GN16">
        <f>IF($E$7&gt;=GN$7,INDEX(Data!GK:GK,MATCH(Control!$E16,Data!$B:$B,0),),NA())</f>
        <v>1115</v>
      </c>
      <c r="GO16">
        <f>IF($E$7&gt;=GO$7,INDEX(Data!GL:GL,MATCH(Control!$E16,Data!$B:$B,0),),NA())</f>
        <v>1039.0999999999999</v>
      </c>
      <c r="GP16">
        <f>IF($E$7&gt;=GP$7,INDEX(Data!GM:GM,MATCH(Control!$E16,Data!$B:$B,0),),NA())</f>
        <v>940.6</v>
      </c>
      <c r="GQ16">
        <f>IF($E$7&gt;=GQ$7,INDEX(Data!GN:GN,MATCH(Control!$E16,Data!$B:$B,0),),NA())</f>
        <v>1003.8</v>
      </c>
      <c r="GR16">
        <f>IF($E$7&gt;=GR$7,INDEX(Data!GO:GO,MATCH(Control!$E16,Data!$B:$B,0),),NA())</f>
        <v>995.6</v>
      </c>
      <c r="GS16">
        <f>IF($E$7&gt;=GS$7,INDEX(Data!GP:GP,MATCH(Control!$E16,Data!$B:$B,0),),NA())</f>
        <v>1006.6</v>
      </c>
      <c r="GT16">
        <f>IF($E$7&gt;=GT$7,INDEX(Data!GQ:GQ,MATCH(Control!$E16,Data!$B:$B,0),),NA())</f>
        <v>962.9</v>
      </c>
      <c r="GU16">
        <f>IF($E$7&gt;=GU$7,INDEX(Data!GR:GR,MATCH(Control!$E16,Data!$B:$B,0),),NA())</f>
        <v>1007.7</v>
      </c>
      <c r="GV16">
        <f>IF($E$7&gt;=GV$7,INDEX(Data!GS:GS,MATCH(Control!$E16,Data!$B:$B,0),),NA())</f>
        <v>1003.3</v>
      </c>
      <c r="GW16">
        <f>IF($E$7&gt;=GW$7,INDEX(Data!GT:GT,MATCH(Control!$E16,Data!$B:$B,0),),NA())</f>
        <v>999.1</v>
      </c>
      <c r="GX16">
        <f>IF($E$7&gt;=GX$7,INDEX(Data!GU:GU,MATCH(Control!$E16,Data!$B:$B,0),),NA())</f>
        <v>1109.4000000000001</v>
      </c>
      <c r="GY16">
        <f>IF($E$7&gt;=GY$7,INDEX(Data!GV:GV,MATCH(Control!$E16,Data!$B:$B,0),),NA())</f>
        <v>1041.8</v>
      </c>
      <c r="GZ16">
        <f>IF($E$7&gt;=GZ$7,INDEX(Data!GW:GW,MATCH(Control!$E16,Data!$B:$B,0),),NA())</f>
        <v>1186.5999999999999</v>
      </c>
      <c r="HA16">
        <f>IF($E$7&gt;=HA$7,INDEX(Data!GX:GX,MATCH(Control!$E16,Data!$B:$B,0),),NA())</f>
        <v>1104.5999999999999</v>
      </c>
      <c r="HB16">
        <f>IF($E$7&gt;=HB$7,INDEX(Data!GY:GY,MATCH(Control!$E16,Data!$B:$B,0),),NA())</f>
        <v>1001</v>
      </c>
      <c r="HC16">
        <f>IF($E$7&gt;=HC$7,INDEX(Data!GZ:GZ,MATCH(Control!$E16,Data!$B:$B,0),),NA())</f>
        <v>1108.9000000000001</v>
      </c>
      <c r="HD16">
        <f>IF($E$7&gt;=HD$7,INDEX(Data!HA:HA,MATCH(Control!$E16,Data!$B:$B,0),),NA())</f>
        <v>1043.4000000000001</v>
      </c>
      <c r="HE16">
        <f>IF($E$7&gt;=HE$7,INDEX(Data!HB:HB,MATCH(Control!$E16,Data!$B:$B,0),),NA())</f>
        <v>1060.0999999999999</v>
      </c>
      <c r="HF16">
        <f>IF($E$7&gt;=HF$7,INDEX(Data!HC:HC,MATCH(Control!$E16,Data!$B:$B,0),),NA())</f>
        <v>1029.5</v>
      </c>
      <c r="HG16">
        <f>IF($E$7&gt;=HG$7,INDEX(Data!HD:HD,MATCH(Control!$E16,Data!$B:$B,0),),NA())</f>
        <v>1080.8</v>
      </c>
      <c r="HH16">
        <f>IF($E$7&gt;=HH$7,INDEX(Data!HE:HE,MATCH(Control!$E16,Data!$B:$B,0),),NA())</f>
        <v>1058.5</v>
      </c>
      <c r="HI16">
        <f>IF($E$7&gt;=HI$7,INDEX(Data!HF:HF,MATCH(Control!$E16,Data!$B:$B,0),),NA())</f>
        <v>1074.3</v>
      </c>
      <c r="HJ16">
        <f>IF($E$7&gt;=HJ$7,INDEX(Data!HG:HG,MATCH(Control!$E16,Data!$B:$B,0),),NA())</f>
        <v>1125.5</v>
      </c>
      <c r="HK16">
        <f>IF($E$7&gt;=HK$7,INDEX(Data!HH:HH,MATCH(Control!$E16,Data!$B:$B,0),),NA())</f>
        <v>1095.8</v>
      </c>
      <c r="HL16">
        <f>IF($E$7&gt;=HL$7,INDEX(Data!HI:HI,MATCH(Control!$E16,Data!$B:$B,0),),NA())</f>
        <v>1269.4000000000001</v>
      </c>
      <c r="HM16">
        <f>IF($E$7&gt;=HM$7,INDEX(Data!HJ:HJ,MATCH(Control!$E16,Data!$B:$B,0),),NA())</f>
        <v>1130.0999999999999</v>
      </c>
      <c r="HN16">
        <f>IF($E$7&gt;=HN$7,INDEX(Data!HK:HK,MATCH(Control!$E16,Data!$B:$B,0),),NA())</f>
        <v>1072.7</v>
      </c>
      <c r="HO16">
        <f>IF($E$7&gt;=HO$7,INDEX(Data!HL:HL,MATCH(Control!$E16,Data!$B:$B,0),),NA())</f>
        <v>1145.4000000000001</v>
      </c>
      <c r="HP16">
        <f>IF($E$7&gt;=HP$7,INDEX(Data!HM:HM,MATCH(Control!$E16,Data!$B:$B,0),),NA())</f>
        <v>1099.2</v>
      </c>
      <c r="HQ16">
        <f>IF($E$7&gt;=HQ$7,INDEX(Data!HN:HN,MATCH(Control!$E16,Data!$B:$B,0),),NA())</f>
        <v>1099.9000000000001</v>
      </c>
      <c r="HR16">
        <f>IF($E$7&gt;=HR$7,INDEX(Data!HO:HO,MATCH(Control!$E16,Data!$B:$B,0),),NA())</f>
        <v>1090.3</v>
      </c>
      <c r="HS16">
        <f>IF($E$7&gt;=HS$7,INDEX(Data!HP:HP,MATCH(Control!$E16,Data!$B:$B,0),),NA())</f>
        <v>1108.5999999999999</v>
      </c>
      <c r="HT16">
        <f>IF($E$7&gt;=HT$7,INDEX(Data!HQ:HQ,MATCH(Control!$E16,Data!$B:$B,0),),NA())</f>
        <v>1154.3</v>
      </c>
      <c r="HU16">
        <f>IF($E$7&gt;=HU$7,INDEX(Data!HR:HR,MATCH(Control!$E16,Data!$B:$B,0),),NA())</f>
        <v>1146.5999999999999</v>
      </c>
      <c r="HV16">
        <f>IF($E$7&gt;=HV$7,INDEX(Data!HS:HS,MATCH(Control!$E16,Data!$B:$B,0),),NA())</f>
        <v>1179.7</v>
      </c>
      <c r="HW16">
        <f>IF($E$7&gt;=HW$7,INDEX(Data!HT:HT,MATCH(Control!$E16,Data!$B:$B,0),),NA())</f>
        <v>1176.8</v>
      </c>
      <c r="HX16">
        <f>IF($E$7&gt;=HX$7,INDEX(Data!HU:HU,MATCH(Control!$E16,Data!$B:$B,0),),NA())</f>
        <v>1347.3</v>
      </c>
      <c r="HY16">
        <f>IF($E$7&gt;=HY$7,INDEX(Data!HV:HV,MATCH(Control!$E16,Data!$B:$B,0),),NA())</f>
        <v>1200.8</v>
      </c>
      <c r="HZ16">
        <f>IF($E$7&gt;=HZ$7,INDEX(Data!HW:HW,MATCH(Control!$E16,Data!$B:$B,0),),NA())</f>
        <v>1123.9000000000001</v>
      </c>
      <c r="IA16">
        <f>IF($E$7&gt;=IA$7,INDEX(Data!HX:HX,MATCH(Control!$E16,Data!$B:$B,0),),NA())</f>
        <v>1241.5</v>
      </c>
      <c r="IB16">
        <f>IF($E$7&gt;=IB$7,INDEX(Data!HY:HY,MATCH(Control!$E16,Data!$B:$B,0),),NA())</f>
        <v>1208.5999999999999</v>
      </c>
      <c r="IC16">
        <f>IF($E$7&gt;=IC$7,INDEX(Data!HZ:HZ,MATCH(Control!$E16,Data!$B:$B,0),),NA())</f>
        <v>1246.4000000000001</v>
      </c>
      <c r="ID16">
        <f>IF($E$7&gt;=ID$7,INDEX(Data!IA:IA,MATCH(Control!$E16,Data!$B:$B,0),),NA())</f>
        <v>1211.0999999999999</v>
      </c>
      <c r="IE16">
        <f>IF($E$7&gt;=IE$7,INDEX(Data!IB:IB,MATCH(Control!$E16,Data!$B:$B,0),),NA())</f>
        <v>1220.0999999999999</v>
      </c>
      <c r="IF16">
        <f>IF($E$7&gt;=IF$7,INDEX(Data!IC:IC,MATCH(Control!$E16,Data!$B:$B,0),),NA())</f>
        <v>1274</v>
      </c>
      <c r="IG16">
        <f>IF($E$7&gt;=IG$7,INDEX(Data!ID:ID,MATCH(Control!$E16,Data!$B:$B,0),),NA())</f>
        <v>1249.7</v>
      </c>
      <c r="IH16">
        <f>IF($E$7&gt;=IH$7,INDEX(Data!IE:IE,MATCH(Control!$E16,Data!$B:$B,0),),NA())</f>
        <v>1300.0999999999999</v>
      </c>
      <c r="II16">
        <f>IF($E$7&gt;=II$7,INDEX(Data!IF:IF,MATCH(Control!$E16,Data!$B:$B,0),),NA())</f>
        <v>1313.9</v>
      </c>
      <c r="IJ16">
        <f>IF($E$7&gt;=IJ$7,INDEX(Data!IG:IG,MATCH(Control!$E16,Data!$B:$B,0),),NA())</f>
        <v>1433.8</v>
      </c>
      <c r="IK16">
        <f>IF($E$7&gt;=IK$7,INDEX(Data!IH:IH,MATCH(Control!$E16,Data!$B:$B,0),),NA())</f>
        <v>1353.9</v>
      </c>
      <c r="IL16">
        <f>IF($E$7&gt;=IL$7,INDEX(Data!II:II,MATCH(Control!$E16,Data!$B:$B,0),),NA())</f>
        <v>1215.4000000000001</v>
      </c>
      <c r="IM16">
        <f>IF($E$7&gt;=IM$7,INDEX(Data!IJ:IJ,MATCH(Control!$E16,Data!$B:$B,0),),NA())</f>
        <v>1350.8</v>
      </c>
      <c r="IN16">
        <f>IF($E$7&gt;=IN$7,INDEX(Data!IK:IK,MATCH(Control!$E16,Data!$B:$B,0),),NA())</f>
        <v>1272.7</v>
      </c>
      <c r="IO16">
        <f>IF($E$7&gt;=IO$7,INDEX(Data!IL:IL,MATCH(Control!$E16,Data!$B:$B,0),),NA())</f>
        <v>1337.3</v>
      </c>
      <c r="IP16">
        <f>IF($E$7&gt;=IP$7,INDEX(Data!IM:IM,MATCH(Control!$E16,Data!$B:$B,0),),NA())</f>
        <v>1257.2</v>
      </c>
      <c r="IQ16">
        <f>IF($E$7&gt;=IQ$7,INDEX(Data!IN:IN,MATCH(Control!$E16,Data!$B:$B,0),),NA())</f>
        <v>1266.5999999999999</v>
      </c>
      <c r="IR16">
        <f>IF($E$7&gt;=IR$7,INDEX(Data!IO:IO,MATCH(Control!$E16,Data!$B:$B,0),),NA())</f>
        <v>1324.9</v>
      </c>
      <c r="IS16">
        <f>IF($E$7&gt;=IS$7,INDEX(Data!IP:IP,MATCH(Control!$E16,Data!$B:$B,0),),NA())</f>
        <v>1262</v>
      </c>
      <c r="IT16">
        <f>IF($E$7&gt;=IT$7,INDEX(Data!IQ:IQ,MATCH(Control!$E16,Data!$B:$B,0),),NA())</f>
        <v>1375.9</v>
      </c>
      <c r="IU16">
        <f>IF($E$7&gt;=IU$7,INDEX(Data!IR:IR,MATCH(Control!$E16,Data!$B:$B,0),),NA())</f>
        <v>1369.5</v>
      </c>
      <c r="IV16">
        <f>IF($E$7&gt;=IV$7,INDEX(Data!IS:IS,MATCH(Control!$E16,Data!$B:$B,0),),NA())</f>
        <v>1484</v>
      </c>
      <c r="IW16">
        <f>IF($E$7&gt;=IW$7,INDEX(Data!IT:IT,MATCH(Control!$E16,Data!$B:$B,0),),NA())</f>
        <v>1420.9</v>
      </c>
      <c r="IX16">
        <f>IF($E$7&gt;=IX$7,INDEX(Data!IU:IU,MATCH(Control!$E16,Data!$B:$B,0),),NA())</f>
        <v>1286.8</v>
      </c>
      <c r="IY16">
        <f>IF($E$7&gt;=IY$7,INDEX(Data!IV:IV,MATCH(Control!$E16,Data!$B:$B,0),),NA())</f>
        <v>1400.3</v>
      </c>
      <c r="IZ16">
        <f>IF($E$7&gt;=IZ$7,INDEX(Data!IW:IW,MATCH(Control!$E16,Data!$B:$B,0),),NA())</f>
        <v>1355.7</v>
      </c>
      <c r="JA16">
        <f>IF($E$7&gt;=JA$7,INDEX(Data!IX:IX,MATCH(Control!$E16,Data!$B:$B,0),),NA())</f>
        <v>1399.6</v>
      </c>
      <c r="JB16">
        <f>IF($E$7&gt;=JB$7,INDEX(Data!IY:IY,MATCH(Control!$E16,Data!$B:$B,0),),NA())</f>
        <v>1286</v>
      </c>
      <c r="JC16">
        <f>IF($E$7&gt;=JC$7,INDEX(Data!IZ:IZ,MATCH(Control!$E16,Data!$B:$B,0),),NA())</f>
        <v>1376.2</v>
      </c>
      <c r="JD16">
        <f>IF($E$7&gt;=JD$7,INDEX(Data!JA:JA,MATCH(Control!$E16,Data!$B:$B,0),),NA())</f>
        <v>1383</v>
      </c>
      <c r="JE16">
        <f>IF($E$7&gt;=JE$7,INDEX(Data!JB:JB,MATCH(Control!$E16,Data!$B:$B,0),),NA())</f>
        <v>1359.6</v>
      </c>
      <c r="JF16">
        <f>IF($E$7&gt;=JF$7,INDEX(Data!JC:JC,MATCH(Control!$E16,Data!$B:$B,0),),NA())</f>
        <v>1461.5</v>
      </c>
      <c r="JG16">
        <f>IF($E$7&gt;=JG$7,INDEX(Data!JD:JD,MATCH(Control!$E16,Data!$B:$B,0),),NA())</f>
        <v>1435.1</v>
      </c>
      <c r="JH16">
        <f>IF($E$7&gt;=JH$7,INDEX(Data!JE:JE,MATCH(Control!$E16,Data!$B:$B,0),),NA())</f>
        <v>1595.3</v>
      </c>
      <c r="JI16">
        <f>IF($E$7&gt;=JI$7,INDEX(Data!JF:JF,MATCH(Control!$E16,Data!$B:$B,0),),NA())</f>
        <v>1533.8</v>
      </c>
      <c r="JJ16">
        <f>IF($E$7&gt;=JJ$7,INDEX(Data!JG:JG,MATCH(Control!$E16,Data!$B:$B,0),),NA())</f>
        <v>1413.3</v>
      </c>
      <c r="JK16">
        <f>IF($E$7&gt;=JK$7,INDEX(Data!JH:JH,MATCH(Control!$E16,Data!$B:$B,0),),NA())</f>
        <v>1472.1</v>
      </c>
      <c r="JL16">
        <f>IF($E$7&gt;=JL$7,INDEX(Data!JI:JI,MATCH(Control!$E16,Data!$B:$B,0),),NA())</f>
        <v>1469.1</v>
      </c>
      <c r="JM16">
        <f>IF($E$7&gt;=JM$7,INDEX(Data!JJ:JJ,MATCH(Control!$E16,Data!$B:$B,0),),NA())</f>
        <v>1475.3</v>
      </c>
      <c r="JN16">
        <f>IF($E$7&gt;=JN$7,INDEX(Data!JK:JK,MATCH(Control!$E16,Data!$B:$B,0),),NA())</f>
        <v>1412.5</v>
      </c>
      <c r="JO16">
        <f>IF($E$7&gt;=JO$7,INDEX(Data!JL:JL,MATCH(Control!$E16,Data!$B:$B,0),),NA())</f>
        <v>1508.5</v>
      </c>
      <c r="JP16">
        <f>IF($E$7&gt;=JP$7,INDEX(Data!JM:JM,MATCH(Control!$E16,Data!$B:$B,0),),NA())</f>
        <v>1476.3</v>
      </c>
      <c r="JQ16">
        <f>IF($E$7&gt;=JQ$7,INDEX(Data!JN:JN,MATCH(Control!$E16,Data!$B:$B,0),),NA())</f>
        <v>1490.9</v>
      </c>
      <c r="JR16">
        <f>IF($E$7&gt;=JR$7,INDEX(Data!JO:JO,MATCH(Control!$E16,Data!$B:$B,0),),NA())</f>
        <v>1542.3</v>
      </c>
      <c r="JS16">
        <f>IF($E$7&gt;=JS$7,INDEX(Data!JP:JP,MATCH(Control!$E16,Data!$B:$B,0),),NA())</f>
        <v>1513.4</v>
      </c>
      <c r="JT16">
        <f>IF($E$7&gt;=JT$7,INDEX(Data!JQ:JQ,MATCH(Control!$E16,Data!$B:$B,0),),NA())</f>
        <v>1717.9</v>
      </c>
      <c r="JU16">
        <f>IF($E$7&gt;=JU$7,INDEX(Data!JR:JR,MATCH(Control!$E16,Data!$B:$B,0),),NA())</f>
        <v>1535.2</v>
      </c>
      <c r="JV16">
        <f>IF($E$7&gt;=JV$7,INDEX(Data!JS:JS,MATCH(Control!$E16,Data!$B:$B,0),),NA())</f>
        <v>1416.9</v>
      </c>
      <c r="JW16">
        <f>IF($E$7&gt;=JW$7,INDEX(Data!JT:JT,MATCH(Control!$E16,Data!$B:$B,0),),NA())</f>
        <v>1555.3</v>
      </c>
      <c r="JX16">
        <f>IF($E$7&gt;=JX$7,INDEX(Data!JU:JU,MATCH(Control!$E16,Data!$B:$B,0),),NA())</f>
        <v>1481.8</v>
      </c>
      <c r="JY16">
        <f>IF($E$7&gt;=JY$7,INDEX(Data!JV:JV,MATCH(Control!$E16,Data!$B:$B,0),),NA())</f>
        <v>1473</v>
      </c>
      <c r="JZ16">
        <f>IF($E$7&gt;=JZ$7,INDEX(Data!JW:JW,MATCH(Control!$E16,Data!$B:$B,0),),NA())</f>
        <v>1452</v>
      </c>
      <c r="KA16">
        <f>IF($E$7&gt;=KA$7,INDEX(Data!JX:JX,MATCH(Control!$E16,Data!$B:$B,0),),NA())</f>
        <v>1546.2</v>
      </c>
      <c r="KB16">
        <f>IF($E$7&gt;=KB$7,INDEX(Data!JY:JY,MATCH(Control!$E16,Data!$B:$B,0),),NA())</f>
        <v>1553.4</v>
      </c>
      <c r="KC16">
        <f>IF($E$7&gt;=KC$7,INDEX(Data!JZ:JZ,MATCH(Control!$E16,Data!$B:$B,0),),NA())</f>
        <v>1545.8</v>
      </c>
      <c r="KD16">
        <f>IF($E$7&gt;=KD$7,INDEX(Data!KA:KA,MATCH(Control!$E16,Data!$B:$B,0),),NA())</f>
        <v>1593.8</v>
      </c>
      <c r="KE16">
        <f>IF($E$7&gt;=KE$7,INDEX(Data!KB:KB,MATCH(Control!$E16,Data!$B:$B,0),),NA())</f>
        <v>1558.3</v>
      </c>
      <c r="KF16">
        <f>IF($E$7&gt;=KF$7,INDEX(Data!KC:KC,MATCH(Control!$E16,Data!$B:$B,0),),NA())</f>
        <v>1776.1</v>
      </c>
      <c r="KG16">
        <f>IF($E$7&gt;=KG$7,INDEX(Data!KD:KD,MATCH(Control!$E16,Data!$B:$B,0),),NA())</f>
        <v>1585.2</v>
      </c>
      <c r="KH16">
        <f>IF($E$7&gt;=KH$7,INDEX(Data!KE:KE,MATCH(Control!$E16,Data!$B:$B,0),),NA())</f>
        <v>1480.1</v>
      </c>
      <c r="KI16">
        <f>IF($E$7&gt;=KI$7,INDEX(Data!KF:KF,MATCH(Control!$E16,Data!$B:$B,0),),NA())</f>
        <v>1635.1</v>
      </c>
      <c r="KJ16">
        <f>IF($E$7&gt;=KJ$7,INDEX(Data!KG:KG,MATCH(Control!$E16,Data!$B:$B,0),),NA())</f>
        <v>1582.7</v>
      </c>
      <c r="KK16">
        <f>IF($E$7&gt;=KK$7,INDEX(Data!KH:KH,MATCH(Control!$E16,Data!$B:$B,0),),NA())</f>
        <v>1572.3</v>
      </c>
      <c r="KL16">
        <f>IF($E$7&gt;=KL$7,INDEX(Data!KI:KI,MATCH(Control!$E16,Data!$B:$B,0),),NA())</f>
        <v>1557.4</v>
      </c>
      <c r="KM16">
        <f>IF($E$7&gt;=KM$7,INDEX(Data!KJ:KJ,MATCH(Control!$E16,Data!$B:$B,0),),NA())</f>
        <v>1591.7</v>
      </c>
      <c r="KN16">
        <f>IF($E$7&gt;=KN$7,INDEX(Data!KK:KK,MATCH(Control!$E16,Data!$B:$B,0),),NA())</f>
        <v>1636</v>
      </c>
      <c r="KO16">
        <f>IF($E$7&gt;=KO$7,INDEX(Data!KL:KL,MATCH(Control!$E16,Data!$B:$B,0),),NA())</f>
        <v>1614.7</v>
      </c>
      <c r="KP16">
        <f>IF($E$7&gt;=KP$7,INDEX(Data!KM:KM,MATCH(Control!$E16,Data!$B:$B,0),),NA())</f>
        <v>1677</v>
      </c>
      <c r="KQ16">
        <f>IF($E$7&gt;=KQ$7,INDEX(Data!KN:KN,MATCH(Control!$E16,Data!$B:$B,0),),NA())</f>
        <v>1683.8</v>
      </c>
      <c r="KR16">
        <f>IF($E$7&gt;=KR$7,INDEX(Data!KO:KO,MATCH(Control!$E16,Data!$B:$B,0),),NA())</f>
        <v>1873</v>
      </c>
      <c r="KS16">
        <f>IF($E$7&gt;=KS$7,INDEX(Data!KP:KP,MATCH(Control!$E16,Data!$B:$B,0),),NA())</f>
        <v>1684.4</v>
      </c>
      <c r="KT16">
        <f>IF($E$7&gt;=KT$7,INDEX(Data!KQ:KQ,MATCH(Control!$E16,Data!$B:$B,0),),NA())</f>
        <v>1557.4</v>
      </c>
      <c r="KU16">
        <f>IF($E$7&gt;=KU$7,INDEX(Data!KR:KR,MATCH(Control!$E16,Data!$B:$B,0),),NA())</f>
        <v>1740.8</v>
      </c>
      <c r="KV16">
        <f>IF($E$7&gt;=KV$7,INDEX(Data!KS:KS,MATCH(Control!$E16,Data!$B:$B,0),),NA())</f>
        <v>1649.9</v>
      </c>
      <c r="KW16">
        <f>IF($E$7&gt;=KW$7,INDEX(Data!KT:KT,MATCH(Control!$E16,Data!$B:$B,0),),NA())</f>
        <v>1678</v>
      </c>
      <c r="KX16">
        <f>IF($E$7&gt;=KX$7,INDEX(Data!KU:KU,MATCH(Control!$E16,Data!$B:$B,0),),NA())</f>
        <v>1642</v>
      </c>
      <c r="KY16">
        <f>IF($E$7&gt;=KY$7,INDEX(Data!KV:KV,MATCH(Control!$E16,Data!$B:$B,0),),NA())</f>
        <v>1695.7</v>
      </c>
      <c r="KZ16">
        <f>IF($E$7&gt;=KZ$7,INDEX(Data!KW:KW,MATCH(Control!$E16,Data!$B:$B,0),),NA())</f>
        <v>1762.9</v>
      </c>
      <c r="LA16">
        <f>IF($E$7&gt;=LA$7,INDEX(Data!KX:KX,MATCH(Control!$E16,Data!$B:$B,0),),NA())</f>
        <v>1740.8</v>
      </c>
      <c r="LB16">
        <f>IF($E$7&gt;=LB$7,INDEX(Data!KY:KY,MATCH(Control!$E16,Data!$B:$B,0),),NA())</f>
        <v>1853.8</v>
      </c>
      <c r="LC16">
        <f>IF($E$7&gt;=LC$7,INDEX(Data!KZ:KZ,MATCH(Control!$E16,Data!$B:$B,0),),NA())</f>
        <v>1897.1</v>
      </c>
      <c r="LD16">
        <f>IF($E$7&gt;=LD$7,INDEX(Data!LA:LA,MATCH(Control!$E16,Data!$B:$B,0),),NA())</f>
        <v>2054.6999999999998</v>
      </c>
      <c r="LE16">
        <f>IF($E$7&gt;=LE$7,INDEX(Data!LB:LB,MATCH(Control!$E16,Data!$B:$B,0),),NA())</f>
        <v>1849.9</v>
      </c>
      <c r="LF16">
        <f>IF($E$7&gt;=LF$7,INDEX(Data!LC:LC,MATCH(Control!$E16,Data!$B:$B,0),),NA())</f>
        <v>1747.1</v>
      </c>
      <c r="LG16">
        <f>IF($E$7&gt;=LG$7,INDEX(Data!LD:LD,MATCH(Control!$E16,Data!$B:$B,0),),NA())</f>
        <v>1881.1</v>
      </c>
      <c r="LH16">
        <f>IF($E$7&gt;=LH$7,INDEX(Data!LE:LE,MATCH(Control!$E16,Data!$B:$B,0),),NA())</f>
        <v>1737.5</v>
      </c>
      <c r="LI16">
        <f>IF($E$7&gt;=LI$7,INDEX(Data!LF:LF,MATCH(Control!$E16,Data!$B:$B,0),),NA())</f>
        <v>1827.4</v>
      </c>
      <c r="LJ16">
        <f>IF($E$7&gt;=LJ$7,INDEX(Data!LG:LG,MATCH(Control!$E16,Data!$B:$B,0),),NA())</f>
        <v>1729.5</v>
      </c>
      <c r="LK16">
        <f>IF($E$7&gt;=LK$7,INDEX(Data!LH:LH,MATCH(Control!$E16,Data!$B:$B,0),),NA())</f>
        <v>1789.9</v>
      </c>
      <c r="LL16">
        <f>IF($E$7&gt;=LL$7,INDEX(Data!LI:LI,MATCH(Control!$E16,Data!$B:$B,0),),NA())</f>
        <v>1822.2</v>
      </c>
      <c r="LM16">
        <f>IF($E$7&gt;=LM$7,INDEX(Data!LJ:LJ,MATCH(Control!$E16,Data!$B:$B,0),),NA())</f>
        <v>1729.8</v>
      </c>
      <c r="LN16">
        <f>IF($E$7&gt;=LN$7,INDEX(Data!LK:LK,MATCH(Control!$E16,Data!$B:$B,0),),NA())</f>
        <v>1875.8</v>
      </c>
      <c r="LO16">
        <f>IF($E$7&gt;=LO$7,INDEX(Data!LL:LL,MATCH(Control!$E16,Data!$B:$B,0),),NA())</f>
        <v>1899.4</v>
      </c>
      <c r="LP16">
        <f>IF($E$7&gt;=LP$7,INDEX(Data!LM:LM,MATCH(Control!$E16,Data!$B:$B,0),),NA())</f>
        <v>2121.1999999999998</v>
      </c>
      <c r="LQ16">
        <f>IF($E$7&gt;=LQ$7,INDEX(Data!LN:LN,MATCH(Control!$E16,Data!$B:$B,0),),NA())</f>
        <v>1988.7</v>
      </c>
      <c r="LR16">
        <f>IF($E$7&gt;=LR$7,INDEX(Data!LO:LO,MATCH(Control!$E16,Data!$B:$B,0),),NA())</f>
        <v>1758.5</v>
      </c>
      <c r="LS16">
        <f>IF($E$7&gt;=LS$7,INDEX(Data!LP:LP,MATCH(Control!$E16,Data!$B:$B,0),),NA())</f>
        <v>1928.8</v>
      </c>
      <c r="LT16">
        <f>IF($E$7&gt;=LT$7,INDEX(Data!LQ:LQ,MATCH(Control!$E16,Data!$B:$B,0),),NA())</f>
        <v>1878.4</v>
      </c>
      <c r="LU16">
        <f>IF($E$7&gt;=LU$7,INDEX(Data!LR:LR,MATCH(Control!$E16,Data!$B:$B,0),),NA())</f>
        <v>1896.7</v>
      </c>
      <c r="LV16">
        <f>IF($E$7&gt;=LV$7,INDEX(Data!LS:LS,MATCH(Control!$E16,Data!$B:$B,0),),NA())</f>
        <v>1806.5</v>
      </c>
      <c r="LW16">
        <f>IF($E$7&gt;=LW$7,INDEX(Data!LT:LT,MATCH(Control!$E16,Data!$B:$B,0),),NA())</f>
        <v>1876</v>
      </c>
      <c r="LX16">
        <f>IF($E$7&gt;=LX$7,INDEX(Data!LU:LU,MATCH(Control!$E16,Data!$B:$B,0),),NA())</f>
        <v>1905.5</v>
      </c>
      <c r="LY16">
        <f>IF($E$7&gt;=LY$7,INDEX(Data!LV:LV,MATCH(Control!$E16,Data!$B:$B,0),),NA())</f>
        <v>1871.8</v>
      </c>
      <c r="LZ16">
        <f>IF($E$7&gt;=LZ$7,INDEX(Data!LW:LW,MATCH(Control!$E16,Data!$B:$B,0),),NA())</f>
        <v>2012.9</v>
      </c>
      <c r="MA16">
        <f>IF($E$7&gt;=MA$7,INDEX(Data!LX:LX,MATCH(Control!$E16,Data!$B:$B,0),),NA())</f>
        <v>2110.9</v>
      </c>
      <c r="MB16">
        <f>IF($E$7&gt;=MB$7,INDEX(Data!LY:LY,MATCH(Control!$E16,Data!$B:$B,0),),NA())</f>
        <v>2264</v>
      </c>
      <c r="MC16">
        <f>IF($E$7&gt;=MC$7,INDEX(Data!LZ:LZ,MATCH(Control!$E16,Data!$B:$B,0),),NA())</f>
        <v>2051.8000000000002</v>
      </c>
      <c r="MD16">
        <f>IF($E$7&gt;=MD$7,INDEX(Data!MA:MA,MATCH(Control!$E16,Data!$B:$B,0),),NA())</f>
        <v>1815.5</v>
      </c>
      <c r="ME16">
        <f>IF($E$7&gt;=ME$7,INDEX(Data!MB:MB,MATCH(Control!$E16,Data!$B:$B,0),),NA())</f>
        <v>2015.1</v>
      </c>
      <c r="MF16">
        <f>IF($E$7&gt;=MF$7,INDEX(Data!MC:MC,MATCH(Control!$E16,Data!$B:$B,0),),NA())</f>
        <v>1948.4</v>
      </c>
      <c r="MG16">
        <f>IF($E$7&gt;=MG$7,INDEX(Data!MD:MD,MATCH(Control!$E16,Data!$B:$B,0),),NA())</f>
        <v>1985.6</v>
      </c>
      <c r="MH16">
        <f>IF($E$7&gt;=MH$7,INDEX(Data!ME:ME,MATCH(Control!$E16,Data!$B:$B,0),),NA())</f>
        <v>1884.8</v>
      </c>
      <c r="MI16">
        <f>IF($E$7&gt;=MI$7,INDEX(Data!MF:MF,MATCH(Control!$E16,Data!$B:$B,0),),NA())</f>
        <v>2031.7</v>
      </c>
      <c r="MJ16">
        <f>IF($E$7&gt;=MJ$7,INDEX(Data!MG:MG,MATCH(Control!$E16,Data!$B:$B,0),),NA())</f>
        <v>2008.6</v>
      </c>
      <c r="MK16">
        <f>IF($E$7&gt;=MK$7,INDEX(Data!MH:MH,MATCH(Control!$E16,Data!$B:$B,0),),NA())</f>
        <v>1980</v>
      </c>
      <c r="ML16">
        <f>IF($E$7&gt;=ML$7,INDEX(Data!MI:MI,MATCH(Control!$E16,Data!$B:$B,0),),NA())</f>
        <v>2071.1999999999998</v>
      </c>
      <c r="MM16">
        <f>IF($E$7&gt;=MM$7,INDEX(Data!MJ:MJ,MATCH(Control!$E16,Data!$B:$B,0),),NA())</f>
        <v>2154.1</v>
      </c>
      <c r="MN16">
        <f>IF($E$7&gt;=MN$7,INDEX(Data!MK:MK,MATCH(Control!$E16,Data!$B:$B,0),),NA())</f>
        <v>2352.1999999999998</v>
      </c>
      <c r="MO16">
        <f>IF($E$7&gt;=MO$7,INDEX(Data!ML:ML,MATCH(Control!$E16,Data!$B:$B,0),),NA())</f>
        <v>2150.6999999999998</v>
      </c>
      <c r="MP16">
        <f>IF($E$7&gt;=MP$7,INDEX(Data!MM:MM,MATCH(Control!$E16,Data!$B:$B,0),),NA())</f>
        <v>1947.7</v>
      </c>
      <c r="MQ16">
        <f>IF($E$7&gt;=MQ$7,INDEX(Data!MN:MN,MATCH(Control!$E16,Data!$B:$B,0),),NA())</f>
        <v>2101.3000000000002</v>
      </c>
      <c r="MR16">
        <f>IF($E$7&gt;=MR$7,INDEX(Data!MO:MO,MATCH(Control!$E16,Data!$B:$B,0),),NA())</f>
        <v>2055</v>
      </c>
      <c r="MS16" t="e">
        <f>IF($E$7&gt;=MS$7,INDEX(Data!MP:MP,MATCH(Control!$E16,Data!$B:$B,0),),NA())</f>
        <v>#N/A</v>
      </c>
      <c r="MT16" t="e">
        <f>IF($E$7&gt;=MT$7,INDEX(Data!MQ:MQ,MATCH(Control!$E16,Data!$B:$B,0),),NA())</f>
        <v>#N/A</v>
      </c>
      <c r="MU16" t="e">
        <f>IF($E$7&gt;=MU$7,INDEX(Data!MR:MR,MATCH(Control!$E16,Data!$B:$B,0),),NA())</f>
        <v>#N/A</v>
      </c>
      <c r="MV16" t="e">
        <f>IF($E$7&gt;=MV$7,INDEX(Data!MS:MS,MATCH(Control!$E16,Data!$B:$B,0),),NA())</f>
        <v>#N/A</v>
      </c>
      <c r="MW16" t="e">
        <f>IF($E$7&gt;=MW$7,INDEX(Data!MT:MT,MATCH(Control!$E16,Data!$B:$B,0),),NA())</f>
        <v>#N/A</v>
      </c>
      <c r="MX16" t="e">
        <f>IF($E$7&gt;=MX$7,INDEX(Data!MU:MU,MATCH(Control!$E16,Data!$B:$B,0),),NA())</f>
        <v>#N/A</v>
      </c>
      <c r="MY16" t="e">
        <f>IF($E$7&gt;=MY$7,INDEX(Data!MV:MV,MATCH(Control!$E16,Data!$B:$B,0),),NA())</f>
        <v>#N/A</v>
      </c>
      <c r="MZ16" t="e">
        <f>IF($E$7&gt;=MZ$7,INDEX(Data!MW:MW,MATCH(Control!$E16,Data!$B:$B,0),),NA())</f>
        <v>#N/A</v>
      </c>
      <c r="NA16" t="e">
        <f>IF($E$7&gt;=NA$7,INDEX(Data!MX:MX,MATCH(Control!$E16,Data!$B:$B,0),),NA())</f>
        <v>#N/A</v>
      </c>
      <c r="NB16" t="e">
        <f>IF($E$7&gt;=NB$7,INDEX(Data!MY:MY,MATCH(Control!$E16,Data!$B:$B,0),),NA())</f>
        <v>#N/A</v>
      </c>
      <c r="NC16" t="e">
        <f>IF($E$7&gt;=NC$7,INDEX(Data!MZ:MZ,MATCH(Control!$E16,Data!$B:$B,0),),NA())</f>
        <v>#N/A</v>
      </c>
      <c r="ND16" t="e">
        <f>IF($E$7&gt;=ND$7,INDEX(Data!NA:NA,MATCH(Control!$E16,Data!$B:$B,0),),NA())</f>
        <v>#N/A</v>
      </c>
      <c r="NE16" t="e">
        <f>IF($E$7&gt;=NE$7,INDEX(Data!NB:NB,MATCH(Control!$E16,Data!$B:$B,0),),NA())</f>
        <v>#N/A</v>
      </c>
      <c r="NF16" t="e">
        <f>IF($E$7&gt;=NF$7,INDEX(Data!NC:NC,MATCH(Control!$E16,Data!$B:$B,0),),NA())</f>
        <v>#N/A</v>
      </c>
      <c r="NG16" t="e">
        <f>IF($E$7&gt;=NG$7,INDEX(Data!ND:ND,MATCH(Control!$E16,Data!$B:$B,0),),NA())</f>
        <v>#N/A</v>
      </c>
      <c r="NH16" t="e">
        <f>IF($E$7&gt;=NH$7,INDEX(Data!NE:NE,MATCH(Control!$E16,Data!$B:$B,0),),NA())</f>
        <v>#N/A</v>
      </c>
      <c r="NI16" t="e">
        <f>IF($E$7&gt;=NI$7,INDEX(Data!NF:NF,MATCH(Control!$E16,Data!$B:$B,0),),NA())</f>
        <v>#N/A</v>
      </c>
      <c r="NJ16" t="e">
        <f>IF($E$7&gt;=NJ$7,INDEX(Data!NG:NG,MATCH(Control!$E16,Data!$B:$B,0),),NA())</f>
        <v>#N/A</v>
      </c>
      <c r="NK16" t="e">
        <f>IF($E$7&gt;=NK$7,INDEX(Data!NH:NH,MATCH(Control!$E16,Data!$B:$B,0),),NA())</f>
        <v>#N/A</v>
      </c>
      <c r="NL16" t="e">
        <f>IF($E$7&gt;=NL$7,INDEX(Data!NI:NI,MATCH(Control!$E16,Data!$B:$B,0),),NA())</f>
        <v>#N/A</v>
      </c>
    </row>
    <row r="17" spans="1:376" x14ac:dyDescent="0.25">
      <c r="B17" s="6" t="s">
        <v>204</v>
      </c>
      <c r="C17" s="8">
        <f t="shared" si="0"/>
        <v>40210</v>
      </c>
      <c r="E17" s="3" t="str">
        <f t="shared" si="32"/>
        <v>New South Wales - Liquor retailing</v>
      </c>
      <c r="F17" t="str">
        <f t="shared" ref="F17:F35" si="34">F16</f>
        <v>New South Wales</v>
      </c>
      <c r="G17" t="str">
        <f t="shared" si="33"/>
        <v>Liquor retailing</v>
      </c>
      <c r="H17">
        <f>IF($E$7&gt;=H$7,INDEX(Data!E:E,MATCH(Control!$E17,Data!$B:$B,0),),NA())</f>
        <v>41.7</v>
      </c>
      <c r="I17">
        <f>IF($E$7&gt;=I$7,INDEX(Data!F:F,MATCH(Control!$E17,Data!$B:$B,0),),NA())</f>
        <v>43.1</v>
      </c>
      <c r="J17">
        <f>IF($E$7&gt;=J$7,INDEX(Data!G:G,MATCH(Control!$E17,Data!$B:$B,0),),NA())</f>
        <v>40.299999999999997</v>
      </c>
      <c r="K17">
        <f>IF($E$7&gt;=K$7,INDEX(Data!H:H,MATCH(Control!$E17,Data!$B:$B,0),),NA())</f>
        <v>40.9</v>
      </c>
      <c r="L17">
        <f>IF($E$7&gt;=L$7,INDEX(Data!I:I,MATCH(Control!$E17,Data!$B:$B,0),),NA())</f>
        <v>42.1</v>
      </c>
      <c r="M17">
        <f>IF($E$7&gt;=M$7,INDEX(Data!J:J,MATCH(Control!$E17,Data!$B:$B,0),),NA())</f>
        <v>42</v>
      </c>
      <c r="N17">
        <f>IF($E$7&gt;=N$7,INDEX(Data!K:K,MATCH(Control!$E17,Data!$B:$B,0),),NA())</f>
        <v>46.1</v>
      </c>
      <c r="O17">
        <f>IF($E$7&gt;=O$7,INDEX(Data!L:L,MATCH(Control!$E17,Data!$B:$B,0),),NA())</f>
        <v>46.5</v>
      </c>
      <c r="P17">
        <f>IF($E$7&gt;=P$7,INDEX(Data!M:M,MATCH(Control!$E17,Data!$B:$B,0),),NA())</f>
        <v>53.8</v>
      </c>
      <c r="Q17">
        <f>IF($E$7&gt;=Q$7,INDEX(Data!N:N,MATCH(Control!$E17,Data!$B:$B,0),),NA())</f>
        <v>43.8</v>
      </c>
      <c r="R17">
        <f>IF($E$7&gt;=R$7,INDEX(Data!O:O,MATCH(Control!$E17,Data!$B:$B,0),),NA())</f>
        <v>39.299999999999997</v>
      </c>
      <c r="S17">
        <f>IF($E$7&gt;=S$7,INDEX(Data!P:P,MATCH(Control!$E17,Data!$B:$B,0),),NA())</f>
        <v>43.4</v>
      </c>
      <c r="T17">
        <f>IF($E$7&gt;=T$7,INDEX(Data!Q:Q,MATCH(Control!$E17,Data!$B:$B,0),),NA())</f>
        <v>43.7</v>
      </c>
      <c r="U17">
        <f>IF($E$7&gt;=U$7,INDEX(Data!R:R,MATCH(Control!$E17,Data!$B:$B,0),),NA())</f>
        <v>42.3</v>
      </c>
      <c r="V17">
        <f>IF($E$7&gt;=V$7,INDEX(Data!S:S,MATCH(Control!$E17,Data!$B:$B,0),),NA())</f>
        <v>40.4</v>
      </c>
      <c r="W17">
        <f>IF($E$7&gt;=W$7,INDEX(Data!T:T,MATCH(Control!$E17,Data!$B:$B,0),),NA())</f>
        <v>41.6</v>
      </c>
      <c r="X17">
        <f>IF($E$7&gt;=X$7,INDEX(Data!U:U,MATCH(Control!$E17,Data!$B:$B,0),),NA())</f>
        <v>42.2</v>
      </c>
      <c r="Y17">
        <f>IF($E$7&gt;=Y$7,INDEX(Data!V:V,MATCH(Control!$E17,Data!$B:$B,0),),NA())</f>
        <v>42.5</v>
      </c>
      <c r="Z17">
        <f>IF($E$7&gt;=Z$7,INDEX(Data!W:W,MATCH(Control!$E17,Data!$B:$B,0),),NA())</f>
        <v>45</v>
      </c>
      <c r="AA17">
        <f>IF($E$7&gt;=AA$7,INDEX(Data!X:X,MATCH(Control!$E17,Data!$B:$B,0),),NA())</f>
        <v>45.8</v>
      </c>
      <c r="AB17">
        <f>IF($E$7&gt;=AB$7,INDEX(Data!Y:Y,MATCH(Control!$E17,Data!$B:$B,0),),NA())</f>
        <v>56.8</v>
      </c>
      <c r="AC17">
        <f>IF($E$7&gt;=AC$7,INDEX(Data!Z:Z,MATCH(Control!$E17,Data!$B:$B,0),),NA())</f>
        <v>47.2</v>
      </c>
      <c r="AD17">
        <f>IF($E$7&gt;=AD$7,INDEX(Data!AA:AA,MATCH(Control!$E17,Data!$B:$B,0),),NA())</f>
        <v>44.5</v>
      </c>
      <c r="AE17">
        <f>IF($E$7&gt;=AE$7,INDEX(Data!AB:AB,MATCH(Control!$E17,Data!$B:$B,0),),NA())</f>
        <v>46.1</v>
      </c>
      <c r="AF17">
        <f>IF($E$7&gt;=AF$7,INDEX(Data!AC:AC,MATCH(Control!$E17,Data!$B:$B,0),),NA())</f>
        <v>44.8</v>
      </c>
      <c r="AG17">
        <f>IF($E$7&gt;=AG$7,INDEX(Data!AD:AD,MATCH(Control!$E17,Data!$B:$B,0),),NA())</f>
        <v>45.3</v>
      </c>
      <c r="AH17">
        <f>IF($E$7&gt;=AH$7,INDEX(Data!AE:AE,MATCH(Control!$E17,Data!$B:$B,0),),NA())</f>
        <v>44.8</v>
      </c>
      <c r="AI17">
        <f>IF($E$7&gt;=AI$7,INDEX(Data!AF:AF,MATCH(Control!$E17,Data!$B:$B,0),),NA())</f>
        <v>42.5</v>
      </c>
      <c r="AJ17">
        <f>IF($E$7&gt;=AJ$7,INDEX(Data!AG:AG,MATCH(Control!$E17,Data!$B:$B,0),),NA())</f>
        <v>46.3</v>
      </c>
      <c r="AK17">
        <f>IF($E$7&gt;=AK$7,INDEX(Data!AH:AH,MATCH(Control!$E17,Data!$B:$B,0),),NA())</f>
        <v>46.2</v>
      </c>
      <c r="AL17">
        <f>IF($E$7&gt;=AL$7,INDEX(Data!AI:AI,MATCH(Control!$E17,Data!$B:$B,0),),NA())</f>
        <v>47.4</v>
      </c>
      <c r="AM17">
        <f>IF($E$7&gt;=AM$7,INDEX(Data!AJ:AJ,MATCH(Control!$E17,Data!$B:$B,0),),NA())</f>
        <v>50.8</v>
      </c>
      <c r="AN17">
        <f>IF($E$7&gt;=AN$7,INDEX(Data!AK:AK,MATCH(Control!$E17,Data!$B:$B,0),),NA())</f>
        <v>65.3</v>
      </c>
      <c r="AO17">
        <f>IF($E$7&gt;=AO$7,INDEX(Data!AL:AL,MATCH(Control!$E17,Data!$B:$B,0),),NA())</f>
        <v>52.2</v>
      </c>
      <c r="AP17">
        <f>IF($E$7&gt;=AP$7,INDEX(Data!AM:AM,MATCH(Control!$E17,Data!$B:$B,0),),NA())</f>
        <v>45.8</v>
      </c>
      <c r="AQ17">
        <f>IF($E$7&gt;=AQ$7,INDEX(Data!AN:AN,MATCH(Control!$E17,Data!$B:$B,0),),NA())</f>
        <v>49.4</v>
      </c>
      <c r="AR17">
        <f>IF($E$7&gt;=AR$7,INDEX(Data!AO:AO,MATCH(Control!$E17,Data!$B:$B,0),),NA())</f>
        <v>47.3</v>
      </c>
      <c r="AS17">
        <f>IF($E$7&gt;=AS$7,INDEX(Data!AP:AP,MATCH(Control!$E17,Data!$B:$B,0),),NA())</f>
        <v>48.2</v>
      </c>
      <c r="AT17">
        <f>IF($E$7&gt;=AT$7,INDEX(Data!AQ:AQ,MATCH(Control!$E17,Data!$B:$B,0),),NA())</f>
        <v>45.2</v>
      </c>
      <c r="AU17">
        <f>IF($E$7&gt;=AU$7,INDEX(Data!AR:AR,MATCH(Control!$E17,Data!$B:$B,0),),NA())</f>
        <v>47.3</v>
      </c>
      <c r="AV17">
        <f>IF($E$7&gt;=AV$7,INDEX(Data!AS:AS,MATCH(Control!$E17,Data!$B:$B,0),),NA())</f>
        <v>50.3</v>
      </c>
      <c r="AW17">
        <f>IF($E$7&gt;=AW$7,INDEX(Data!AT:AT,MATCH(Control!$E17,Data!$B:$B,0),),NA())</f>
        <v>48.5</v>
      </c>
      <c r="AX17">
        <f>IF($E$7&gt;=AX$7,INDEX(Data!AU:AU,MATCH(Control!$E17,Data!$B:$B,0),),NA())</f>
        <v>52.2</v>
      </c>
      <c r="AY17">
        <f>IF($E$7&gt;=AY$7,INDEX(Data!AV:AV,MATCH(Control!$E17,Data!$B:$B,0),),NA())</f>
        <v>55</v>
      </c>
      <c r="AZ17">
        <f>IF($E$7&gt;=AZ$7,INDEX(Data!AW:AW,MATCH(Control!$E17,Data!$B:$B,0),),NA())</f>
        <v>70.3</v>
      </c>
      <c r="BA17">
        <f>IF($E$7&gt;=BA$7,INDEX(Data!AX:AX,MATCH(Control!$E17,Data!$B:$B,0),),NA())</f>
        <v>54.8</v>
      </c>
      <c r="BB17">
        <f>IF($E$7&gt;=BB$7,INDEX(Data!AY:AY,MATCH(Control!$E17,Data!$B:$B,0),),NA())</f>
        <v>49</v>
      </c>
      <c r="BC17">
        <f>IF($E$7&gt;=BC$7,INDEX(Data!AZ:AZ,MATCH(Control!$E17,Data!$B:$B,0),),NA())</f>
        <v>53.7</v>
      </c>
      <c r="BD17">
        <f>IF($E$7&gt;=BD$7,INDEX(Data!BA:BA,MATCH(Control!$E17,Data!$B:$B,0),),NA())</f>
        <v>51.4</v>
      </c>
      <c r="BE17">
        <f>IF($E$7&gt;=BE$7,INDEX(Data!BB:BB,MATCH(Control!$E17,Data!$B:$B,0),),NA())</f>
        <v>50.7</v>
      </c>
      <c r="BF17">
        <f>IF($E$7&gt;=BF$7,INDEX(Data!BC:BC,MATCH(Control!$E17,Data!$B:$B,0),),NA())</f>
        <v>47.4</v>
      </c>
      <c r="BG17">
        <f>IF($E$7&gt;=BG$7,INDEX(Data!BD:BD,MATCH(Control!$E17,Data!$B:$B,0),),NA())</f>
        <v>48.3</v>
      </c>
      <c r="BH17">
        <f>IF($E$7&gt;=BH$7,INDEX(Data!BE:BE,MATCH(Control!$E17,Data!$B:$B,0),),NA())</f>
        <v>52.6</v>
      </c>
      <c r="BI17">
        <f>IF($E$7&gt;=BI$7,INDEX(Data!BF:BF,MATCH(Control!$E17,Data!$B:$B,0),),NA())</f>
        <v>51.8</v>
      </c>
      <c r="BJ17">
        <f>IF($E$7&gt;=BJ$7,INDEX(Data!BG:BG,MATCH(Control!$E17,Data!$B:$B,0),),NA())</f>
        <v>57.4</v>
      </c>
      <c r="BK17">
        <f>IF($E$7&gt;=BK$7,INDEX(Data!BH:BH,MATCH(Control!$E17,Data!$B:$B,0),),NA())</f>
        <v>56.8</v>
      </c>
      <c r="BL17">
        <f>IF($E$7&gt;=BL$7,INDEX(Data!BI:BI,MATCH(Control!$E17,Data!$B:$B,0),),NA())</f>
        <v>73.3</v>
      </c>
      <c r="BM17">
        <f>IF($E$7&gt;=BM$7,INDEX(Data!BJ:BJ,MATCH(Control!$E17,Data!$B:$B,0),),NA())</f>
        <v>59.5</v>
      </c>
      <c r="BN17">
        <f>IF($E$7&gt;=BN$7,INDEX(Data!BK:BK,MATCH(Control!$E17,Data!$B:$B,0),),NA())</f>
        <v>53.9</v>
      </c>
      <c r="BO17">
        <f>IF($E$7&gt;=BO$7,INDEX(Data!BL:BL,MATCH(Control!$E17,Data!$B:$B,0),),NA())</f>
        <v>56.2</v>
      </c>
      <c r="BP17">
        <f>IF($E$7&gt;=BP$7,INDEX(Data!BM:BM,MATCH(Control!$E17,Data!$B:$B,0),),NA())</f>
        <v>57.3</v>
      </c>
      <c r="BQ17">
        <f>IF($E$7&gt;=BQ$7,INDEX(Data!BN:BN,MATCH(Control!$E17,Data!$B:$B,0),),NA())</f>
        <v>55.1</v>
      </c>
      <c r="BR17">
        <f>IF($E$7&gt;=BR$7,INDEX(Data!BO:BO,MATCH(Control!$E17,Data!$B:$B,0),),NA())</f>
        <v>52.7</v>
      </c>
      <c r="BS17">
        <f>IF($E$7&gt;=BS$7,INDEX(Data!BP:BP,MATCH(Control!$E17,Data!$B:$B,0),),NA())</f>
        <v>57.2</v>
      </c>
      <c r="BT17">
        <f>IF($E$7&gt;=BT$7,INDEX(Data!BQ:BQ,MATCH(Control!$E17,Data!$B:$B,0),),NA())</f>
        <v>56.8</v>
      </c>
      <c r="BU17">
        <f>IF($E$7&gt;=BU$7,INDEX(Data!BR:BR,MATCH(Control!$E17,Data!$B:$B,0),),NA())</f>
        <v>57.9</v>
      </c>
      <c r="BV17">
        <f>IF($E$7&gt;=BV$7,INDEX(Data!BS:BS,MATCH(Control!$E17,Data!$B:$B,0),),NA())</f>
        <v>64.3</v>
      </c>
      <c r="BW17">
        <f>IF($E$7&gt;=BW$7,INDEX(Data!BT:BT,MATCH(Control!$E17,Data!$B:$B,0),),NA())</f>
        <v>63.6</v>
      </c>
      <c r="BX17">
        <f>IF($E$7&gt;=BX$7,INDEX(Data!BU:BU,MATCH(Control!$E17,Data!$B:$B,0),),NA())</f>
        <v>82.5</v>
      </c>
      <c r="BY17">
        <f>IF($E$7&gt;=BY$7,INDEX(Data!BV:BV,MATCH(Control!$E17,Data!$B:$B,0),),NA())</f>
        <v>67.8</v>
      </c>
      <c r="BZ17">
        <f>IF($E$7&gt;=BZ$7,INDEX(Data!BW:BW,MATCH(Control!$E17,Data!$B:$B,0),),NA())</f>
        <v>59.8</v>
      </c>
      <c r="CA17">
        <f>IF($E$7&gt;=CA$7,INDEX(Data!BX:BX,MATCH(Control!$E17,Data!$B:$B,0),),NA())</f>
        <v>64.599999999999994</v>
      </c>
      <c r="CB17">
        <f>IF($E$7&gt;=CB$7,INDEX(Data!BY:BY,MATCH(Control!$E17,Data!$B:$B,0),),NA())</f>
        <v>62.4</v>
      </c>
      <c r="CC17">
        <f>IF($E$7&gt;=CC$7,INDEX(Data!BZ:BZ,MATCH(Control!$E17,Data!$B:$B,0),),NA())</f>
        <v>59.6</v>
      </c>
      <c r="CD17">
        <f>IF($E$7&gt;=CD$7,INDEX(Data!CA:CA,MATCH(Control!$E17,Data!$B:$B,0),),NA())</f>
        <v>56.4</v>
      </c>
      <c r="CE17">
        <f>IF($E$7&gt;=CE$7,INDEX(Data!CB:CB,MATCH(Control!$E17,Data!$B:$B,0),),NA())</f>
        <v>54.1</v>
      </c>
      <c r="CF17">
        <f>IF($E$7&gt;=CF$7,INDEX(Data!CC:CC,MATCH(Control!$E17,Data!$B:$B,0),),NA())</f>
        <v>52.9</v>
      </c>
      <c r="CG17">
        <f>IF($E$7&gt;=CG$7,INDEX(Data!CD:CD,MATCH(Control!$E17,Data!$B:$B,0),),NA())</f>
        <v>59.4</v>
      </c>
      <c r="CH17">
        <f>IF($E$7&gt;=CH$7,INDEX(Data!CE:CE,MATCH(Control!$E17,Data!$B:$B,0),),NA())</f>
        <v>63.9</v>
      </c>
      <c r="CI17">
        <f>IF($E$7&gt;=CI$7,INDEX(Data!CF:CF,MATCH(Control!$E17,Data!$B:$B,0),),NA())</f>
        <v>67.099999999999994</v>
      </c>
      <c r="CJ17">
        <f>IF($E$7&gt;=CJ$7,INDEX(Data!CG:CG,MATCH(Control!$E17,Data!$B:$B,0),),NA())</f>
        <v>99</v>
      </c>
      <c r="CK17">
        <f>IF($E$7&gt;=CK$7,INDEX(Data!CH:CH,MATCH(Control!$E17,Data!$B:$B,0),),NA())</f>
        <v>51.6</v>
      </c>
      <c r="CL17">
        <f>IF($E$7&gt;=CL$7,INDEX(Data!CI:CI,MATCH(Control!$E17,Data!$B:$B,0),),NA())</f>
        <v>52.3</v>
      </c>
      <c r="CM17">
        <f>IF($E$7&gt;=CM$7,INDEX(Data!CJ:CJ,MATCH(Control!$E17,Data!$B:$B,0),),NA())</f>
        <v>66.8</v>
      </c>
      <c r="CN17">
        <f>IF($E$7&gt;=CN$7,INDEX(Data!CK:CK,MATCH(Control!$E17,Data!$B:$B,0),),NA())</f>
        <v>70.099999999999994</v>
      </c>
      <c r="CO17">
        <f>IF($E$7&gt;=CO$7,INDEX(Data!CL:CL,MATCH(Control!$E17,Data!$B:$B,0),),NA())</f>
        <v>73.5</v>
      </c>
      <c r="CP17">
        <f>IF($E$7&gt;=CP$7,INDEX(Data!CM:CM,MATCH(Control!$E17,Data!$B:$B,0),),NA())</f>
        <v>67.7</v>
      </c>
      <c r="CQ17">
        <f>IF($E$7&gt;=CQ$7,INDEX(Data!CN:CN,MATCH(Control!$E17,Data!$B:$B,0),),NA())</f>
        <v>71.099999999999994</v>
      </c>
      <c r="CR17">
        <f>IF($E$7&gt;=CR$7,INDEX(Data!CO:CO,MATCH(Control!$E17,Data!$B:$B,0),),NA())</f>
        <v>73.400000000000006</v>
      </c>
      <c r="CS17">
        <f>IF($E$7&gt;=CS$7,INDEX(Data!CP:CP,MATCH(Control!$E17,Data!$B:$B,0),),NA())</f>
        <v>84</v>
      </c>
      <c r="CT17">
        <f>IF($E$7&gt;=CT$7,INDEX(Data!CQ:CQ,MATCH(Control!$E17,Data!$B:$B,0),),NA())</f>
        <v>85.2</v>
      </c>
      <c r="CU17">
        <f>IF($E$7&gt;=CU$7,INDEX(Data!CR:CR,MATCH(Control!$E17,Data!$B:$B,0),),NA())</f>
        <v>88.7</v>
      </c>
      <c r="CV17">
        <f>IF($E$7&gt;=CV$7,INDEX(Data!CS:CS,MATCH(Control!$E17,Data!$B:$B,0),),NA())</f>
        <v>146.69999999999999</v>
      </c>
      <c r="CW17">
        <f>IF($E$7&gt;=CW$7,INDEX(Data!CT:CT,MATCH(Control!$E17,Data!$B:$B,0),),NA())</f>
        <v>85.1</v>
      </c>
      <c r="CX17">
        <f>IF($E$7&gt;=CX$7,INDEX(Data!CU:CU,MATCH(Control!$E17,Data!$B:$B,0),),NA())</f>
        <v>75.5</v>
      </c>
      <c r="CY17">
        <f>IF($E$7&gt;=CY$7,INDEX(Data!CV:CV,MATCH(Control!$E17,Data!$B:$B,0),),NA())</f>
        <v>82.1</v>
      </c>
      <c r="CZ17">
        <f>IF($E$7&gt;=CZ$7,INDEX(Data!CW:CW,MATCH(Control!$E17,Data!$B:$B,0),),NA())</f>
        <v>79.900000000000006</v>
      </c>
      <c r="DA17">
        <f>IF($E$7&gt;=DA$7,INDEX(Data!CX:CX,MATCH(Control!$E17,Data!$B:$B,0),),NA())</f>
        <v>79.900000000000006</v>
      </c>
      <c r="DB17">
        <f>IF($E$7&gt;=DB$7,INDEX(Data!CY:CY,MATCH(Control!$E17,Data!$B:$B,0),),NA())</f>
        <v>76</v>
      </c>
      <c r="DC17">
        <f>IF($E$7&gt;=DC$7,INDEX(Data!CZ:CZ,MATCH(Control!$E17,Data!$B:$B,0),),NA())</f>
        <v>71.099999999999994</v>
      </c>
      <c r="DD17">
        <f>IF($E$7&gt;=DD$7,INDEX(Data!DA:DA,MATCH(Control!$E17,Data!$B:$B,0),),NA())</f>
        <v>72.7</v>
      </c>
      <c r="DE17">
        <f>IF($E$7&gt;=DE$7,INDEX(Data!DB:DB,MATCH(Control!$E17,Data!$B:$B,0),),NA())</f>
        <v>69</v>
      </c>
      <c r="DF17">
        <f>IF($E$7&gt;=DF$7,INDEX(Data!DC:DC,MATCH(Control!$E17,Data!$B:$B,0),),NA())</f>
        <v>73</v>
      </c>
      <c r="DG17">
        <f>IF($E$7&gt;=DG$7,INDEX(Data!DD:DD,MATCH(Control!$E17,Data!$B:$B,0),),NA())</f>
        <v>83.6</v>
      </c>
      <c r="DH17">
        <f>IF($E$7&gt;=DH$7,INDEX(Data!DE:DE,MATCH(Control!$E17,Data!$B:$B,0),),NA())</f>
        <v>121</v>
      </c>
      <c r="DI17">
        <f>IF($E$7&gt;=DI$7,INDEX(Data!DF:DF,MATCH(Control!$E17,Data!$B:$B,0),),NA())</f>
        <v>76.400000000000006</v>
      </c>
      <c r="DJ17">
        <f>IF($E$7&gt;=DJ$7,INDEX(Data!DG:DG,MATCH(Control!$E17,Data!$B:$B,0),),NA())</f>
        <v>67.3</v>
      </c>
      <c r="DK17">
        <f>IF($E$7&gt;=DK$7,INDEX(Data!DH:DH,MATCH(Control!$E17,Data!$B:$B,0),),NA())</f>
        <v>74.3</v>
      </c>
      <c r="DL17">
        <f>IF($E$7&gt;=DL$7,INDEX(Data!DI:DI,MATCH(Control!$E17,Data!$B:$B,0),),NA())</f>
        <v>73.099999999999994</v>
      </c>
      <c r="DM17">
        <f>IF($E$7&gt;=DM$7,INDEX(Data!DJ:DJ,MATCH(Control!$E17,Data!$B:$B,0),),NA())</f>
        <v>75.900000000000006</v>
      </c>
      <c r="DN17">
        <f>IF($E$7&gt;=DN$7,INDEX(Data!DK:DK,MATCH(Control!$E17,Data!$B:$B,0),),NA())</f>
        <v>66</v>
      </c>
      <c r="DO17">
        <f>IF($E$7&gt;=DO$7,INDEX(Data!DL:DL,MATCH(Control!$E17,Data!$B:$B,0),),NA())</f>
        <v>66.900000000000006</v>
      </c>
      <c r="DP17">
        <f>IF($E$7&gt;=DP$7,INDEX(Data!DM:DM,MATCH(Control!$E17,Data!$B:$B,0),),NA())</f>
        <v>72.2</v>
      </c>
      <c r="DQ17">
        <f>IF($E$7&gt;=DQ$7,INDEX(Data!DN:DN,MATCH(Control!$E17,Data!$B:$B,0),),NA())</f>
        <v>69.8</v>
      </c>
      <c r="DR17">
        <f>IF($E$7&gt;=DR$7,INDEX(Data!DO:DO,MATCH(Control!$E17,Data!$B:$B,0),),NA())</f>
        <v>75</v>
      </c>
      <c r="DS17">
        <f>IF($E$7&gt;=DS$7,INDEX(Data!DP:DP,MATCH(Control!$E17,Data!$B:$B,0),),NA())</f>
        <v>79.7</v>
      </c>
      <c r="DT17">
        <f>IF($E$7&gt;=DT$7,INDEX(Data!DQ:DQ,MATCH(Control!$E17,Data!$B:$B,0),),NA())</f>
        <v>113.9</v>
      </c>
      <c r="DU17">
        <f>IF($E$7&gt;=DU$7,INDEX(Data!DR:DR,MATCH(Control!$E17,Data!$B:$B,0),),NA())</f>
        <v>77.5</v>
      </c>
      <c r="DV17">
        <f>IF($E$7&gt;=DV$7,INDEX(Data!DS:DS,MATCH(Control!$E17,Data!$B:$B,0),),NA())</f>
        <v>66.7</v>
      </c>
      <c r="DW17">
        <f>IF($E$7&gt;=DW$7,INDEX(Data!DT:DT,MATCH(Control!$E17,Data!$B:$B,0),),NA())</f>
        <v>72.3</v>
      </c>
      <c r="DX17">
        <f>IF($E$7&gt;=DX$7,INDEX(Data!DU:DU,MATCH(Control!$E17,Data!$B:$B,0),),NA())</f>
        <v>73.8</v>
      </c>
      <c r="DY17">
        <f>IF($E$7&gt;=DY$7,INDEX(Data!DV:DV,MATCH(Control!$E17,Data!$B:$B,0),),NA())</f>
        <v>69.7</v>
      </c>
      <c r="DZ17">
        <f>IF($E$7&gt;=DZ$7,INDEX(Data!DW:DW,MATCH(Control!$E17,Data!$B:$B,0),),NA())</f>
        <v>65.400000000000006</v>
      </c>
      <c r="EA17">
        <f>IF($E$7&gt;=EA$7,INDEX(Data!DX:DX,MATCH(Control!$E17,Data!$B:$B,0),),NA())</f>
        <v>69.400000000000006</v>
      </c>
      <c r="EB17">
        <f>IF($E$7&gt;=EB$7,INDEX(Data!DY:DY,MATCH(Control!$E17,Data!$B:$B,0),),NA())</f>
        <v>70.8</v>
      </c>
      <c r="EC17">
        <f>IF($E$7&gt;=EC$7,INDEX(Data!DZ:DZ,MATCH(Control!$E17,Data!$B:$B,0),),NA())</f>
        <v>72</v>
      </c>
      <c r="ED17">
        <f>IF($E$7&gt;=ED$7,INDEX(Data!EA:EA,MATCH(Control!$E17,Data!$B:$B,0),),NA())</f>
        <v>77</v>
      </c>
      <c r="EE17">
        <f>IF($E$7&gt;=EE$7,INDEX(Data!EB:EB,MATCH(Control!$E17,Data!$B:$B,0),),NA())</f>
        <v>77.8</v>
      </c>
      <c r="EF17">
        <f>IF($E$7&gt;=EF$7,INDEX(Data!EC:EC,MATCH(Control!$E17,Data!$B:$B,0),),NA())</f>
        <v>112.3</v>
      </c>
      <c r="EG17">
        <f>IF($E$7&gt;=EG$7,INDEX(Data!ED:ED,MATCH(Control!$E17,Data!$B:$B,0),),NA())</f>
        <v>81.099999999999994</v>
      </c>
      <c r="EH17">
        <f>IF($E$7&gt;=EH$7,INDEX(Data!EE:EE,MATCH(Control!$E17,Data!$B:$B,0),),NA())</f>
        <v>69.3</v>
      </c>
      <c r="EI17">
        <f>IF($E$7&gt;=EI$7,INDEX(Data!EF:EF,MATCH(Control!$E17,Data!$B:$B,0),),NA())</f>
        <v>69.099999999999994</v>
      </c>
      <c r="EJ17">
        <f>IF($E$7&gt;=EJ$7,INDEX(Data!EG:EG,MATCH(Control!$E17,Data!$B:$B,0),),NA())</f>
        <v>75.599999999999994</v>
      </c>
      <c r="EK17">
        <f>IF($E$7&gt;=EK$7,INDEX(Data!EH:EH,MATCH(Control!$E17,Data!$B:$B,0),),NA())</f>
        <v>70.400000000000006</v>
      </c>
      <c r="EL17">
        <f>IF($E$7&gt;=EL$7,INDEX(Data!EI:EI,MATCH(Control!$E17,Data!$B:$B,0),),NA())</f>
        <v>65.599999999999994</v>
      </c>
      <c r="EM17">
        <f>IF($E$7&gt;=EM$7,INDEX(Data!EJ:EJ,MATCH(Control!$E17,Data!$B:$B,0),),NA())</f>
        <v>72.3</v>
      </c>
      <c r="EN17">
        <f>IF($E$7&gt;=EN$7,INDEX(Data!EK:EK,MATCH(Control!$E17,Data!$B:$B,0),),NA())</f>
        <v>73.400000000000006</v>
      </c>
      <c r="EO17">
        <f>IF($E$7&gt;=EO$7,INDEX(Data!EL:EL,MATCH(Control!$E17,Data!$B:$B,0),),NA())</f>
        <v>71.5</v>
      </c>
      <c r="EP17">
        <f>IF($E$7&gt;=EP$7,INDEX(Data!EM:EM,MATCH(Control!$E17,Data!$B:$B,0),),NA())</f>
        <v>78.2</v>
      </c>
      <c r="EQ17">
        <f>IF($E$7&gt;=EQ$7,INDEX(Data!EN:EN,MATCH(Control!$E17,Data!$B:$B,0),),NA())</f>
        <v>82.9</v>
      </c>
      <c r="ER17">
        <f>IF($E$7&gt;=ER$7,INDEX(Data!EO:EO,MATCH(Control!$E17,Data!$B:$B,0),),NA())</f>
        <v>124</v>
      </c>
      <c r="ES17">
        <f>IF($E$7&gt;=ES$7,INDEX(Data!EP:EP,MATCH(Control!$E17,Data!$B:$B,0),),NA())</f>
        <v>84.7</v>
      </c>
      <c r="ET17">
        <f>IF($E$7&gt;=ET$7,INDEX(Data!EQ:EQ,MATCH(Control!$E17,Data!$B:$B,0),),NA())</f>
        <v>71.400000000000006</v>
      </c>
      <c r="EU17">
        <f>IF($E$7&gt;=EU$7,INDEX(Data!ER:ER,MATCH(Control!$E17,Data!$B:$B,0),),NA())</f>
        <v>77.099999999999994</v>
      </c>
      <c r="EV17">
        <f>IF($E$7&gt;=EV$7,INDEX(Data!ES:ES,MATCH(Control!$E17,Data!$B:$B,0),),NA())</f>
        <v>75.7</v>
      </c>
      <c r="EW17">
        <f>IF($E$7&gt;=EW$7,INDEX(Data!ET:ET,MATCH(Control!$E17,Data!$B:$B,0),),NA())</f>
        <v>72.3</v>
      </c>
      <c r="EX17">
        <f>IF($E$7&gt;=EX$7,INDEX(Data!EU:EU,MATCH(Control!$E17,Data!$B:$B,0),),NA())</f>
        <v>73.5</v>
      </c>
      <c r="EY17">
        <f>IF($E$7&gt;=EY$7,INDEX(Data!EV:EV,MATCH(Control!$E17,Data!$B:$B,0),),NA())</f>
        <v>78.8</v>
      </c>
      <c r="EZ17">
        <f>IF($E$7&gt;=EZ$7,INDEX(Data!EW:EW,MATCH(Control!$E17,Data!$B:$B,0),),NA())</f>
        <v>77.7</v>
      </c>
      <c r="FA17">
        <f>IF($E$7&gt;=FA$7,INDEX(Data!EX:EX,MATCH(Control!$E17,Data!$B:$B,0),),NA())</f>
        <v>84</v>
      </c>
      <c r="FB17">
        <f>IF($E$7&gt;=FB$7,INDEX(Data!EY:EY,MATCH(Control!$E17,Data!$B:$B,0),),NA())</f>
        <v>90.6</v>
      </c>
      <c r="FC17">
        <f>IF($E$7&gt;=FC$7,INDEX(Data!EZ:EZ,MATCH(Control!$E17,Data!$B:$B,0),),NA())</f>
        <v>98.7</v>
      </c>
      <c r="FD17">
        <f>IF($E$7&gt;=FD$7,INDEX(Data!FA:FA,MATCH(Control!$E17,Data!$B:$B,0),),NA())</f>
        <v>144.9</v>
      </c>
      <c r="FE17">
        <f>IF($E$7&gt;=FE$7,INDEX(Data!FB:FB,MATCH(Control!$E17,Data!$B:$B,0),),NA())</f>
        <v>94.3</v>
      </c>
      <c r="FF17">
        <f>IF($E$7&gt;=FF$7,INDEX(Data!FC:FC,MATCH(Control!$E17,Data!$B:$B,0),),NA())</f>
        <v>83.3</v>
      </c>
      <c r="FG17">
        <f>IF($E$7&gt;=FG$7,INDEX(Data!FD:FD,MATCH(Control!$E17,Data!$B:$B,0),),NA())</f>
        <v>90.3</v>
      </c>
      <c r="FH17">
        <f>IF($E$7&gt;=FH$7,INDEX(Data!FE:FE,MATCH(Control!$E17,Data!$B:$B,0),),NA())</f>
        <v>93</v>
      </c>
      <c r="FI17">
        <f>IF($E$7&gt;=FI$7,INDEX(Data!FF:FF,MATCH(Control!$E17,Data!$B:$B,0),),NA())</f>
        <v>84.4</v>
      </c>
      <c r="FJ17">
        <f>IF($E$7&gt;=FJ$7,INDEX(Data!FG:FG,MATCH(Control!$E17,Data!$B:$B,0),),NA())</f>
        <v>85.9</v>
      </c>
      <c r="FK17">
        <f>IF($E$7&gt;=FK$7,INDEX(Data!FH:FH,MATCH(Control!$E17,Data!$B:$B,0),),NA())</f>
        <v>89.6</v>
      </c>
      <c r="FL17">
        <f>IF($E$7&gt;=FL$7,INDEX(Data!FI:FI,MATCH(Control!$E17,Data!$B:$B,0),),NA())</f>
        <v>91.1</v>
      </c>
      <c r="FM17">
        <f>IF($E$7&gt;=FM$7,INDEX(Data!FJ:FJ,MATCH(Control!$E17,Data!$B:$B,0),),NA())</f>
        <v>95.5</v>
      </c>
      <c r="FN17">
        <f>IF($E$7&gt;=FN$7,INDEX(Data!FK:FK,MATCH(Control!$E17,Data!$B:$B,0),),NA())</f>
        <v>93.4</v>
      </c>
      <c r="FO17">
        <f>IF($E$7&gt;=FO$7,INDEX(Data!FL:FL,MATCH(Control!$E17,Data!$B:$B,0),),NA())</f>
        <v>104.2</v>
      </c>
      <c r="FP17">
        <f>IF($E$7&gt;=FP$7,INDEX(Data!FM:FM,MATCH(Control!$E17,Data!$B:$B,0),),NA())</f>
        <v>150.19999999999999</v>
      </c>
      <c r="FQ17">
        <f>IF($E$7&gt;=FQ$7,INDEX(Data!FN:FN,MATCH(Control!$E17,Data!$B:$B,0),),NA())</f>
        <v>93.7</v>
      </c>
      <c r="FR17">
        <f>IF($E$7&gt;=FR$7,INDEX(Data!FO:FO,MATCH(Control!$E17,Data!$B:$B,0),),NA())</f>
        <v>92.2</v>
      </c>
      <c r="FS17">
        <f>IF($E$7&gt;=FS$7,INDEX(Data!FP:FP,MATCH(Control!$E17,Data!$B:$B,0),),NA())</f>
        <v>101.3</v>
      </c>
      <c r="FT17">
        <f>IF($E$7&gt;=FT$7,INDEX(Data!FQ:FQ,MATCH(Control!$E17,Data!$B:$B,0),),NA())</f>
        <v>98.7</v>
      </c>
      <c r="FU17">
        <f>IF($E$7&gt;=FU$7,INDEX(Data!FR:FR,MATCH(Control!$E17,Data!$B:$B,0),),NA())</f>
        <v>98.7</v>
      </c>
      <c r="FV17">
        <f>IF($E$7&gt;=FV$7,INDEX(Data!FS:FS,MATCH(Control!$E17,Data!$B:$B,0),),NA())</f>
        <v>95.1</v>
      </c>
      <c r="FW17">
        <f>IF($E$7&gt;=FW$7,INDEX(Data!FT:FT,MATCH(Control!$E17,Data!$B:$B,0),),NA())</f>
        <v>92.5</v>
      </c>
      <c r="FX17">
        <f>IF($E$7&gt;=FX$7,INDEX(Data!FU:FU,MATCH(Control!$E17,Data!$B:$B,0),),NA())</f>
        <v>97.6</v>
      </c>
      <c r="FY17">
        <f>IF($E$7&gt;=FY$7,INDEX(Data!FV:FV,MATCH(Control!$E17,Data!$B:$B,0),),NA())</f>
        <v>94.7</v>
      </c>
      <c r="FZ17">
        <f>IF($E$7&gt;=FZ$7,INDEX(Data!FW:FW,MATCH(Control!$E17,Data!$B:$B,0),),NA())</f>
        <v>101.7</v>
      </c>
      <c r="GA17">
        <f>IF($E$7&gt;=GA$7,INDEX(Data!FX:FX,MATCH(Control!$E17,Data!$B:$B,0),),NA())</f>
        <v>113.3</v>
      </c>
      <c r="GB17">
        <f>IF($E$7&gt;=GB$7,INDEX(Data!FY:FY,MATCH(Control!$E17,Data!$B:$B,0),),NA())</f>
        <v>153.1</v>
      </c>
      <c r="GC17">
        <f>IF($E$7&gt;=GC$7,INDEX(Data!FZ:FZ,MATCH(Control!$E17,Data!$B:$B,0),),NA())</f>
        <v>93.7</v>
      </c>
      <c r="GD17">
        <f>IF($E$7&gt;=GD$7,INDEX(Data!GA:GA,MATCH(Control!$E17,Data!$B:$B,0),),NA())</f>
        <v>92.1</v>
      </c>
      <c r="GE17">
        <f>IF($E$7&gt;=GE$7,INDEX(Data!GB:GB,MATCH(Control!$E17,Data!$B:$B,0),),NA())</f>
        <v>103.3</v>
      </c>
      <c r="GF17">
        <f>IF($E$7&gt;=GF$7,INDEX(Data!GC:GC,MATCH(Control!$E17,Data!$B:$B,0),),NA())</f>
        <v>95.7</v>
      </c>
      <c r="GG17">
        <f>IF($E$7&gt;=GG$7,INDEX(Data!GD:GD,MATCH(Control!$E17,Data!$B:$B,0),),NA())</f>
        <v>103.7</v>
      </c>
      <c r="GH17">
        <f>IF($E$7&gt;=GH$7,INDEX(Data!GE:GE,MATCH(Control!$E17,Data!$B:$B,0),),NA())</f>
        <v>96.7</v>
      </c>
      <c r="GI17">
        <f>IF($E$7&gt;=GI$7,INDEX(Data!GF:GF,MATCH(Control!$E17,Data!$B:$B,0),),NA())</f>
        <v>91.1</v>
      </c>
      <c r="GJ17">
        <f>IF($E$7&gt;=GJ$7,INDEX(Data!GG:GG,MATCH(Control!$E17,Data!$B:$B,0),),NA())</f>
        <v>95.4</v>
      </c>
      <c r="GK17">
        <f>IF($E$7&gt;=GK$7,INDEX(Data!GH:GH,MATCH(Control!$E17,Data!$B:$B,0),),NA())</f>
        <v>90.4</v>
      </c>
      <c r="GL17">
        <f>IF($E$7&gt;=GL$7,INDEX(Data!GI:GI,MATCH(Control!$E17,Data!$B:$B,0),),NA())</f>
        <v>102</v>
      </c>
      <c r="GM17">
        <f>IF($E$7&gt;=GM$7,INDEX(Data!GJ:GJ,MATCH(Control!$E17,Data!$B:$B,0),),NA())</f>
        <v>108.7</v>
      </c>
      <c r="GN17">
        <f>IF($E$7&gt;=GN$7,INDEX(Data!GK:GK,MATCH(Control!$E17,Data!$B:$B,0),),NA())</f>
        <v>157.4</v>
      </c>
      <c r="GO17">
        <f>IF($E$7&gt;=GO$7,INDEX(Data!GL:GL,MATCH(Control!$E17,Data!$B:$B,0),),NA())</f>
        <v>100.7</v>
      </c>
      <c r="GP17">
        <f>IF($E$7&gt;=GP$7,INDEX(Data!GM:GM,MATCH(Control!$E17,Data!$B:$B,0),),NA())</f>
        <v>88.9</v>
      </c>
      <c r="GQ17">
        <f>IF($E$7&gt;=GQ$7,INDEX(Data!GN:GN,MATCH(Control!$E17,Data!$B:$B,0),),NA())</f>
        <v>94</v>
      </c>
      <c r="GR17">
        <f>IF($E$7&gt;=GR$7,INDEX(Data!GO:GO,MATCH(Control!$E17,Data!$B:$B,0),),NA())</f>
        <v>93.8</v>
      </c>
      <c r="GS17">
        <f>IF($E$7&gt;=GS$7,INDEX(Data!GP:GP,MATCH(Control!$E17,Data!$B:$B,0),),NA())</f>
        <v>94.6</v>
      </c>
      <c r="GT17">
        <f>IF($E$7&gt;=GT$7,INDEX(Data!GQ:GQ,MATCH(Control!$E17,Data!$B:$B,0),),NA())</f>
        <v>87.7</v>
      </c>
      <c r="GU17">
        <f>IF($E$7&gt;=GU$7,INDEX(Data!GR:GR,MATCH(Control!$E17,Data!$B:$B,0),),NA())</f>
        <v>87.1</v>
      </c>
      <c r="GV17">
        <f>IF($E$7&gt;=GV$7,INDEX(Data!GS:GS,MATCH(Control!$E17,Data!$B:$B,0),),NA())</f>
        <v>84.3</v>
      </c>
      <c r="GW17">
        <f>IF($E$7&gt;=GW$7,INDEX(Data!GT:GT,MATCH(Control!$E17,Data!$B:$B,0),),NA())</f>
        <v>85.3</v>
      </c>
      <c r="GX17">
        <f>IF($E$7&gt;=GX$7,INDEX(Data!GU:GU,MATCH(Control!$E17,Data!$B:$B,0),),NA())</f>
        <v>101.7</v>
      </c>
      <c r="GY17">
        <f>IF($E$7&gt;=GY$7,INDEX(Data!GV:GV,MATCH(Control!$E17,Data!$B:$B,0),),NA())</f>
        <v>103.9</v>
      </c>
      <c r="GZ17">
        <f>IF($E$7&gt;=GZ$7,INDEX(Data!GW:GW,MATCH(Control!$E17,Data!$B:$B,0),),NA())</f>
        <v>150.6</v>
      </c>
      <c r="HA17">
        <f>IF($E$7&gt;=HA$7,INDEX(Data!GX:GX,MATCH(Control!$E17,Data!$B:$B,0),),NA())</f>
        <v>91.5</v>
      </c>
      <c r="HB17">
        <f>IF($E$7&gt;=HB$7,INDEX(Data!GY:GY,MATCH(Control!$E17,Data!$B:$B,0),),NA())</f>
        <v>84.4</v>
      </c>
      <c r="HC17">
        <f>IF($E$7&gt;=HC$7,INDEX(Data!GZ:GZ,MATCH(Control!$E17,Data!$B:$B,0),),NA())</f>
        <v>96.6</v>
      </c>
      <c r="HD17">
        <f>IF($E$7&gt;=HD$7,INDEX(Data!HA:HA,MATCH(Control!$E17,Data!$B:$B,0),),NA())</f>
        <v>92.1</v>
      </c>
      <c r="HE17">
        <f>IF($E$7&gt;=HE$7,INDEX(Data!HB:HB,MATCH(Control!$E17,Data!$B:$B,0),),NA())</f>
        <v>92.1</v>
      </c>
      <c r="HF17">
        <f>IF($E$7&gt;=HF$7,INDEX(Data!HC:HC,MATCH(Control!$E17,Data!$B:$B,0),),NA())</f>
        <v>86.6</v>
      </c>
      <c r="HG17">
        <f>IF($E$7&gt;=HG$7,INDEX(Data!HD:HD,MATCH(Control!$E17,Data!$B:$B,0),),NA())</f>
        <v>97.5</v>
      </c>
      <c r="HH17">
        <f>IF($E$7&gt;=HH$7,INDEX(Data!HE:HE,MATCH(Control!$E17,Data!$B:$B,0),),NA())</f>
        <v>93.9</v>
      </c>
      <c r="HI17">
        <f>IF($E$7&gt;=HI$7,INDEX(Data!HF:HF,MATCH(Control!$E17,Data!$B:$B,0),),NA())</f>
        <v>100.1</v>
      </c>
      <c r="HJ17">
        <f>IF($E$7&gt;=HJ$7,INDEX(Data!HG:HG,MATCH(Control!$E17,Data!$B:$B,0),),NA())</f>
        <v>107.4</v>
      </c>
      <c r="HK17">
        <f>IF($E$7&gt;=HK$7,INDEX(Data!HH:HH,MATCH(Control!$E17,Data!$B:$B,0),),NA())</f>
        <v>108.3</v>
      </c>
      <c r="HL17">
        <f>IF($E$7&gt;=HL$7,INDEX(Data!HI:HI,MATCH(Control!$E17,Data!$B:$B,0),),NA())</f>
        <v>159.80000000000001</v>
      </c>
      <c r="HM17">
        <f>IF($E$7&gt;=HM$7,INDEX(Data!HJ:HJ,MATCH(Control!$E17,Data!$B:$B,0),),NA())</f>
        <v>96.8</v>
      </c>
      <c r="HN17">
        <f>IF($E$7&gt;=HN$7,INDEX(Data!HK:HK,MATCH(Control!$E17,Data!$B:$B,0),),NA())</f>
        <v>94.9</v>
      </c>
      <c r="HO17">
        <f>IF($E$7&gt;=HO$7,INDEX(Data!HL:HL,MATCH(Control!$E17,Data!$B:$B,0),),NA())</f>
        <v>97.5</v>
      </c>
      <c r="HP17">
        <f>IF($E$7&gt;=HP$7,INDEX(Data!HM:HM,MATCH(Control!$E17,Data!$B:$B,0),),NA())</f>
        <v>101</v>
      </c>
      <c r="HQ17">
        <f>IF($E$7&gt;=HQ$7,INDEX(Data!HN:HN,MATCH(Control!$E17,Data!$B:$B,0),),NA())</f>
        <v>97.7</v>
      </c>
      <c r="HR17">
        <f>IF($E$7&gt;=HR$7,INDEX(Data!HO:HO,MATCH(Control!$E17,Data!$B:$B,0),),NA())</f>
        <v>106.2</v>
      </c>
      <c r="HS17">
        <f>IF($E$7&gt;=HS$7,INDEX(Data!HP:HP,MATCH(Control!$E17,Data!$B:$B,0),),NA())</f>
        <v>96.9</v>
      </c>
      <c r="HT17">
        <f>IF($E$7&gt;=HT$7,INDEX(Data!HQ:HQ,MATCH(Control!$E17,Data!$B:$B,0),),NA())</f>
        <v>105.7</v>
      </c>
      <c r="HU17">
        <f>IF($E$7&gt;=HU$7,INDEX(Data!HR:HR,MATCH(Control!$E17,Data!$B:$B,0),),NA())</f>
        <v>113.8</v>
      </c>
      <c r="HV17">
        <f>IF($E$7&gt;=HV$7,INDEX(Data!HS:HS,MATCH(Control!$E17,Data!$B:$B,0),),NA())</f>
        <v>113.3</v>
      </c>
      <c r="HW17">
        <f>IF($E$7&gt;=HW$7,INDEX(Data!HT:HT,MATCH(Control!$E17,Data!$B:$B,0),),NA())</f>
        <v>117.3</v>
      </c>
      <c r="HX17">
        <f>IF($E$7&gt;=HX$7,INDEX(Data!HU:HU,MATCH(Control!$E17,Data!$B:$B,0),),NA())</f>
        <v>175.9</v>
      </c>
      <c r="HY17">
        <f>IF($E$7&gt;=HY$7,INDEX(Data!HV:HV,MATCH(Control!$E17,Data!$B:$B,0),),NA())</f>
        <v>122.6</v>
      </c>
      <c r="HZ17">
        <f>IF($E$7&gt;=HZ$7,INDEX(Data!HW:HW,MATCH(Control!$E17,Data!$B:$B,0),),NA())</f>
        <v>106.4</v>
      </c>
      <c r="IA17">
        <f>IF($E$7&gt;=IA$7,INDEX(Data!HX:HX,MATCH(Control!$E17,Data!$B:$B,0),),NA())</f>
        <v>119.6</v>
      </c>
      <c r="IB17">
        <f>IF($E$7&gt;=IB$7,INDEX(Data!HY:HY,MATCH(Control!$E17,Data!$B:$B,0),),NA())</f>
        <v>111.7</v>
      </c>
      <c r="IC17">
        <f>IF($E$7&gt;=IC$7,INDEX(Data!HZ:HZ,MATCH(Control!$E17,Data!$B:$B,0),),NA())</f>
        <v>112.1</v>
      </c>
      <c r="ID17">
        <f>IF($E$7&gt;=ID$7,INDEX(Data!IA:IA,MATCH(Control!$E17,Data!$B:$B,0),),NA())</f>
        <v>107</v>
      </c>
      <c r="IE17">
        <f>IF($E$7&gt;=IE$7,INDEX(Data!IB:IB,MATCH(Control!$E17,Data!$B:$B,0),),NA())</f>
        <v>102.6</v>
      </c>
      <c r="IF17">
        <f>IF($E$7&gt;=IF$7,INDEX(Data!IC:IC,MATCH(Control!$E17,Data!$B:$B,0),),NA())</f>
        <v>106.5</v>
      </c>
      <c r="IG17">
        <f>IF($E$7&gt;=IG$7,INDEX(Data!ID:ID,MATCH(Control!$E17,Data!$B:$B,0),),NA())</f>
        <v>109.3</v>
      </c>
      <c r="IH17">
        <f>IF($E$7&gt;=IH$7,INDEX(Data!IE:IE,MATCH(Control!$E17,Data!$B:$B,0),),NA())</f>
        <v>121.5</v>
      </c>
      <c r="II17">
        <f>IF($E$7&gt;=II$7,INDEX(Data!IF:IF,MATCH(Control!$E17,Data!$B:$B,0),),NA())</f>
        <v>131.19999999999999</v>
      </c>
      <c r="IJ17">
        <f>IF($E$7&gt;=IJ$7,INDEX(Data!IG:IG,MATCH(Control!$E17,Data!$B:$B,0),),NA())</f>
        <v>191.9</v>
      </c>
      <c r="IK17">
        <f>IF($E$7&gt;=IK$7,INDEX(Data!IH:IH,MATCH(Control!$E17,Data!$B:$B,0),),NA())</f>
        <v>124.8</v>
      </c>
      <c r="IL17">
        <f>IF($E$7&gt;=IL$7,INDEX(Data!II:II,MATCH(Control!$E17,Data!$B:$B,0),),NA())</f>
        <v>111.6</v>
      </c>
      <c r="IM17">
        <f>IF($E$7&gt;=IM$7,INDEX(Data!IJ:IJ,MATCH(Control!$E17,Data!$B:$B,0),),NA())</f>
        <v>125.5</v>
      </c>
      <c r="IN17">
        <f>IF($E$7&gt;=IN$7,INDEX(Data!IK:IK,MATCH(Control!$E17,Data!$B:$B,0),),NA())</f>
        <v>113.2</v>
      </c>
      <c r="IO17">
        <f>IF($E$7&gt;=IO$7,INDEX(Data!IL:IL,MATCH(Control!$E17,Data!$B:$B,0),),NA())</f>
        <v>115.5</v>
      </c>
      <c r="IP17">
        <f>IF($E$7&gt;=IP$7,INDEX(Data!IM:IM,MATCH(Control!$E17,Data!$B:$B,0),),NA())</f>
        <v>110.2</v>
      </c>
      <c r="IQ17">
        <f>IF($E$7&gt;=IQ$7,INDEX(Data!IN:IN,MATCH(Control!$E17,Data!$B:$B,0),),NA())</f>
        <v>123.6</v>
      </c>
      <c r="IR17">
        <f>IF($E$7&gt;=IR$7,INDEX(Data!IO:IO,MATCH(Control!$E17,Data!$B:$B,0),),NA())</f>
        <v>122.6</v>
      </c>
      <c r="IS17">
        <f>IF($E$7&gt;=IS$7,INDEX(Data!IP:IP,MATCH(Control!$E17,Data!$B:$B,0),),NA())</f>
        <v>124.9</v>
      </c>
      <c r="IT17">
        <f>IF($E$7&gt;=IT$7,INDEX(Data!IQ:IQ,MATCH(Control!$E17,Data!$B:$B,0),),NA())</f>
        <v>143.4</v>
      </c>
      <c r="IU17">
        <f>IF($E$7&gt;=IU$7,INDEX(Data!IR:IR,MATCH(Control!$E17,Data!$B:$B,0),),NA())</f>
        <v>154.5</v>
      </c>
      <c r="IV17">
        <f>IF($E$7&gt;=IV$7,INDEX(Data!IS:IS,MATCH(Control!$E17,Data!$B:$B,0),),NA())</f>
        <v>199</v>
      </c>
      <c r="IW17">
        <f>IF($E$7&gt;=IW$7,INDEX(Data!IT:IT,MATCH(Control!$E17,Data!$B:$B,0),),NA())</f>
        <v>142.6</v>
      </c>
      <c r="IX17">
        <f>IF($E$7&gt;=IX$7,INDEX(Data!IU:IU,MATCH(Control!$E17,Data!$B:$B,0),),NA())</f>
        <v>124.6</v>
      </c>
      <c r="IY17">
        <f>IF($E$7&gt;=IY$7,INDEX(Data!IV:IV,MATCH(Control!$E17,Data!$B:$B,0),),NA())</f>
        <v>134.6</v>
      </c>
      <c r="IZ17">
        <f>IF($E$7&gt;=IZ$7,INDEX(Data!IW:IW,MATCH(Control!$E17,Data!$B:$B,0),),NA())</f>
        <v>135.6</v>
      </c>
      <c r="JA17">
        <f>IF($E$7&gt;=JA$7,INDEX(Data!IX:IX,MATCH(Control!$E17,Data!$B:$B,0),),NA())</f>
        <v>133.6</v>
      </c>
      <c r="JB17">
        <f>IF($E$7&gt;=JB$7,INDEX(Data!IY:IY,MATCH(Control!$E17,Data!$B:$B,0),),NA())</f>
        <v>133.80000000000001</v>
      </c>
      <c r="JC17">
        <f>IF($E$7&gt;=JC$7,INDEX(Data!IZ:IZ,MATCH(Control!$E17,Data!$B:$B,0),),NA())</f>
        <v>130</v>
      </c>
      <c r="JD17">
        <f>IF($E$7&gt;=JD$7,INDEX(Data!JA:JA,MATCH(Control!$E17,Data!$B:$B,0),),NA())</f>
        <v>131.69999999999999</v>
      </c>
      <c r="JE17">
        <f>IF($E$7&gt;=JE$7,INDEX(Data!JB:JB,MATCH(Control!$E17,Data!$B:$B,0),),NA())</f>
        <v>138.80000000000001</v>
      </c>
      <c r="JF17">
        <f>IF($E$7&gt;=JF$7,INDEX(Data!JC:JC,MATCH(Control!$E17,Data!$B:$B,0),),NA())</f>
        <v>150</v>
      </c>
      <c r="JG17">
        <f>IF($E$7&gt;=JG$7,INDEX(Data!JD:JD,MATCH(Control!$E17,Data!$B:$B,0),),NA())</f>
        <v>160.19999999999999</v>
      </c>
      <c r="JH17">
        <f>IF($E$7&gt;=JH$7,INDEX(Data!JE:JE,MATCH(Control!$E17,Data!$B:$B,0),),NA())</f>
        <v>220.5</v>
      </c>
      <c r="JI17">
        <f>IF($E$7&gt;=JI$7,INDEX(Data!JF:JF,MATCH(Control!$E17,Data!$B:$B,0),),NA())</f>
        <v>143</v>
      </c>
      <c r="JJ17">
        <f>IF($E$7&gt;=JJ$7,INDEX(Data!JG:JG,MATCH(Control!$E17,Data!$B:$B,0),),NA())</f>
        <v>128.69999999999999</v>
      </c>
      <c r="JK17">
        <f>IF($E$7&gt;=JK$7,INDEX(Data!JH:JH,MATCH(Control!$E17,Data!$B:$B,0),),NA())</f>
        <v>140.80000000000001</v>
      </c>
      <c r="JL17">
        <f>IF($E$7&gt;=JL$7,INDEX(Data!JI:JI,MATCH(Control!$E17,Data!$B:$B,0),),NA())</f>
        <v>141.5</v>
      </c>
      <c r="JM17">
        <f>IF($E$7&gt;=JM$7,INDEX(Data!JJ:JJ,MATCH(Control!$E17,Data!$B:$B,0),),NA())</f>
        <v>133</v>
      </c>
      <c r="JN17">
        <f>IF($E$7&gt;=JN$7,INDEX(Data!JK:JK,MATCH(Control!$E17,Data!$B:$B,0),),NA())</f>
        <v>133.4</v>
      </c>
      <c r="JO17">
        <f>IF($E$7&gt;=JO$7,INDEX(Data!JL:JL,MATCH(Control!$E17,Data!$B:$B,0),),NA())</f>
        <v>138.4</v>
      </c>
      <c r="JP17">
        <f>IF($E$7&gt;=JP$7,INDEX(Data!JM:JM,MATCH(Control!$E17,Data!$B:$B,0),),NA())</f>
        <v>135.9</v>
      </c>
      <c r="JQ17">
        <f>IF($E$7&gt;=JQ$7,INDEX(Data!JN:JN,MATCH(Control!$E17,Data!$B:$B,0),),NA())</f>
        <v>142</v>
      </c>
      <c r="JR17">
        <f>IF($E$7&gt;=JR$7,INDEX(Data!JO:JO,MATCH(Control!$E17,Data!$B:$B,0),),NA())</f>
        <v>148.19999999999999</v>
      </c>
      <c r="JS17">
        <f>IF($E$7&gt;=JS$7,INDEX(Data!JP:JP,MATCH(Control!$E17,Data!$B:$B,0),),NA())</f>
        <v>153.69999999999999</v>
      </c>
      <c r="JT17">
        <f>IF($E$7&gt;=JT$7,INDEX(Data!JQ:JQ,MATCH(Control!$E17,Data!$B:$B,0),),NA())</f>
        <v>226.9</v>
      </c>
      <c r="JU17">
        <f>IF($E$7&gt;=JU$7,INDEX(Data!JR:JR,MATCH(Control!$E17,Data!$B:$B,0),),NA())</f>
        <v>145.69999999999999</v>
      </c>
      <c r="JV17">
        <f>IF($E$7&gt;=JV$7,INDEX(Data!JS:JS,MATCH(Control!$E17,Data!$B:$B,0),),NA())</f>
        <v>139.30000000000001</v>
      </c>
      <c r="JW17">
        <f>IF($E$7&gt;=JW$7,INDEX(Data!JT:JT,MATCH(Control!$E17,Data!$B:$B,0),),NA())</f>
        <v>155.9</v>
      </c>
      <c r="JX17">
        <f>IF($E$7&gt;=JX$7,INDEX(Data!JU:JU,MATCH(Control!$E17,Data!$B:$B,0),),NA())</f>
        <v>149.30000000000001</v>
      </c>
      <c r="JY17">
        <f>IF($E$7&gt;=JY$7,INDEX(Data!JV:JV,MATCH(Control!$E17,Data!$B:$B,0),),NA())</f>
        <v>143.1</v>
      </c>
      <c r="JZ17">
        <f>IF($E$7&gt;=JZ$7,INDEX(Data!JW:JW,MATCH(Control!$E17,Data!$B:$B,0),),NA())</f>
        <v>142.80000000000001</v>
      </c>
      <c r="KA17">
        <f>IF($E$7&gt;=KA$7,INDEX(Data!JX:JX,MATCH(Control!$E17,Data!$B:$B,0),),NA())</f>
        <v>144.4</v>
      </c>
      <c r="KB17">
        <f>IF($E$7&gt;=KB$7,INDEX(Data!JY:JY,MATCH(Control!$E17,Data!$B:$B,0),),NA())</f>
        <v>150.30000000000001</v>
      </c>
      <c r="KC17">
        <f>IF($E$7&gt;=KC$7,INDEX(Data!JZ:JZ,MATCH(Control!$E17,Data!$B:$B,0),),NA())</f>
        <v>157.6</v>
      </c>
      <c r="KD17">
        <f>IF($E$7&gt;=KD$7,INDEX(Data!KA:KA,MATCH(Control!$E17,Data!$B:$B,0),),NA())</f>
        <v>177.8</v>
      </c>
      <c r="KE17">
        <f>IF($E$7&gt;=KE$7,INDEX(Data!KB:KB,MATCH(Control!$E17,Data!$B:$B,0),),NA())</f>
        <v>194.7</v>
      </c>
      <c r="KF17">
        <f>IF($E$7&gt;=KF$7,INDEX(Data!KC:KC,MATCH(Control!$E17,Data!$B:$B,0),),NA())</f>
        <v>279.89999999999998</v>
      </c>
      <c r="KG17">
        <f>IF($E$7&gt;=KG$7,INDEX(Data!KD:KD,MATCH(Control!$E17,Data!$B:$B,0),),NA())</f>
        <v>171.9</v>
      </c>
      <c r="KH17">
        <f>IF($E$7&gt;=KH$7,INDEX(Data!KE:KE,MATCH(Control!$E17,Data!$B:$B,0),),NA())</f>
        <v>157.6</v>
      </c>
      <c r="KI17">
        <f>IF($E$7&gt;=KI$7,INDEX(Data!KF:KF,MATCH(Control!$E17,Data!$B:$B,0),),NA())</f>
        <v>174.7</v>
      </c>
      <c r="KJ17">
        <f>IF($E$7&gt;=KJ$7,INDEX(Data!KG:KG,MATCH(Control!$E17,Data!$B:$B,0),),NA())</f>
        <v>172.2</v>
      </c>
      <c r="KK17">
        <f>IF($E$7&gt;=KK$7,INDEX(Data!KH:KH,MATCH(Control!$E17,Data!$B:$B,0),),NA())</f>
        <v>173</v>
      </c>
      <c r="KL17">
        <f>IF($E$7&gt;=KL$7,INDEX(Data!KI:KI,MATCH(Control!$E17,Data!$B:$B,0),),NA())</f>
        <v>164.7</v>
      </c>
      <c r="KM17">
        <f>IF($E$7&gt;=KM$7,INDEX(Data!KJ:KJ,MATCH(Control!$E17,Data!$B:$B,0),),NA())</f>
        <v>171.1</v>
      </c>
      <c r="KN17">
        <f>IF($E$7&gt;=KN$7,INDEX(Data!KK:KK,MATCH(Control!$E17,Data!$B:$B,0),),NA())</f>
        <v>173.6</v>
      </c>
      <c r="KO17">
        <f>IF($E$7&gt;=KO$7,INDEX(Data!KL:KL,MATCH(Control!$E17,Data!$B:$B,0),),NA())</f>
        <v>181.7</v>
      </c>
      <c r="KP17">
        <f>IF($E$7&gt;=KP$7,INDEX(Data!KM:KM,MATCH(Control!$E17,Data!$B:$B,0),),NA())</f>
        <v>189.3</v>
      </c>
      <c r="KQ17">
        <f>IF($E$7&gt;=KQ$7,INDEX(Data!KN:KN,MATCH(Control!$E17,Data!$B:$B,0),),NA())</f>
        <v>206.5</v>
      </c>
      <c r="KR17">
        <f>IF($E$7&gt;=KR$7,INDEX(Data!KO:KO,MATCH(Control!$E17,Data!$B:$B,0),),NA())</f>
        <v>296.5</v>
      </c>
      <c r="KS17">
        <f>IF($E$7&gt;=KS$7,INDEX(Data!KP:KP,MATCH(Control!$E17,Data!$B:$B,0),),NA())</f>
        <v>191.2</v>
      </c>
      <c r="KT17">
        <f>IF($E$7&gt;=KT$7,INDEX(Data!KQ:KQ,MATCH(Control!$E17,Data!$B:$B,0),),NA())</f>
        <v>179.7</v>
      </c>
      <c r="KU17">
        <f>IF($E$7&gt;=KU$7,INDEX(Data!KR:KR,MATCH(Control!$E17,Data!$B:$B,0),),NA())</f>
        <v>194.9</v>
      </c>
      <c r="KV17">
        <f>IF($E$7&gt;=KV$7,INDEX(Data!KS:KS,MATCH(Control!$E17,Data!$B:$B,0),),NA())</f>
        <v>191.4</v>
      </c>
      <c r="KW17">
        <f>IF($E$7&gt;=KW$7,INDEX(Data!KT:KT,MATCH(Control!$E17,Data!$B:$B,0),),NA())</f>
        <v>183.3</v>
      </c>
      <c r="KX17">
        <f>IF($E$7&gt;=KX$7,INDEX(Data!KU:KU,MATCH(Control!$E17,Data!$B:$B,0),),NA())</f>
        <v>173.5</v>
      </c>
      <c r="KY17">
        <f>IF($E$7&gt;=KY$7,INDEX(Data!KV:KV,MATCH(Control!$E17,Data!$B:$B,0),),NA())</f>
        <v>182.1</v>
      </c>
      <c r="KZ17">
        <f>IF($E$7&gt;=KZ$7,INDEX(Data!KW:KW,MATCH(Control!$E17,Data!$B:$B,0),),NA())</f>
        <v>189.9</v>
      </c>
      <c r="LA17">
        <f>IF($E$7&gt;=LA$7,INDEX(Data!KX:KX,MATCH(Control!$E17,Data!$B:$B,0),),NA())</f>
        <v>204.4</v>
      </c>
      <c r="LB17">
        <f>IF($E$7&gt;=LB$7,INDEX(Data!KY:KY,MATCH(Control!$E17,Data!$B:$B,0),),NA())</f>
        <v>204.5</v>
      </c>
      <c r="LC17">
        <f>IF($E$7&gt;=LC$7,INDEX(Data!KZ:KZ,MATCH(Control!$E17,Data!$B:$B,0),),NA())</f>
        <v>217.3</v>
      </c>
      <c r="LD17">
        <f>IF($E$7&gt;=LD$7,INDEX(Data!LA:LA,MATCH(Control!$E17,Data!$B:$B,0),),NA())</f>
        <v>309.89999999999998</v>
      </c>
      <c r="LE17">
        <f>IF($E$7&gt;=LE$7,INDEX(Data!LB:LB,MATCH(Control!$E17,Data!$B:$B,0),),NA())</f>
        <v>214.9</v>
      </c>
      <c r="LF17">
        <f>IF($E$7&gt;=LF$7,INDEX(Data!LC:LC,MATCH(Control!$E17,Data!$B:$B,0),),NA())</f>
        <v>184.3</v>
      </c>
      <c r="LG17">
        <f>IF($E$7&gt;=LG$7,INDEX(Data!LD:LD,MATCH(Control!$E17,Data!$B:$B,0),),NA())</f>
        <v>210.3</v>
      </c>
      <c r="LH17">
        <f>IF($E$7&gt;=LH$7,INDEX(Data!LE:LE,MATCH(Control!$E17,Data!$B:$B,0),),NA())</f>
        <v>200.4</v>
      </c>
      <c r="LI17">
        <f>IF($E$7&gt;=LI$7,INDEX(Data!LF:LF,MATCH(Control!$E17,Data!$B:$B,0),),NA())</f>
        <v>196.9</v>
      </c>
      <c r="LJ17">
        <f>IF($E$7&gt;=LJ$7,INDEX(Data!LG:LG,MATCH(Control!$E17,Data!$B:$B,0),),NA())</f>
        <v>195.4</v>
      </c>
      <c r="LK17">
        <f>IF($E$7&gt;=LK$7,INDEX(Data!LH:LH,MATCH(Control!$E17,Data!$B:$B,0),),NA())</f>
        <v>179.5</v>
      </c>
      <c r="LL17">
        <f>IF($E$7&gt;=LL$7,INDEX(Data!LI:LI,MATCH(Control!$E17,Data!$B:$B,0),),NA())</f>
        <v>176.8</v>
      </c>
      <c r="LM17">
        <f>IF($E$7&gt;=LM$7,INDEX(Data!LJ:LJ,MATCH(Control!$E17,Data!$B:$B,0),),NA())</f>
        <v>179.2</v>
      </c>
      <c r="LN17">
        <f>IF($E$7&gt;=LN$7,INDEX(Data!LK:LK,MATCH(Control!$E17,Data!$B:$B,0),),NA())</f>
        <v>214.1</v>
      </c>
      <c r="LO17">
        <f>IF($E$7&gt;=LO$7,INDEX(Data!LL:LL,MATCH(Control!$E17,Data!$B:$B,0),),NA())</f>
        <v>222.8</v>
      </c>
      <c r="LP17">
        <f>IF($E$7&gt;=LP$7,INDEX(Data!LM:LM,MATCH(Control!$E17,Data!$B:$B,0),),NA())</f>
        <v>310.8</v>
      </c>
      <c r="LQ17">
        <f>IF($E$7&gt;=LQ$7,INDEX(Data!LN:LN,MATCH(Control!$E17,Data!$B:$B,0),),NA())</f>
        <v>242.9</v>
      </c>
      <c r="LR17">
        <f>IF($E$7&gt;=LR$7,INDEX(Data!LO:LO,MATCH(Control!$E17,Data!$B:$B,0),),NA())</f>
        <v>194</v>
      </c>
      <c r="LS17">
        <f>IF($E$7&gt;=LS$7,INDEX(Data!LP:LP,MATCH(Control!$E17,Data!$B:$B,0),),NA())</f>
        <v>215</v>
      </c>
      <c r="LT17">
        <f>IF($E$7&gt;=LT$7,INDEX(Data!LQ:LQ,MATCH(Control!$E17,Data!$B:$B,0),),NA())</f>
        <v>213.6</v>
      </c>
      <c r="LU17">
        <f>IF($E$7&gt;=LU$7,INDEX(Data!LR:LR,MATCH(Control!$E17,Data!$B:$B,0),),NA())</f>
        <v>211.3</v>
      </c>
      <c r="LV17">
        <f>IF($E$7&gt;=LV$7,INDEX(Data!LS:LS,MATCH(Control!$E17,Data!$B:$B,0),),NA())</f>
        <v>206</v>
      </c>
      <c r="LW17">
        <f>IF($E$7&gt;=LW$7,INDEX(Data!LT:LT,MATCH(Control!$E17,Data!$B:$B,0),),NA())</f>
        <v>201.4</v>
      </c>
      <c r="LX17">
        <f>IF($E$7&gt;=LX$7,INDEX(Data!LU:LU,MATCH(Control!$E17,Data!$B:$B,0),),NA())</f>
        <v>208.7</v>
      </c>
      <c r="LY17">
        <f>IF($E$7&gt;=LY$7,INDEX(Data!LV:LV,MATCH(Control!$E17,Data!$B:$B,0),),NA())</f>
        <v>206.1</v>
      </c>
      <c r="LZ17">
        <f>IF($E$7&gt;=LZ$7,INDEX(Data!LW:LW,MATCH(Control!$E17,Data!$B:$B,0),),NA())</f>
        <v>218.7</v>
      </c>
      <c r="MA17">
        <f>IF($E$7&gt;=MA$7,INDEX(Data!LX:LX,MATCH(Control!$E17,Data!$B:$B,0),),NA())</f>
        <v>236.5</v>
      </c>
      <c r="MB17">
        <f>IF($E$7&gt;=MB$7,INDEX(Data!LY:LY,MATCH(Control!$E17,Data!$B:$B,0),),NA())</f>
        <v>326.7</v>
      </c>
      <c r="MC17">
        <f>IF($E$7&gt;=MC$7,INDEX(Data!LZ:LZ,MATCH(Control!$E17,Data!$B:$B,0),),NA())</f>
        <v>234.5</v>
      </c>
      <c r="MD17">
        <f>IF($E$7&gt;=MD$7,INDEX(Data!MA:MA,MATCH(Control!$E17,Data!$B:$B,0),),NA())</f>
        <v>199.8</v>
      </c>
      <c r="ME17">
        <f>IF($E$7&gt;=ME$7,INDEX(Data!MB:MB,MATCH(Control!$E17,Data!$B:$B,0),),NA())</f>
        <v>223.7</v>
      </c>
      <c r="MF17">
        <f>IF($E$7&gt;=MF$7,INDEX(Data!MC:MC,MATCH(Control!$E17,Data!$B:$B,0),),NA())</f>
        <v>223.6</v>
      </c>
      <c r="MG17">
        <f>IF($E$7&gt;=MG$7,INDEX(Data!MD:MD,MATCH(Control!$E17,Data!$B:$B,0),),NA())</f>
        <v>214.9</v>
      </c>
      <c r="MH17">
        <f>IF($E$7&gt;=MH$7,INDEX(Data!ME:ME,MATCH(Control!$E17,Data!$B:$B,0),),NA())</f>
        <v>207.9</v>
      </c>
      <c r="MI17">
        <f>IF($E$7&gt;=MI$7,INDEX(Data!MF:MF,MATCH(Control!$E17,Data!$B:$B,0),),NA())</f>
        <v>208.5</v>
      </c>
      <c r="MJ17">
        <f>IF($E$7&gt;=MJ$7,INDEX(Data!MG:MG,MATCH(Control!$E17,Data!$B:$B,0),),NA())</f>
        <v>215</v>
      </c>
      <c r="MK17">
        <f>IF($E$7&gt;=MK$7,INDEX(Data!MH:MH,MATCH(Control!$E17,Data!$B:$B,0),),NA())</f>
        <v>226.7</v>
      </c>
      <c r="ML17">
        <f>IF($E$7&gt;=ML$7,INDEX(Data!MI:MI,MATCH(Control!$E17,Data!$B:$B,0),),NA())</f>
        <v>241.5</v>
      </c>
      <c r="MM17">
        <f>IF($E$7&gt;=MM$7,INDEX(Data!MJ:MJ,MATCH(Control!$E17,Data!$B:$B,0),),NA())</f>
        <v>254.3</v>
      </c>
      <c r="MN17">
        <f>IF($E$7&gt;=MN$7,INDEX(Data!MK:MK,MATCH(Control!$E17,Data!$B:$B,0),),NA())</f>
        <v>384.8</v>
      </c>
      <c r="MO17">
        <f>IF($E$7&gt;=MO$7,INDEX(Data!ML:ML,MATCH(Control!$E17,Data!$B:$B,0),),NA())</f>
        <v>253.5</v>
      </c>
      <c r="MP17">
        <f>IF($E$7&gt;=MP$7,INDEX(Data!MM:MM,MATCH(Control!$E17,Data!$B:$B,0),),NA())</f>
        <v>220</v>
      </c>
      <c r="MQ17">
        <f>IF($E$7&gt;=MQ$7,INDEX(Data!MN:MN,MATCH(Control!$E17,Data!$B:$B,0),),NA())</f>
        <v>244.3</v>
      </c>
      <c r="MR17">
        <f>IF($E$7&gt;=MR$7,INDEX(Data!MO:MO,MATCH(Control!$E17,Data!$B:$B,0),),NA())</f>
        <v>248.4</v>
      </c>
      <c r="MS17" t="e">
        <f>IF($E$7&gt;=MS$7,INDEX(Data!MP:MP,MATCH(Control!$E17,Data!$B:$B,0),),NA())</f>
        <v>#N/A</v>
      </c>
      <c r="MT17" t="e">
        <f>IF($E$7&gt;=MT$7,INDEX(Data!MQ:MQ,MATCH(Control!$E17,Data!$B:$B,0),),NA())</f>
        <v>#N/A</v>
      </c>
      <c r="MU17" t="e">
        <f>IF($E$7&gt;=MU$7,INDEX(Data!MR:MR,MATCH(Control!$E17,Data!$B:$B,0),),NA())</f>
        <v>#N/A</v>
      </c>
      <c r="MV17" t="e">
        <f>IF($E$7&gt;=MV$7,INDEX(Data!MS:MS,MATCH(Control!$E17,Data!$B:$B,0),),NA())</f>
        <v>#N/A</v>
      </c>
      <c r="MW17" t="e">
        <f>IF($E$7&gt;=MW$7,INDEX(Data!MT:MT,MATCH(Control!$E17,Data!$B:$B,0),),NA())</f>
        <v>#N/A</v>
      </c>
      <c r="MX17" t="e">
        <f>IF($E$7&gt;=MX$7,INDEX(Data!MU:MU,MATCH(Control!$E17,Data!$B:$B,0),),NA())</f>
        <v>#N/A</v>
      </c>
      <c r="MY17" t="e">
        <f>IF($E$7&gt;=MY$7,INDEX(Data!MV:MV,MATCH(Control!$E17,Data!$B:$B,0),),NA())</f>
        <v>#N/A</v>
      </c>
      <c r="MZ17" t="e">
        <f>IF($E$7&gt;=MZ$7,INDEX(Data!MW:MW,MATCH(Control!$E17,Data!$B:$B,0),),NA())</f>
        <v>#N/A</v>
      </c>
      <c r="NA17" t="e">
        <f>IF($E$7&gt;=NA$7,INDEX(Data!MX:MX,MATCH(Control!$E17,Data!$B:$B,0),),NA())</f>
        <v>#N/A</v>
      </c>
      <c r="NB17" t="e">
        <f>IF($E$7&gt;=NB$7,INDEX(Data!MY:MY,MATCH(Control!$E17,Data!$B:$B,0),),NA())</f>
        <v>#N/A</v>
      </c>
      <c r="NC17" t="e">
        <f>IF($E$7&gt;=NC$7,INDEX(Data!MZ:MZ,MATCH(Control!$E17,Data!$B:$B,0),),NA())</f>
        <v>#N/A</v>
      </c>
      <c r="ND17" t="e">
        <f>IF($E$7&gt;=ND$7,INDEX(Data!NA:NA,MATCH(Control!$E17,Data!$B:$B,0),),NA())</f>
        <v>#N/A</v>
      </c>
      <c r="NE17" t="e">
        <f>IF($E$7&gt;=NE$7,INDEX(Data!NB:NB,MATCH(Control!$E17,Data!$B:$B,0),),NA())</f>
        <v>#N/A</v>
      </c>
      <c r="NF17" t="e">
        <f>IF($E$7&gt;=NF$7,INDEX(Data!NC:NC,MATCH(Control!$E17,Data!$B:$B,0),),NA())</f>
        <v>#N/A</v>
      </c>
      <c r="NG17" t="e">
        <f>IF($E$7&gt;=NG$7,INDEX(Data!ND:ND,MATCH(Control!$E17,Data!$B:$B,0),),NA())</f>
        <v>#N/A</v>
      </c>
      <c r="NH17" t="e">
        <f>IF($E$7&gt;=NH$7,INDEX(Data!NE:NE,MATCH(Control!$E17,Data!$B:$B,0),),NA())</f>
        <v>#N/A</v>
      </c>
      <c r="NI17" t="e">
        <f>IF($E$7&gt;=NI$7,INDEX(Data!NF:NF,MATCH(Control!$E17,Data!$B:$B,0),),NA())</f>
        <v>#N/A</v>
      </c>
      <c r="NJ17" t="e">
        <f>IF($E$7&gt;=NJ$7,INDEX(Data!NG:NG,MATCH(Control!$E17,Data!$B:$B,0),),NA())</f>
        <v>#N/A</v>
      </c>
      <c r="NK17" t="e">
        <f>IF($E$7&gt;=NK$7,INDEX(Data!NH:NH,MATCH(Control!$E17,Data!$B:$B,0),),NA())</f>
        <v>#N/A</v>
      </c>
      <c r="NL17" t="e">
        <f>IF($E$7&gt;=NL$7,INDEX(Data!NI:NI,MATCH(Control!$E17,Data!$B:$B,0),),NA())</f>
        <v>#N/A</v>
      </c>
    </row>
    <row r="18" spans="1:376" x14ac:dyDescent="0.25">
      <c r="B18" s="6" t="s">
        <v>205</v>
      </c>
      <c r="C18" s="8">
        <f t="shared" si="0"/>
        <v>40179</v>
      </c>
      <c r="E18" s="3" t="str">
        <f t="shared" si="32"/>
        <v>New South Wales - Other specialised food retailing</v>
      </c>
      <c r="F18" t="str">
        <f t="shared" si="34"/>
        <v>New South Wales</v>
      </c>
      <c r="G18" t="str">
        <f t="shared" si="33"/>
        <v>Other specialised food retailing</v>
      </c>
      <c r="H18">
        <f>IF($E$7&gt;=H$7,INDEX(Data!E:E,MATCH(Control!$E18,Data!$B:$B,0),),NA())</f>
        <v>63.9</v>
      </c>
      <c r="I18">
        <f>IF($E$7&gt;=I$7,INDEX(Data!F:F,MATCH(Control!$E18,Data!$B:$B,0),),NA())</f>
        <v>64</v>
      </c>
      <c r="J18">
        <f>IF($E$7&gt;=J$7,INDEX(Data!G:G,MATCH(Control!$E18,Data!$B:$B,0),),NA())</f>
        <v>62.7</v>
      </c>
      <c r="K18">
        <f>IF($E$7&gt;=K$7,INDEX(Data!H:H,MATCH(Control!$E18,Data!$B:$B,0),),NA())</f>
        <v>65.599999999999994</v>
      </c>
      <c r="L18">
        <f>IF($E$7&gt;=L$7,INDEX(Data!I:I,MATCH(Control!$E18,Data!$B:$B,0),),NA())</f>
        <v>62.6</v>
      </c>
      <c r="M18">
        <f>IF($E$7&gt;=M$7,INDEX(Data!J:J,MATCH(Control!$E18,Data!$B:$B,0),),NA())</f>
        <v>64.400000000000006</v>
      </c>
      <c r="N18">
        <f>IF($E$7&gt;=N$7,INDEX(Data!K:K,MATCH(Control!$E18,Data!$B:$B,0),),NA())</f>
        <v>66</v>
      </c>
      <c r="O18">
        <f>IF($E$7&gt;=O$7,INDEX(Data!L:L,MATCH(Control!$E18,Data!$B:$B,0),),NA())</f>
        <v>65.3</v>
      </c>
      <c r="P18">
        <f>IF($E$7&gt;=P$7,INDEX(Data!M:M,MATCH(Control!$E18,Data!$B:$B,0),),NA())</f>
        <v>77.900000000000006</v>
      </c>
      <c r="Q18">
        <f>IF($E$7&gt;=Q$7,INDEX(Data!N:N,MATCH(Control!$E18,Data!$B:$B,0),),NA())</f>
        <v>65.099999999999994</v>
      </c>
      <c r="R18">
        <f>IF($E$7&gt;=R$7,INDEX(Data!O:O,MATCH(Control!$E18,Data!$B:$B,0),),NA())</f>
        <v>62.3</v>
      </c>
      <c r="S18">
        <f>IF($E$7&gt;=S$7,INDEX(Data!P:P,MATCH(Control!$E18,Data!$B:$B,0),),NA())</f>
        <v>65.7</v>
      </c>
      <c r="T18">
        <f>IF($E$7&gt;=T$7,INDEX(Data!Q:Q,MATCH(Control!$E18,Data!$B:$B,0),),NA())</f>
        <v>61.9</v>
      </c>
      <c r="U18">
        <f>IF($E$7&gt;=U$7,INDEX(Data!R:R,MATCH(Control!$E18,Data!$B:$B,0),),NA())</f>
        <v>63.7</v>
      </c>
      <c r="V18">
        <f>IF($E$7&gt;=V$7,INDEX(Data!S:S,MATCH(Control!$E18,Data!$B:$B,0),),NA())</f>
        <v>64.900000000000006</v>
      </c>
      <c r="W18">
        <f>IF($E$7&gt;=W$7,INDEX(Data!T:T,MATCH(Control!$E18,Data!$B:$B,0),),NA())</f>
        <v>69.5</v>
      </c>
      <c r="X18">
        <f>IF($E$7&gt;=X$7,INDEX(Data!U:U,MATCH(Control!$E18,Data!$B:$B,0),),NA())</f>
        <v>67.900000000000006</v>
      </c>
      <c r="Y18">
        <f>IF($E$7&gt;=Y$7,INDEX(Data!V:V,MATCH(Control!$E18,Data!$B:$B,0),),NA())</f>
        <v>67.5</v>
      </c>
      <c r="Z18">
        <f>IF($E$7&gt;=Z$7,INDEX(Data!W:W,MATCH(Control!$E18,Data!$B:$B,0),),NA())</f>
        <v>66</v>
      </c>
      <c r="AA18">
        <f>IF($E$7&gt;=AA$7,INDEX(Data!X:X,MATCH(Control!$E18,Data!$B:$B,0),),NA())</f>
        <v>67.2</v>
      </c>
      <c r="AB18">
        <f>IF($E$7&gt;=AB$7,INDEX(Data!Y:Y,MATCH(Control!$E18,Data!$B:$B,0),),NA())</f>
        <v>78.400000000000006</v>
      </c>
      <c r="AC18">
        <f>IF($E$7&gt;=AC$7,INDEX(Data!Z:Z,MATCH(Control!$E18,Data!$B:$B,0),),NA())</f>
        <v>69.2</v>
      </c>
      <c r="AD18">
        <f>IF($E$7&gt;=AD$7,INDEX(Data!AA:AA,MATCH(Control!$E18,Data!$B:$B,0),),NA())</f>
        <v>68.2</v>
      </c>
      <c r="AE18">
        <f>IF($E$7&gt;=AE$7,INDEX(Data!AB:AB,MATCH(Control!$E18,Data!$B:$B,0),),NA())</f>
        <v>70.7</v>
      </c>
      <c r="AF18">
        <f>IF($E$7&gt;=AF$7,INDEX(Data!AC:AC,MATCH(Control!$E18,Data!$B:$B,0),),NA())</f>
        <v>67.400000000000006</v>
      </c>
      <c r="AG18">
        <f>IF($E$7&gt;=AG$7,INDEX(Data!AD:AD,MATCH(Control!$E18,Data!$B:$B,0),),NA())</f>
        <v>71</v>
      </c>
      <c r="AH18">
        <f>IF($E$7&gt;=AH$7,INDEX(Data!AE:AE,MATCH(Control!$E18,Data!$B:$B,0),),NA())</f>
        <v>67.900000000000006</v>
      </c>
      <c r="AI18">
        <f>IF($E$7&gt;=AI$7,INDEX(Data!AF:AF,MATCH(Control!$E18,Data!$B:$B,0),),NA())</f>
        <v>67.400000000000006</v>
      </c>
      <c r="AJ18">
        <f>IF($E$7&gt;=AJ$7,INDEX(Data!AG:AG,MATCH(Control!$E18,Data!$B:$B,0),),NA())</f>
        <v>70.7</v>
      </c>
      <c r="AK18">
        <f>IF($E$7&gt;=AK$7,INDEX(Data!AH:AH,MATCH(Control!$E18,Data!$B:$B,0),),NA())</f>
        <v>68.099999999999994</v>
      </c>
      <c r="AL18">
        <f>IF($E$7&gt;=AL$7,INDEX(Data!AI:AI,MATCH(Control!$E18,Data!$B:$B,0),),NA())</f>
        <v>73.5</v>
      </c>
      <c r="AM18">
        <f>IF($E$7&gt;=AM$7,INDEX(Data!AJ:AJ,MATCH(Control!$E18,Data!$B:$B,0),),NA())</f>
        <v>75.2</v>
      </c>
      <c r="AN18">
        <f>IF($E$7&gt;=AN$7,INDEX(Data!AK:AK,MATCH(Control!$E18,Data!$B:$B,0),),NA())</f>
        <v>81.900000000000006</v>
      </c>
      <c r="AO18">
        <f>IF($E$7&gt;=AO$7,INDEX(Data!AL:AL,MATCH(Control!$E18,Data!$B:$B,0),),NA())</f>
        <v>74.7</v>
      </c>
      <c r="AP18">
        <f>IF($E$7&gt;=AP$7,INDEX(Data!AM:AM,MATCH(Control!$E18,Data!$B:$B,0),),NA())</f>
        <v>68.7</v>
      </c>
      <c r="AQ18">
        <f>IF($E$7&gt;=AQ$7,INDEX(Data!AN:AN,MATCH(Control!$E18,Data!$B:$B,0),),NA())</f>
        <v>72.900000000000006</v>
      </c>
      <c r="AR18">
        <f>IF($E$7&gt;=AR$7,INDEX(Data!AO:AO,MATCH(Control!$E18,Data!$B:$B,0),),NA())</f>
        <v>73.099999999999994</v>
      </c>
      <c r="AS18">
        <f>IF($E$7&gt;=AS$7,INDEX(Data!AP:AP,MATCH(Control!$E18,Data!$B:$B,0),),NA())</f>
        <v>78.3</v>
      </c>
      <c r="AT18">
        <f>IF($E$7&gt;=AT$7,INDEX(Data!AQ:AQ,MATCH(Control!$E18,Data!$B:$B,0),),NA())</f>
        <v>73.2</v>
      </c>
      <c r="AU18">
        <f>IF($E$7&gt;=AU$7,INDEX(Data!AR:AR,MATCH(Control!$E18,Data!$B:$B,0),),NA())</f>
        <v>78.8</v>
      </c>
      <c r="AV18">
        <f>IF($E$7&gt;=AV$7,INDEX(Data!AS:AS,MATCH(Control!$E18,Data!$B:$B,0),),NA())</f>
        <v>80.7</v>
      </c>
      <c r="AW18">
        <f>IF($E$7&gt;=AW$7,INDEX(Data!AT:AT,MATCH(Control!$E18,Data!$B:$B,0),),NA())</f>
        <v>77.5</v>
      </c>
      <c r="AX18">
        <f>IF($E$7&gt;=AX$7,INDEX(Data!AU:AU,MATCH(Control!$E18,Data!$B:$B,0),),NA())</f>
        <v>86</v>
      </c>
      <c r="AY18">
        <f>IF($E$7&gt;=AY$7,INDEX(Data!AV:AV,MATCH(Control!$E18,Data!$B:$B,0),),NA())</f>
        <v>87.4</v>
      </c>
      <c r="AZ18">
        <f>IF($E$7&gt;=AZ$7,INDEX(Data!AW:AW,MATCH(Control!$E18,Data!$B:$B,0),),NA())</f>
        <v>98.2</v>
      </c>
      <c r="BA18">
        <f>IF($E$7&gt;=BA$7,INDEX(Data!AX:AX,MATCH(Control!$E18,Data!$B:$B,0),),NA())</f>
        <v>85.4</v>
      </c>
      <c r="BB18">
        <f>IF($E$7&gt;=BB$7,INDEX(Data!AY:AY,MATCH(Control!$E18,Data!$B:$B,0),),NA())</f>
        <v>76.5</v>
      </c>
      <c r="BC18">
        <f>IF($E$7&gt;=BC$7,INDEX(Data!AZ:AZ,MATCH(Control!$E18,Data!$B:$B,0),),NA())</f>
        <v>83.7</v>
      </c>
      <c r="BD18">
        <f>IF($E$7&gt;=BD$7,INDEX(Data!BA:BA,MATCH(Control!$E18,Data!$B:$B,0),),NA())</f>
        <v>84.9</v>
      </c>
      <c r="BE18">
        <f>IF($E$7&gt;=BE$7,INDEX(Data!BB:BB,MATCH(Control!$E18,Data!$B:$B,0),),NA())</f>
        <v>91.9</v>
      </c>
      <c r="BF18">
        <f>IF($E$7&gt;=BF$7,INDEX(Data!BC:BC,MATCH(Control!$E18,Data!$B:$B,0),),NA())</f>
        <v>86.7</v>
      </c>
      <c r="BG18">
        <f>IF($E$7&gt;=BG$7,INDEX(Data!BD:BD,MATCH(Control!$E18,Data!$B:$B,0),),NA())</f>
        <v>90.5</v>
      </c>
      <c r="BH18">
        <f>IF($E$7&gt;=BH$7,INDEX(Data!BE:BE,MATCH(Control!$E18,Data!$B:$B,0),),NA())</f>
        <v>91.3</v>
      </c>
      <c r="BI18">
        <f>IF($E$7&gt;=BI$7,INDEX(Data!BF:BF,MATCH(Control!$E18,Data!$B:$B,0),),NA())</f>
        <v>89.6</v>
      </c>
      <c r="BJ18">
        <f>IF($E$7&gt;=BJ$7,INDEX(Data!BG:BG,MATCH(Control!$E18,Data!$B:$B,0),),NA())</f>
        <v>93</v>
      </c>
      <c r="BK18">
        <f>IF($E$7&gt;=BK$7,INDEX(Data!BH:BH,MATCH(Control!$E18,Data!$B:$B,0),),NA())</f>
        <v>92.3</v>
      </c>
      <c r="BL18">
        <f>IF($E$7&gt;=BL$7,INDEX(Data!BI:BI,MATCH(Control!$E18,Data!$B:$B,0),),NA())</f>
        <v>107.4</v>
      </c>
      <c r="BM18">
        <f>IF($E$7&gt;=BM$7,INDEX(Data!BJ:BJ,MATCH(Control!$E18,Data!$B:$B,0),),NA())</f>
        <v>91.2</v>
      </c>
      <c r="BN18">
        <f>IF($E$7&gt;=BN$7,INDEX(Data!BK:BK,MATCH(Control!$E18,Data!$B:$B,0),),NA())</f>
        <v>87</v>
      </c>
      <c r="BO18">
        <f>IF($E$7&gt;=BO$7,INDEX(Data!BL:BL,MATCH(Control!$E18,Data!$B:$B,0),),NA())</f>
        <v>88.9</v>
      </c>
      <c r="BP18">
        <f>IF($E$7&gt;=BP$7,INDEX(Data!BM:BM,MATCH(Control!$E18,Data!$B:$B,0),),NA())</f>
        <v>91.4</v>
      </c>
      <c r="BQ18">
        <f>IF($E$7&gt;=BQ$7,INDEX(Data!BN:BN,MATCH(Control!$E18,Data!$B:$B,0),),NA())</f>
        <v>93.2</v>
      </c>
      <c r="BR18">
        <f>IF($E$7&gt;=BR$7,INDEX(Data!BO:BO,MATCH(Control!$E18,Data!$B:$B,0),),NA())</f>
        <v>91.3</v>
      </c>
      <c r="BS18">
        <f>IF($E$7&gt;=BS$7,INDEX(Data!BP:BP,MATCH(Control!$E18,Data!$B:$B,0),),NA())</f>
        <v>98.5</v>
      </c>
      <c r="BT18">
        <f>IF($E$7&gt;=BT$7,INDEX(Data!BQ:BQ,MATCH(Control!$E18,Data!$B:$B,0),),NA())</f>
        <v>97.4</v>
      </c>
      <c r="BU18">
        <f>IF($E$7&gt;=BU$7,INDEX(Data!BR:BR,MATCH(Control!$E18,Data!$B:$B,0),),NA())</f>
        <v>97.3</v>
      </c>
      <c r="BV18">
        <f>IF($E$7&gt;=BV$7,INDEX(Data!BS:BS,MATCH(Control!$E18,Data!$B:$B,0),),NA())</f>
        <v>99.8</v>
      </c>
      <c r="BW18">
        <f>IF($E$7&gt;=BW$7,INDEX(Data!BT:BT,MATCH(Control!$E18,Data!$B:$B,0),),NA())</f>
        <v>96.9</v>
      </c>
      <c r="BX18">
        <f>IF($E$7&gt;=BX$7,INDEX(Data!BU:BU,MATCH(Control!$E18,Data!$B:$B,0),),NA())</f>
        <v>111.3</v>
      </c>
      <c r="BY18">
        <f>IF($E$7&gt;=BY$7,INDEX(Data!BV:BV,MATCH(Control!$E18,Data!$B:$B,0),),NA())</f>
        <v>100.1</v>
      </c>
      <c r="BZ18">
        <f>IF($E$7&gt;=BZ$7,INDEX(Data!BW:BW,MATCH(Control!$E18,Data!$B:$B,0),),NA())</f>
        <v>95</v>
      </c>
      <c r="CA18">
        <f>IF($E$7&gt;=CA$7,INDEX(Data!BX:BX,MATCH(Control!$E18,Data!$B:$B,0),),NA())</f>
        <v>101.4</v>
      </c>
      <c r="CB18">
        <f>IF($E$7&gt;=CB$7,INDEX(Data!BY:BY,MATCH(Control!$E18,Data!$B:$B,0),),NA())</f>
        <v>96.2</v>
      </c>
      <c r="CC18">
        <f>IF($E$7&gt;=CC$7,INDEX(Data!BZ:BZ,MATCH(Control!$E18,Data!$B:$B,0),),NA())</f>
        <v>97.8</v>
      </c>
      <c r="CD18">
        <f>IF($E$7&gt;=CD$7,INDEX(Data!CA:CA,MATCH(Control!$E18,Data!$B:$B,0),),NA())</f>
        <v>91.3</v>
      </c>
      <c r="CE18">
        <f>IF($E$7&gt;=CE$7,INDEX(Data!CB:CB,MATCH(Control!$E18,Data!$B:$B,0),),NA())</f>
        <v>94.6</v>
      </c>
      <c r="CF18">
        <f>IF($E$7&gt;=CF$7,INDEX(Data!CC:CC,MATCH(Control!$E18,Data!$B:$B,0),),NA())</f>
        <v>95.4</v>
      </c>
      <c r="CG18">
        <f>IF($E$7&gt;=CG$7,INDEX(Data!CD:CD,MATCH(Control!$E18,Data!$B:$B,0),),NA())</f>
        <v>98.3</v>
      </c>
      <c r="CH18">
        <f>IF($E$7&gt;=CH$7,INDEX(Data!CE:CE,MATCH(Control!$E18,Data!$B:$B,0),),NA())</f>
        <v>101.4</v>
      </c>
      <c r="CI18">
        <f>IF($E$7&gt;=CI$7,INDEX(Data!CF:CF,MATCH(Control!$E18,Data!$B:$B,0),),NA())</f>
        <v>100.7</v>
      </c>
      <c r="CJ18">
        <f>IF($E$7&gt;=CJ$7,INDEX(Data!CG:CG,MATCH(Control!$E18,Data!$B:$B,0),),NA())</f>
        <v>120.3</v>
      </c>
      <c r="CK18">
        <f>IF($E$7&gt;=CK$7,INDEX(Data!CH:CH,MATCH(Control!$E18,Data!$B:$B,0),),NA())</f>
        <v>106.2</v>
      </c>
      <c r="CL18">
        <f>IF($E$7&gt;=CL$7,INDEX(Data!CI:CI,MATCH(Control!$E18,Data!$B:$B,0),),NA())</f>
        <v>97.3</v>
      </c>
      <c r="CM18">
        <f>IF($E$7&gt;=CM$7,INDEX(Data!CJ:CJ,MATCH(Control!$E18,Data!$B:$B,0),),NA())</f>
        <v>105.4</v>
      </c>
      <c r="CN18">
        <f>IF($E$7&gt;=CN$7,INDEX(Data!CK:CK,MATCH(Control!$E18,Data!$B:$B,0),),NA())</f>
        <v>100.6</v>
      </c>
      <c r="CO18">
        <f>IF($E$7&gt;=CO$7,INDEX(Data!CL:CL,MATCH(Control!$E18,Data!$B:$B,0),),NA())</f>
        <v>103.9</v>
      </c>
      <c r="CP18">
        <f>IF($E$7&gt;=CP$7,INDEX(Data!CM:CM,MATCH(Control!$E18,Data!$B:$B,0),),NA())</f>
        <v>107.4</v>
      </c>
      <c r="CQ18">
        <f>IF($E$7&gt;=CQ$7,INDEX(Data!CN:CN,MATCH(Control!$E18,Data!$B:$B,0),),NA())</f>
        <v>106.9</v>
      </c>
      <c r="CR18">
        <f>IF($E$7&gt;=CR$7,INDEX(Data!CO:CO,MATCH(Control!$E18,Data!$B:$B,0),),NA())</f>
        <v>109.6</v>
      </c>
      <c r="CS18">
        <f>IF($E$7&gt;=CS$7,INDEX(Data!CP:CP,MATCH(Control!$E18,Data!$B:$B,0),),NA())</f>
        <v>108.8</v>
      </c>
      <c r="CT18">
        <f>IF($E$7&gt;=CT$7,INDEX(Data!CQ:CQ,MATCH(Control!$E18,Data!$B:$B,0),),NA())</f>
        <v>110.6</v>
      </c>
      <c r="CU18">
        <f>IF($E$7&gt;=CU$7,INDEX(Data!CR:CR,MATCH(Control!$E18,Data!$B:$B,0),),NA())</f>
        <v>113.8</v>
      </c>
      <c r="CV18">
        <f>IF($E$7&gt;=CV$7,INDEX(Data!CS:CS,MATCH(Control!$E18,Data!$B:$B,0),),NA())</f>
        <v>134.4</v>
      </c>
      <c r="CW18">
        <f>IF($E$7&gt;=CW$7,INDEX(Data!CT:CT,MATCH(Control!$E18,Data!$B:$B,0),),NA())</f>
        <v>121.4</v>
      </c>
      <c r="CX18">
        <f>IF($E$7&gt;=CX$7,INDEX(Data!CU:CU,MATCH(Control!$E18,Data!$B:$B,0),),NA())</f>
        <v>114.6</v>
      </c>
      <c r="CY18">
        <f>IF($E$7&gt;=CY$7,INDEX(Data!CV:CV,MATCH(Control!$E18,Data!$B:$B,0),),NA())</f>
        <v>123.5</v>
      </c>
      <c r="CZ18">
        <f>IF($E$7&gt;=CZ$7,INDEX(Data!CW:CW,MATCH(Control!$E18,Data!$B:$B,0),),NA())</f>
        <v>118.8</v>
      </c>
      <c r="DA18">
        <f>IF($E$7&gt;=DA$7,INDEX(Data!CX:CX,MATCH(Control!$E18,Data!$B:$B,0),),NA())</f>
        <v>123.6</v>
      </c>
      <c r="DB18">
        <f>IF($E$7&gt;=DB$7,INDEX(Data!CY:CY,MATCH(Control!$E18,Data!$B:$B,0),),NA())</f>
        <v>127.5</v>
      </c>
      <c r="DC18">
        <f>IF($E$7&gt;=DC$7,INDEX(Data!CZ:CZ,MATCH(Control!$E18,Data!$B:$B,0),),NA())</f>
        <v>125.9</v>
      </c>
      <c r="DD18">
        <f>IF($E$7&gt;=DD$7,INDEX(Data!DA:DA,MATCH(Control!$E18,Data!$B:$B,0),),NA())</f>
        <v>130.1</v>
      </c>
      <c r="DE18">
        <f>IF($E$7&gt;=DE$7,INDEX(Data!DB:DB,MATCH(Control!$E18,Data!$B:$B,0),),NA())</f>
        <v>116.9</v>
      </c>
      <c r="DF18">
        <f>IF($E$7&gt;=DF$7,INDEX(Data!DC:DC,MATCH(Control!$E18,Data!$B:$B,0),),NA())</f>
        <v>123.3</v>
      </c>
      <c r="DG18">
        <f>IF($E$7&gt;=DG$7,INDEX(Data!DD:DD,MATCH(Control!$E18,Data!$B:$B,0),),NA())</f>
        <v>125.3</v>
      </c>
      <c r="DH18">
        <f>IF($E$7&gt;=DH$7,INDEX(Data!DE:DE,MATCH(Control!$E18,Data!$B:$B,0),),NA())</f>
        <v>136.5</v>
      </c>
      <c r="DI18">
        <f>IF($E$7&gt;=DI$7,INDEX(Data!DF:DF,MATCH(Control!$E18,Data!$B:$B,0),),NA())</f>
        <v>121.5</v>
      </c>
      <c r="DJ18">
        <f>IF($E$7&gt;=DJ$7,INDEX(Data!DG:DG,MATCH(Control!$E18,Data!$B:$B,0),),NA())</f>
        <v>112.3</v>
      </c>
      <c r="DK18">
        <f>IF($E$7&gt;=DK$7,INDEX(Data!DH:DH,MATCH(Control!$E18,Data!$B:$B,0),),NA())</f>
        <v>121.6</v>
      </c>
      <c r="DL18">
        <f>IF($E$7&gt;=DL$7,INDEX(Data!DI:DI,MATCH(Control!$E18,Data!$B:$B,0),),NA())</f>
        <v>120.2</v>
      </c>
      <c r="DM18">
        <f>IF($E$7&gt;=DM$7,INDEX(Data!DJ:DJ,MATCH(Control!$E18,Data!$B:$B,0),),NA())</f>
        <v>124.1</v>
      </c>
      <c r="DN18">
        <f>IF($E$7&gt;=DN$7,INDEX(Data!DK:DK,MATCH(Control!$E18,Data!$B:$B,0),),NA())</f>
        <v>120.1</v>
      </c>
      <c r="DO18">
        <f>IF($E$7&gt;=DO$7,INDEX(Data!DL:DL,MATCH(Control!$E18,Data!$B:$B,0),),NA())</f>
        <v>124.5</v>
      </c>
      <c r="DP18">
        <f>IF($E$7&gt;=DP$7,INDEX(Data!DM:DM,MATCH(Control!$E18,Data!$B:$B,0),),NA())</f>
        <v>130.19999999999999</v>
      </c>
      <c r="DQ18">
        <f>IF($E$7&gt;=DQ$7,INDEX(Data!DN:DN,MATCH(Control!$E18,Data!$B:$B,0),),NA())</f>
        <v>119.1</v>
      </c>
      <c r="DR18">
        <f>IF($E$7&gt;=DR$7,INDEX(Data!DO:DO,MATCH(Control!$E18,Data!$B:$B,0),),NA())</f>
        <v>127.7</v>
      </c>
      <c r="DS18">
        <f>IF($E$7&gt;=DS$7,INDEX(Data!DP:DP,MATCH(Control!$E18,Data!$B:$B,0),),NA())</f>
        <v>127</v>
      </c>
      <c r="DT18">
        <f>IF($E$7&gt;=DT$7,INDEX(Data!DQ:DQ,MATCH(Control!$E18,Data!$B:$B,0),),NA())</f>
        <v>141.80000000000001</v>
      </c>
      <c r="DU18">
        <f>IF($E$7&gt;=DU$7,INDEX(Data!DR:DR,MATCH(Control!$E18,Data!$B:$B,0),),NA())</f>
        <v>133.5</v>
      </c>
      <c r="DV18">
        <f>IF($E$7&gt;=DV$7,INDEX(Data!DS:DS,MATCH(Control!$E18,Data!$B:$B,0),),NA())</f>
        <v>125.9</v>
      </c>
      <c r="DW18">
        <f>IF($E$7&gt;=DW$7,INDEX(Data!DT:DT,MATCH(Control!$E18,Data!$B:$B,0),),NA())</f>
        <v>135.1</v>
      </c>
      <c r="DX18">
        <f>IF($E$7&gt;=DX$7,INDEX(Data!DU:DU,MATCH(Control!$E18,Data!$B:$B,0),),NA())</f>
        <v>135.1</v>
      </c>
      <c r="DY18">
        <f>IF($E$7&gt;=DY$7,INDEX(Data!DV:DV,MATCH(Control!$E18,Data!$B:$B,0),),NA())</f>
        <v>137.69999999999999</v>
      </c>
      <c r="DZ18">
        <f>IF($E$7&gt;=DZ$7,INDEX(Data!DW:DW,MATCH(Control!$E18,Data!$B:$B,0),),NA())</f>
        <v>129.5</v>
      </c>
      <c r="EA18">
        <f>IF($E$7&gt;=EA$7,INDEX(Data!DX:DX,MATCH(Control!$E18,Data!$B:$B,0),),NA())</f>
        <v>134.19999999999999</v>
      </c>
      <c r="EB18">
        <f>IF($E$7&gt;=EB$7,INDEX(Data!DY:DY,MATCH(Control!$E18,Data!$B:$B,0),),NA())</f>
        <v>134.9</v>
      </c>
      <c r="EC18">
        <f>IF($E$7&gt;=EC$7,INDEX(Data!DZ:DZ,MATCH(Control!$E18,Data!$B:$B,0),),NA())</f>
        <v>132.69999999999999</v>
      </c>
      <c r="ED18">
        <f>IF($E$7&gt;=ED$7,INDEX(Data!EA:EA,MATCH(Control!$E18,Data!$B:$B,0),),NA())</f>
        <v>138.30000000000001</v>
      </c>
      <c r="EE18">
        <f>IF($E$7&gt;=EE$7,INDEX(Data!EB:EB,MATCH(Control!$E18,Data!$B:$B,0),),NA())</f>
        <v>134.9</v>
      </c>
      <c r="EF18">
        <f>IF($E$7&gt;=EF$7,INDEX(Data!EC:EC,MATCH(Control!$E18,Data!$B:$B,0),),NA())</f>
        <v>153.80000000000001</v>
      </c>
      <c r="EG18">
        <f>IF($E$7&gt;=EG$7,INDEX(Data!ED:ED,MATCH(Control!$E18,Data!$B:$B,0),),NA())</f>
        <v>130.4</v>
      </c>
      <c r="EH18">
        <f>IF($E$7&gt;=EH$7,INDEX(Data!EE:EE,MATCH(Control!$E18,Data!$B:$B,0),),NA())</f>
        <v>122</v>
      </c>
      <c r="EI18">
        <f>IF($E$7&gt;=EI$7,INDEX(Data!EF:EF,MATCH(Control!$E18,Data!$B:$B,0),),NA())</f>
        <v>125.9</v>
      </c>
      <c r="EJ18">
        <f>IF($E$7&gt;=EJ$7,INDEX(Data!EG:EG,MATCH(Control!$E18,Data!$B:$B,0),),NA())</f>
        <v>130.6</v>
      </c>
      <c r="EK18">
        <f>IF($E$7&gt;=EK$7,INDEX(Data!EH:EH,MATCH(Control!$E18,Data!$B:$B,0),),NA())</f>
        <v>128.5</v>
      </c>
      <c r="EL18">
        <f>IF($E$7&gt;=EL$7,INDEX(Data!EI:EI,MATCH(Control!$E18,Data!$B:$B,0),),NA())</f>
        <v>126.2</v>
      </c>
      <c r="EM18">
        <f>IF($E$7&gt;=EM$7,INDEX(Data!EJ:EJ,MATCH(Control!$E18,Data!$B:$B,0),),NA())</f>
        <v>133.9</v>
      </c>
      <c r="EN18">
        <f>IF($E$7&gt;=EN$7,INDEX(Data!EK:EK,MATCH(Control!$E18,Data!$B:$B,0),),NA())</f>
        <v>127.6</v>
      </c>
      <c r="EO18">
        <f>IF($E$7&gt;=EO$7,INDEX(Data!EL:EL,MATCH(Control!$E18,Data!$B:$B,0),),NA())</f>
        <v>127.3</v>
      </c>
      <c r="EP18">
        <f>IF($E$7&gt;=EP$7,INDEX(Data!EM:EM,MATCH(Control!$E18,Data!$B:$B,0),),NA())</f>
        <v>134.30000000000001</v>
      </c>
      <c r="EQ18">
        <f>IF($E$7&gt;=EQ$7,INDEX(Data!EN:EN,MATCH(Control!$E18,Data!$B:$B,0),),NA())</f>
        <v>132.4</v>
      </c>
      <c r="ER18">
        <f>IF($E$7&gt;=ER$7,INDEX(Data!EO:EO,MATCH(Control!$E18,Data!$B:$B,0),),NA())</f>
        <v>156.4</v>
      </c>
      <c r="ES18">
        <f>IF($E$7&gt;=ES$7,INDEX(Data!EP:EP,MATCH(Control!$E18,Data!$B:$B,0),),NA())</f>
        <v>145.69999999999999</v>
      </c>
      <c r="ET18">
        <f>IF($E$7&gt;=ET$7,INDEX(Data!EQ:EQ,MATCH(Control!$E18,Data!$B:$B,0),),NA())</f>
        <v>131.69999999999999</v>
      </c>
      <c r="EU18">
        <f>IF($E$7&gt;=EU$7,INDEX(Data!ER:ER,MATCH(Control!$E18,Data!$B:$B,0),),NA())</f>
        <v>143.9</v>
      </c>
      <c r="EV18">
        <f>IF($E$7&gt;=EV$7,INDEX(Data!ES:ES,MATCH(Control!$E18,Data!$B:$B,0),),NA())</f>
        <v>137.1</v>
      </c>
      <c r="EW18">
        <f>IF($E$7&gt;=EW$7,INDEX(Data!ET:ET,MATCH(Control!$E18,Data!$B:$B,0),),NA())</f>
        <v>136.1</v>
      </c>
      <c r="EX18">
        <f>IF($E$7&gt;=EX$7,INDEX(Data!EU:EU,MATCH(Control!$E18,Data!$B:$B,0),),NA())</f>
        <v>127.8</v>
      </c>
      <c r="EY18">
        <f>IF($E$7&gt;=EY$7,INDEX(Data!EV:EV,MATCH(Control!$E18,Data!$B:$B,0),),NA())</f>
        <v>130.5</v>
      </c>
      <c r="EZ18">
        <f>IF($E$7&gt;=EZ$7,INDEX(Data!EW:EW,MATCH(Control!$E18,Data!$B:$B,0),),NA())</f>
        <v>135.69999999999999</v>
      </c>
      <c r="FA18">
        <f>IF($E$7&gt;=FA$7,INDEX(Data!EX:EX,MATCH(Control!$E18,Data!$B:$B,0),),NA())</f>
        <v>138.5</v>
      </c>
      <c r="FB18">
        <f>IF($E$7&gt;=FB$7,INDEX(Data!EY:EY,MATCH(Control!$E18,Data!$B:$B,0),),NA())</f>
        <v>153.9</v>
      </c>
      <c r="FC18">
        <f>IF($E$7&gt;=FC$7,INDEX(Data!EZ:EZ,MATCH(Control!$E18,Data!$B:$B,0),),NA())</f>
        <v>151.6</v>
      </c>
      <c r="FD18">
        <f>IF($E$7&gt;=FD$7,INDEX(Data!FA:FA,MATCH(Control!$E18,Data!$B:$B,0),),NA())</f>
        <v>179.2</v>
      </c>
      <c r="FE18">
        <f>IF($E$7&gt;=FE$7,INDEX(Data!FB:FB,MATCH(Control!$E18,Data!$B:$B,0),),NA())</f>
        <v>160.9</v>
      </c>
      <c r="FF18">
        <f>IF($E$7&gt;=FF$7,INDEX(Data!FC:FC,MATCH(Control!$E18,Data!$B:$B,0),),NA())</f>
        <v>157</v>
      </c>
      <c r="FG18">
        <f>IF($E$7&gt;=FG$7,INDEX(Data!FD:FD,MATCH(Control!$E18,Data!$B:$B,0),),NA())</f>
        <v>165.5</v>
      </c>
      <c r="FH18">
        <f>IF($E$7&gt;=FH$7,INDEX(Data!FE:FE,MATCH(Control!$E18,Data!$B:$B,0),),NA())</f>
        <v>164.4</v>
      </c>
      <c r="FI18">
        <f>IF($E$7&gt;=FI$7,INDEX(Data!FF:FF,MATCH(Control!$E18,Data!$B:$B,0),),NA())</f>
        <v>160.80000000000001</v>
      </c>
      <c r="FJ18">
        <f>IF($E$7&gt;=FJ$7,INDEX(Data!FG:FG,MATCH(Control!$E18,Data!$B:$B,0),),NA())</f>
        <v>156.9</v>
      </c>
      <c r="FK18">
        <f>IF($E$7&gt;=FK$7,INDEX(Data!FH:FH,MATCH(Control!$E18,Data!$B:$B,0),),NA())</f>
        <v>158.5</v>
      </c>
      <c r="FL18">
        <f>IF($E$7&gt;=FL$7,INDEX(Data!FI:FI,MATCH(Control!$E18,Data!$B:$B,0),),NA())</f>
        <v>169.3</v>
      </c>
      <c r="FM18">
        <f>IF($E$7&gt;=FM$7,INDEX(Data!FJ:FJ,MATCH(Control!$E18,Data!$B:$B,0),),NA())</f>
        <v>164.3</v>
      </c>
      <c r="FN18">
        <f>IF($E$7&gt;=FN$7,INDEX(Data!FK:FK,MATCH(Control!$E18,Data!$B:$B,0),),NA())</f>
        <v>184.2</v>
      </c>
      <c r="FO18">
        <f>IF($E$7&gt;=FO$7,INDEX(Data!FL:FL,MATCH(Control!$E18,Data!$B:$B,0),),NA())</f>
        <v>192</v>
      </c>
      <c r="FP18">
        <f>IF($E$7&gt;=FP$7,INDEX(Data!FM:FM,MATCH(Control!$E18,Data!$B:$B,0),),NA())</f>
        <v>219.4</v>
      </c>
      <c r="FQ18">
        <f>IF($E$7&gt;=FQ$7,INDEX(Data!FN:FN,MATCH(Control!$E18,Data!$B:$B,0),),NA())</f>
        <v>168</v>
      </c>
      <c r="FR18">
        <f>IF($E$7&gt;=FR$7,INDEX(Data!FO:FO,MATCH(Control!$E18,Data!$B:$B,0),),NA())</f>
        <v>166.6</v>
      </c>
      <c r="FS18">
        <f>IF($E$7&gt;=FS$7,INDEX(Data!FP:FP,MATCH(Control!$E18,Data!$B:$B,0),),NA())</f>
        <v>170.2</v>
      </c>
      <c r="FT18">
        <f>IF($E$7&gt;=FT$7,INDEX(Data!FQ:FQ,MATCH(Control!$E18,Data!$B:$B,0),),NA())</f>
        <v>163.30000000000001</v>
      </c>
      <c r="FU18">
        <f>IF($E$7&gt;=FU$7,INDEX(Data!FR:FR,MATCH(Control!$E18,Data!$B:$B,0),),NA())</f>
        <v>167.9</v>
      </c>
      <c r="FV18">
        <f>IF($E$7&gt;=FV$7,INDEX(Data!FS:FS,MATCH(Control!$E18,Data!$B:$B,0),),NA())</f>
        <v>174.3</v>
      </c>
      <c r="FW18">
        <f>IF($E$7&gt;=FW$7,INDEX(Data!FT:FT,MATCH(Control!$E18,Data!$B:$B,0),),NA())</f>
        <v>169.1</v>
      </c>
      <c r="FX18">
        <f>IF($E$7&gt;=FX$7,INDEX(Data!FU:FU,MATCH(Control!$E18,Data!$B:$B,0),),NA())</f>
        <v>173.1</v>
      </c>
      <c r="FY18">
        <f>IF($E$7&gt;=FY$7,INDEX(Data!FV:FV,MATCH(Control!$E18,Data!$B:$B,0),),NA())</f>
        <v>164.1</v>
      </c>
      <c r="FZ18">
        <f>IF($E$7&gt;=FZ$7,INDEX(Data!FW:FW,MATCH(Control!$E18,Data!$B:$B,0),),NA())</f>
        <v>178.5</v>
      </c>
      <c r="GA18">
        <f>IF($E$7&gt;=GA$7,INDEX(Data!FX:FX,MATCH(Control!$E18,Data!$B:$B,0),),NA())</f>
        <v>172.1</v>
      </c>
      <c r="GB18">
        <f>IF($E$7&gt;=GB$7,INDEX(Data!FY:FY,MATCH(Control!$E18,Data!$B:$B,0),),NA())</f>
        <v>188.8</v>
      </c>
      <c r="GC18">
        <f>IF($E$7&gt;=GC$7,INDEX(Data!FZ:FZ,MATCH(Control!$E18,Data!$B:$B,0),),NA())</f>
        <v>165.1</v>
      </c>
      <c r="GD18">
        <f>IF($E$7&gt;=GD$7,INDEX(Data!GA:GA,MATCH(Control!$E18,Data!$B:$B,0),),NA())</f>
        <v>149.5</v>
      </c>
      <c r="GE18">
        <f>IF($E$7&gt;=GE$7,INDEX(Data!GB:GB,MATCH(Control!$E18,Data!$B:$B,0),),NA())</f>
        <v>161</v>
      </c>
      <c r="GF18">
        <f>IF($E$7&gt;=GF$7,INDEX(Data!GC:GC,MATCH(Control!$E18,Data!$B:$B,0),),NA())</f>
        <v>165.3</v>
      </c>
      <c r="GG18">
        <f>IF($E$7&gt;=GG$7,INDEX(Data!GD:GD,MATCH(Control!$E18,Data!$B:$B,0),),NA())</f>
        <v>165.1</v>
      </c>
      <c r="GH18">
        <f>IF($E$7&gt;=GH$7,INDEX(Data!GE:GE,MATCH(Control!$E18,Data!$B:$B,0),),NA())</f>
        <v>161.4</v>
      </c>
      <c r="GI18">
        <f>IF($E$7&gt;=GI$7,INDEX(Data!GF:GF,MATCH(Control!$E18,Data!$B:$B,0),),NA())</f>
        <v>201.3</v>
      </c>
      <c r="GJ18">
        <f>IF($E$7&gt;=GJ$7,INDEX(Data!GG:GG,MATCH(Control!$E18,Data!$B:$B,0),),NA())</f>
        <v>201</v>
      </c>
      <c r="GK18">
        <f>IF($E$7&gt;=GK$7,INDEX(Data!GH:GH,MATCH(Control!$E18,Data!$B:$B,0),),NA())</f>
        <v>200.3</v>
      </c>
      <c r="GL18">
        <f>IF($E$7&gt;=GL$7,INDEX(Data!GI:GI,MATCH(Control!$E18,Data!$B:$B,0),),NA())</f>
        <v>207.4</v>
      </c>
      <c r="GM18">
        <f>IF($E$7&gt;=GM$7,INDEX(Data!GJ:GJ,MATCH(Control!$E18,Data!$B:$B,0),),NA())</f>
        <v>204.7</v>
      </c>
      <c r="GN18">
        <f>IF($E$7&gt;=GN$7,INDEX(Data!GK:GK,MATCH(Control!$E18,Data!$B:$B,0),),NA())</f>
        <v>240.8</v>
      </c>
      <c r="GO18">
        <f>IF($E$7&gt;=GO$7,INDEX(Data!GL:GL,MATCH(Control!$E18,Data!$B:$B,0),),NA())</f>
        <v>233.7</v>
      </c>
      <c r="GP18">
        <f>IF($E$7&gt;=GP$7,INDEX(Data!GM:GM,MATCH(Control!$E18,Data!$B:$B,0),),NA())</f>
        <v>207.8</v>
      </c>
      <c r="GQ18">
        <f>IF($E$7&gt;=GQ$7,INDEX(Data!GN:GN,MATCH(Control!$E18,Data!$B:$B,0),),NA())</f>
        <v>214</v>
      </c>
      <c r="GR18">
        <f>IF($E$7&gt;=GR$7,INDEX(Data!GO:GO,MATCH(Control!$E18,Data!$B:$B,0),),NA())</f>
        <v>218.9</v>
      </c>
      <c r="GS18">
        <f>IF($E$7&gt;=GS$7,INDEX(Data!GP:GP,MATCH(Control!$E18,Data!$B:$B,0),),NA())</f>
        <v>219.3</v>
      </c>
      <c r="GT18">
        <f>IF($E$7&gt;=GT$7,INDEX(Data!GQ:GQ,MATCH(Control!$E18,Data!$B:$B,0),),NA())</f>
        <v>212.4</v>
      </c>
      <c r="GU18">
        <f>IF($E$7&gt;=GU$7,INDEX(Data!GR:GR,MATCH(Control!$E18,Data!$B:$B,0),),NA())</f>
        <v>216.7</v>
      </c>
      <c r="GV18">
        <f>IF($E$7&gt;=GV$7,INDEX(Data!GS:GS,MATCH(Control!$E18,Data!$B:$B,0),),NA())</f>
        <v>211.9</v>
      </c>
      <c r="GW18">
        <f>IF($E$7&gt;=GW$7,INDEX(Data!GT:GT,MATCH(Control!$E18,Data!$B:$B,0),),NA())</f>
        <v>218.6</v>
      </c>
      <c r="GX18">
        <f>IF($E$7&gt;=GX$7,INDEX(Data!GU:GU,MATCH(Control!$E18,Data!$B:$B,0),),NA())</f>
        <v>223.4</v>
      </c>
      <c r="GY18">
        <f>IF($E$7&gt;=GY$7,INDEX(Data!GV:GV,MATCH(Control!$E18,Data!$B:$B,0),),NA())</f>
        <v>209.4</v>
      </c>
      <c r="GZ18">
        <f>IF($E$7&gt;=GZ$7,INDEX(Data!GW:GW,MATCH(Control!$E18,Data!$B:$B,0),),NA())</f>
        <v>247.8</v>
      </c>
      <c r="HA18">
        <f>IF($E$7&gt;=HA$7,INDEX(Data!GX:GX,MATCH(Control!$E18,Data!$B:$B,0),),NA())</f>
        <v>219.7</v>
      </c>
      <c r="HB18">
        <f>IF($E$7&gt;=HB$7,INDEX(Data!GY:GY,MATCH(Control!$E18,Data!$B:$B,0),),NA())</f>
        <v>206.9</v>
      </c>
      <c r="HC18">
        <f>IF($E$7&gt;=HC$7,INDEX(Data!GZ:GZ,MATCH(Control!$E18,Data!$B:$B,0),),NA())</f>
        <v>218.4</v>
      </c>
      <c r="HD18">
        <f>IF($E$7&gt;=HD$7,INDEX(Data!HA:HA,MATCH(Control!$E18,Data!$B:$B,0),),NA())</f>
        <v>226.4</v>
      </c>
      <c r="HE18">
        <f>IF($E$7&gt;=HE$7,INDEX(Data!HB:HB,MATCH(Control!$E18,Data!$B:$B,0),),NA())</f>
        <v>217</v>
      </c>
      <c r="HF18">
        <f>IF($E$7&gt;=HF$7,INDEX(Data!HC:HC,MATCH(Control!$E18,Data!$B:$B,0),),NA())</f>
        <v>215.4</v>
      </c>
      <c r="HG18">
        <f>IF($E$7&gt;=HG$7,INDEX(Data!HD:HD,MATCH(Control!$E18,Data!$B:$B,0),),NA())</f>
        <v>227.7</v>
      </c>
      <c r="HH18">
        <f>IF($E$7&gt;=HH$7,INDEX(Data!HE:HE,MATCH(Control!$E18,Data!$B:$B,0),),NA())</f>
        <v>223.5</v>
      </c>
      <c r="HI18">
        <f>IF($E$7&gt;=HI$7,INDEX(Data!HF:HF,MATCH(Control!$E18,Data!$B:$B,0),),NA())</f>
        <v>228.3</v>
      </c>
      <c r="HJ18">
        <f>IF($E$7&gt;=HJ$7,INDEX(Data!HG:HG,MATCH(Control!$E18,Data!$B:$B,0),),NA())</f>
        <v>230.6</v>
      </c>
      <c r="HK18">
        <f>IF($E$7&gt;=HK$7,INDEX(Data!HH:HH,MATCH(Control!$E18,Data!$B:$B,0),),NA())</f>
        <v>226</v>
      </c>
      <c r="HL18">
        <f>IF($E$7&gt;=HL$7,INDEX(Data!HI:HI,MATCH(Control!$E18,Data!$B:$B,0),),NA())</f>
        <v>284.5</v>
      </c>
      <c r="HM18">
        <f>IF($E$7&gt;=HM$7,INDEX(Data!HJ:HJ,MATCH(Control!$E18,Data!$B:$B,0),),NA())</f>
        <v>185.8</v>
      </c>
      <c r="HN18">
        <f>IF($E$7&gt;=HN$7,INDEX(Data!HK:HK,MATCH(Control!$E18,Data!$B:$B,0),),NA())</f>
        <v>183.1</v>
      </c>
      <c r="HO18">
        <f>IF($E$7&gt;=HO$7,INDEX(Data!HL:HL,MATCH(Control!$E18,Data!$B:$B,0),),NA())</f>
        <v>186.9</v>
      </c>
      <c r="HP18">
        <f>IF($E$7&gt;=HP$7,INDEX(Data!HM:HM,MATCH(Control!$E18,Data!$B:$B,0),),NA())</f>
        <v>176.9</v>
      </c>
      <c r="HQ18">
        <f>IF($E$7&gt;=HQ$7,INDEX(Data!HN:HN,MATCH(Control!$E18,Data!$B:$B,0),),NA())</f>
        <v>172.2</v>
      </c>
      <c r="HR18">
        <f>IF($E$7&gt;=HR$7,INDEX(Data!HO:HO,MATCH(Control!$E18,Data!$B:$B,0),),NA())</f>
        <v>176.8</v>
      </c>
      <c r="HS18">
        <f>IF($E$7&gt;=HS$7,INDEX(Data!HP:HP,MATCH(Control!$E18,Data!$B:$B,0),),NA())</f>
        <v>169.9</v>
      </c>
      <c r="HT18">
        <f>IF($E$7&gt;=HT$7,INDEX(Data!HQ:HQ,MATCH(Control!$E18,Data!$B:$B,0),),NA())</f>
        <v>171.9</v>
      </c>
      <c r="HU18">
        <f>IF($E$7&gt;=HU$7,INDEX(Data!HR:HR,MATCH(Control!$E18,Data!$B:$B,0),),NA())</f>
        <v>169.3</v>
      </c>
      <c r="HV18">
        <f>IF($E$7&gt;=HV$7,INDEX(Data!HS:HS,MATCH(Control!$E18,Data!$B:$B,0),),NA())</f>
        <v>153.4</v>
      </c>
      <c r="HW18">
        <f>IF($E$7&gt;=HW$7,INDEX(Data!HT:HT,MATCH(Control!$E18,Data!$B:$B,0),),NA())</f>
        <v>150.9</v>
      </c>
      <c r="HX18">
        <f>IF($E$7&gt;=HX$7,INDEX(Data!HU:HU,MATCH(Control!$E18,Data!$B:$B,0),),NA())</f>
        <v>174.9</v>
      </c>
      <c r="HY18">
        <f>IF($E$7&gt;=HY$7,INDEX(Data!HV:HV,MATCH(Control!$E18,Data!$B:$B,0),),NA())</f>
        <v>151</v>
      </c>
      <c r="HZ18">
        <f>IF($E$7&gt;=HZ$7,INDEX(Data!HW:HW,MATCH(Control!$E18,Data!$B:$B,0),),NA())</f>
        <v>142.9</v>
      </c>
      <c r="IA18">
        <f>IF($E$7&gt;=IA$7,INDEX(Data!HX:HX,MATCH(Control!$E18,Data!$B:$B,0),),NA())</f>
        <v>157.5</v>
      </c>
      <c r="IB18">
        <f>IF($E$7&gt;=IB$7,INDEX(Data!HY:HY,MATCH(Control!$E18,Data!$B:$B,0),),NA())</f>
        <v>179.2</v>
      </c>
      <c r="IC18">
        <f>IF($E$7&gt;=IC$7,INDEX(Data!HZ:HZ,MATCH(Control!$E18,Data!$B:$B,0),),NA())</f>
        <v>172.6</v>
      </c>
      <c r="ID18">
        <f>IF($E$7&gt;=ID$7,INDEX(Data!IA:IA,MATCH(Control!$E18,Data!$B:$B,0),),NA())</f>
        <v>173</v>
      </c>
      <c r="IE18">
        <f>IF($E$7&gt;=IE$7,INDEX(Data!IB:IB,MATCH(Control!$E18,Data!$B:$B,0),),NA())</f>
        <v>188.3</v>
      </c>
      <c r="IF18">
        <f>IF($E$7&gt;=IF$7,INDEX(Data!IC:IC,MATCH(Control!$E18,Data!$B:$B,0),),NA())</f>
        <v>191.7</v>
      </c>
      <c r="IG18">
        <f>IF($E$7&gt;=IG$7,INDEX(Data!ID:ID,MATCH(Control!$E18,Data!$B:$B,0),),NA())</f>
        <v>189.3</v>
      </c>
      <c r="IH18">
        <f>IF($E$7&gt;=IH$7,INDEX(Data!IE:IE,MATCH(Control!$E18,Data!$B:$B,0),),NA())</f>
        <v>218.8</v>
      </c>
      <c r="II18">
        <f>IF($E$7&gt;=II$7,INDEX(Data!IF:IF,MATCH(Control!$E18,Data!$B:$B,0),),NA())</f>
        <v>218.1</v>
      </c>
      <c r="IJ18">
        <f>IF($E$7&gt;=IJ$7,INDEX(Data!IG:IG,MATCH(Control!$E18,Data!$B:$B,0),),NA())</f>
        <v>243</v>
      </c>
      <c r="IK18">
        <f>IF($E$7&gt;=IK$7,INDEX(Data!IH:IH,MATCH(Control!$E18,Data!$B:$B,0),),NA())</f>
        <v>230.5</v>
      </c>
      <c r="IL18">
        <f>IF($E$7&gt;=IL$7,INDEX(Data!II:II,MATCH(Control!$E18,Data!$B:$B,0),),NA())</f>
        <v>210.4</v>
      </c>
      <c r="IM18">
        <f>IF($E$7&gt;=IM$7,INDEX(Data!IJ:IJ,MATCH(Control!$E18,Data!$B:$B,0),),NA())</f>
        <v>216</v>
      </c>
      <c r="IN18">
        <f>IF($E$7&gt;=IN$7,INDEX(Data!IK:IK,MATCH(Control!$E18,Data!$B:$B,0),),NA())</f>
        <v>212.6</v>
      </c>
      <c r="IO18">
        <f>IF($E$7&gt;=IO$7,INDEX(Data!IL:IL,MATCH(Control!$E18,Data!$B:$B,0),),NA())</f>
        <v>226.1</v>
      </c>
      <c r="IP18">
        <f>IF($E$7&gt;=IP$7,INDEX(Data!IM:IM,MATCH(Control!$E18,Data!$B:$B,0),),NA())</f>
        <v>213.6</v>
      </c>
      <c r="IQ18">
        <f>IF($E$7&gt;=IQ$7,INDEX(Data!IN:IN,MATCH(Control!$E18,Data!$B:$B,0),),NA())</f>
        <v>272.8</v>
      </c>
      <c r="IR18">
        <f>IF($E$7&gt;=IR$7,INDEX(Data!IO:IO,MATCH(Control!$E18,Data!$B:$B,0),),NA())</f>
        <v>268.3</v>
      </c>
      <c r="IS18">
        <f>IF($E$7&gt;=IS$7,INDEX(Data!IP:IP,MATCH(Control!$E18,Data!$B:$B,0),),NA())</f>
        <v>272.3</v>
      </c>
      <c r="IT18">
        <f>IF($E$7&gt;=IT$7,INDEX(Data!IQ:IQ,MATCH(Control!$E18,Data!$B:$B,0),),NA())</f>
        <v>251</v>
      </c>
      <c r="IU18">
        <f>IF($E$7&gt;=IU$7,INDEX(Data!IR:IR,MATCH(Control!$E18,Data!$B:$B,0),),NA())</f>
        <v>249.8</v>
      </c>
      <c r="IV18">
        <f>IF($E$7&gt;=IV$7,INDEX(Data!IS:IS,MATCH(Control!$E18,Data!$B:$B,0),),NA())</f>
        <v>289.3</v>
      </c>
      <c r="IW18">
        <f>IF($E$7&gt;=IW$7,INDEX(Data!IT:IT,MATCH(Control!$E18,Data!$B:$B,0),),NA())</f>
        <v>241.6</v>
      </c>
      <c r="IX18">
        <f>IF($E$7&gt;=IX$7,INDEX(Data!IU:IU,MATCH(Control!$E18,Data!$B:$B,0),),NA())</f>
        <v>220.6</v>
      </c>
      <c r="IY18">
        <f>IF($E$7&gt;=IY$7,INDEX(Data!IV:IV,MATCH(Control!$E18,Data!$B:$B,0),),NA())</f>
        <v>235.7</v>
      </c>
      <c r="IZ18">
        <f>IF($E$7&gt;=IZ$7,INDEX(Data!IW:IW,MATCH(Control!$E18,Data!$B:$B,0),),NA())</f>
        <v>216.9</v>
      </c>
      <c r="JA18">
        <f>IF($E$7&gt;=JA$7,INDEX(Data!IX:IX,MATCH(Control!$E18,Data!$B:$B,0),),NA())</f>
        <v>212.1</v>
      </c>
      <c r="JB18">
        <f>IF($E$7&gt;=JB$7,INDEX(Data!IY:IY,MATCH(Control!$E18,Data!$B:$B,0),),NA())</f>
        <v>203.5</v>
      </c>
      <c r="JC18">
        <f>IF($E$7&gt;=JC$7,INDEX(Data!IZ:IZ,MATCH(Control!$E18,Data!$B:$B,0),),NA())</f>
        <v>232.7</v>
      </c>
      <c r="JD18">
        <f>IF($E$7&gt;=JD$7,INDEX(Data!JA:JA,MATCH(Control!$E18,Data!$B:$B,0),),NA())</f>
        <v>228.2</v>
      </c>
      <c r="JE18">
        <f>IF($E$7&gt;=JE$7,INDEX(Data!JB:JB,MATCH(Control!$E18,Data!$B:$B,0),),NA())</f>
        <v>223.8</v>
      </c>
      <c r="JF18">
        <f>IF($E$7&gt;=JF$7,INDEX(Data!JC:JC,MATCH(Control!$E18,Data!$B:$B,0),),NA())</f>
        <v>240.7</v>
      </c>
      <c r="JG18">
        <f>IF($E$7&gt;=JG$7,INDEX(Data!JD:JD,MATCH(Control!$E18,Data!$B:$B,0),),NA())</f>
        <v>242.7</v>
      </c>
      <c r="JH18">
        <f>IF($E$7&gt;=JH$7,INDEX(Data!JE:JE,MATCH(Control!$E18,Data!$B:$B,0),),NA())</f>
        <v>263.7</v>
      </c>
      <c r="JI18">
        <f>IF($E$7&gt;=JI$7,INDEX(Data!JF:JF,MATCH(Control!$E18,Data!$B:$B,0),),NA())</f>
        <v>231.3</v>
      </c>
      <c r="JJ18">
        <f>IF($E$7&gt;=JJ$7,INDEX(Data!JG:JG,MATCH(Control!$E18,Data!$B:$B,0),),NA())</f>
        <v>215.4</v>
      </c>
      <c r="JK18">
        <f>IF($E$7&gt;=JK$7,INDEX(Data!JH:JH,MATCH(Control!$E18,Data!$B:$B,0),),NA())</f>
        <v>228.6</v>
      </c>
      <c r="JL18">
        <f>IF($E$7&gt;=JL$7,INDEX(Data!JI:JI,MATCH(Control!$E18,Data!$B:$B,0),),NA())</f>
        <v>234.5</v>
      </c>
      <c r="JM18">
        <f>IF($E$7&gt;=JM$7,INDEX(Data!JJ:JJ,MATCH(Control!$E18,Data!$B:$B,0),),NA())</f>
        <v>221.4</v>
      </c>
      <c r="JN18">
        <f>IF($E$7&gt;=JN$7,INDEX(Data!JK:JK,MATCH(Control!$E18,Data!$B:$B,0),),NA())</f>
        <v>218.5</v>
      </c>
      <c r="JO18">
        <f>IF($E$7&gt;=JO$7,INDEX(Data!JL:JL,MATCH(Control!$E18,Data!$B:$B,0),),NA())</f>
        <v>224.6</v>
      </c>
      <c r="JP18">
        <f>IF($E$7&gt;=JP$7,INDEX(Data!JM:JM,MATCH(Control!$E18,Data!$B:$B,0),),NA())</f>
        <v>228.2</v>
      </c>
      <c r="JQ18">
        <f>IF($E$7&gt;=JQ$7,INDEX(Data!JN:JN,MATCH(Control!$E18,Data!$B:$B,0),),NA())</f>
        <v>226.1</v>
      </c>
      <c r="JR18">
        <f>IF($E$7&gt;=JR$7,INDEX(Data!JO:JO,MATCH(Control!$E18,Data!$B:$B,0),),NA())</f>
        <v>236.4</v>
      </c>
      <c r="JS18">
        <f>IF($E$7&gt;=JS$7,INDEX(Data!JP:JP,MATCH(Control!$E18,Data!$B:$B,0),),NA())</f>
        <v>248.1</v>
      </c>
      <c r="JT18">
        <f>IF($E$7&gt;=JT$7,INDEX(Data!JQ:JQ,MATCH(Control!$E18,Data!$B:$B,0),),NA())</f>
        <v>296.5</v>
      </c>
      <c r="JU18">
        <f>IF($E$7&gt;=JU$7,INDEX(Data!JR:JR,MATCH(Control!$E18,Data!$B:$B,0),),NA())</f>
        <v>239.3</v>
      </c>
      <c r="JV18">
        <f>IF($E$7&gt;=JV$7,INDEX(Data!JS:JS,MATCH(Control!$E18,Data!$B:$B,0),),NA())</f>
        <v>225.1</v>
      </c>
      <c r="JW18">
        <f>IF($E$7&gt;=JW$7,INDEX(Data!JT:JT,MATCH(Control!$E18,Data!$B:$B,0),),NA())</f>
        <v>247.7</v>
      </c>
      <c r="JX18">
        <f>IF($E$7&gt;=JX$7,INDEX(Data!JU:JU,MATCH(Control!$E18,Data!$B:$B,0),),NA())</f>
        <v>244.5</v>
      </c>
      <c r="JY18">
        <f>IF($E$7&gt;=JY$7,INDEX(Data!JV:JV,MATCH(Control!$E18,Data!$B:$B,0),),NA())</f>
        <v>242.9</v>
      </c>
      <c r="JZ18">
        <f>IF($E$7&gt;=JZ$7,INDEX(Data!JW:JW,MATCH(Control!$E18,Data!$B:$B,0),),NA())</f>
        <v>238.6</v>
      </c>
      <c r="KA18">
        <f>IF($E$7&gt;=KA$7,INDEX(Data!JX:JX,MATCH(Control!$E18,Data!$B:$B,0),),NA())</f>
        <v>245.9</v>
      </c>
      <c r="KB18">
        <f>IF($E$7&gt;=KB$7,INDEX(Data!JY:JY,MATCH(Control!$E18,Data!$B:$B,0),),NA())</f>
        <v>251.9</v>
      </c>
      <c r="KC18">
        <f>IF($E$7&gt;=KC$7,INDEX(Data!JZ:JZ,MATCH(Control!$E18,Data!$B:$B,0),),NA())</f>
        <v>246.8</v>
      </c>
      <c r="KD18">
        <f>IF($E$7&gt;=KD$7,INDEX(Data!KA:KA,MATCH(Control!$E18,Data!$B:$B,0),),NA())</f>
        <v>267.2</v>
      </c>
      <c r="KE18">
        <f>IF($E$7&gt;=KE$7,INDEX(Data!KB:KB,MATCH(Control!$E18,Data!$B:$B,0),),NA())</f>
        <v>271.7</v>
      </c>
      <c r="KF18">
        <f>IF($E$7&gt;=KF$7,INDEX(Data!KC:KC,MATCH(Control!$E18,Data!$B:$B,0),),NA())</f>
        <v>316</v>
      </c>
      <c r="KG18">
        <f>IF($E$7&gt;=KG$7,INDEX(Data!KD:KD,MATCH(Control!$E18,Data!$B:$B,0),),NA())</f>
        <v>287</v>
      </c>
      <c r="KH18">
        <f>IF($E$7&gt;=KH$7,INDEX(Data!KE:KE,MATCH(Control!$E18,Data!$B:$B,0),),NA())</f>
        <v>265.7</v>
      </c>
      <c r="KI18">
        <f>IF($E$7&gt;=KI$7,INDEX(Data!KF:KF,MATCH(Control!$E18,Data!$B:$B,0),),NA())</f>
        <v>291.5</v>
      </c>
      <c r="KJ18">
        <f>IF($E$7&gt;=KJ$7,INDEX(Data!KG:KG,MATCH(Control!$E18,Data!$B:$B,0),),NA())</f>
        <v>268.2</v>
      </c>
      <c r="KK18">
        <f>IF($E$7&gt;=KK$7,INDEX(Data!KH:KH,MATCH(Control!$E18,Data!$B:$B,0),),NA())</f>
        <v>261.7</v>
      </c>
      <c r="KL18">
        <f>IF($E$7&gt;=KL$7,INDEX(Data!KI:KI,MATCH(Control!$E18,Data!$B:$B,0),),NA())</f>
        <v>253.6</v>
      </c>
      <c r="KM18">
        <f>IF($E$7&gt;=KM$7,INDEX(Data!KJ:KJ,MATCH(Control!$E18,Data!$B:$B,0),),NA())</f>
        <v>264.8</v>
      </c>
      <c r="KN18">
        <f>IF($E$7&gt;=KN$7,INDEX(Data!KK:KK,MATCH(Control!$E18,Data!$B:$B,0),),NA())</f>
        <v>273.60000000000002</v>
      </c>
      <c r="KO18">
        <f>IF($E$7&gt;=KO$7,INDEX(Data!KL:KL,MATCH(Control!$E18,Data!$B:$B,0),),NA())</f>
        <v>269.10000000000002</v>
      </c>
      <c r="KP18">
        <f>IF($E$7&gt;=KP$7,INDEX(Data!KM:KM,MATCH(Control!$E18,Data!$B:$B,0),),NA())</f>
        <v>289.60000000000002</v>
      </c>
      <c r="KQ18">
        <f>IF($E$7&gt;=KQ$7,INDEX(Data!KN:KN,MATCH(Control!$E18,Data!$B:$B,0),),NA())</f>
        <v>289.60000000000002</v>
      </c>
      <c r="KR18">
        <f>IF($E$7&gt;=KR$7,INDEX(Data!KO:KO,MATCH(Control!$E18,Data!$B:$B,0),),NA())</f>
        <v>341.9</v>
      </c>
      <c r="KS18">
        <f>IF($E$7&gt;=KS$7,INDEX(Data!KP:KP,MATCH(Control!$E18,Data!$B:$B,0),),NA())</f>
        <v>304.60000000000002</v>
      </c>
      <c r="KT18">
        <f>IF($E$7&gt;=KT$7,INDEX(Data!KQ:KQ,MATCH(Control!$E18,Data!$B:$B,0),),NA())</f>
        <v>288.8</v>
      </c>
      <c r="KU18">
        <f>IF($E$7&gt;=KU$7,INDEX(Data!KR:KR,MATCH(Control!$E18,Data!$B:$B,0),),NA())</f>
        <v>311.3</v>
      </c>
      <c r="KV18">
        <f>IF($E$7&gt;=KV$7,INDEX(Data!KS:KS,MATCH(Control!$E18,Data!$B:$B,0),),NA())</f>
        <v>307.10000000000002</v>
      </c>
      <c r="KW18">
        <f>IF($E$7&gt;=KW$7,INDEX(Data!KT:KT,MATCH(Control!$E18,Data!$B:$B,0),),NA())</f>
        <v>304</v>
      </c>
      <c r="KX18">
        <f>IF($E$7&gt;=KX$7,INDEX(Data!KU:KU,MATCH(Control!$E18,Data!$B:$B,0),),NA())</f>
        <v>279.5</v>
      </c>
      <c r="KY18">
        <f>IF($E$7&gt;=KY$7,INDEX(Data!KV:KV,MATCH(Control!$E18,Data!$B:$B,0),),NA())</f>
        <v>300.10000000000002</v>
      </c>
      <c r="KZ18">
        <f>IF($E$7&gt;=KZ$7,INDEX(Data!KW:KW,MATCH(Control!$E18,Data!$B:$B,0),),NA())</f>
        <v>308.5</v>
      </c>
      <c r="LA18">
        <f>IF($E$7&gt;=LA$7,INDEX(Data!KX:KX,MATCH(Control!$E18,Data!$B:$B,0),),NA())</f>
        <v>296.2</v>
      </c>
      <c r="LB18">
        <f>IF($E$7&gt;=LB$7,INDEX(Data!KY:KY,MATCH(Control!$E18,Data!$B:$B,0),),NA())</f>
        <v>276.8</v>
      </c>
      <c r="LC18">
        <f>IF($E$7&gt;=LC$7,INDEX(Data!KZ:KZ,MATCH(Control!$E18,Data!$B:$B,0),),NA())</f>
        <v>272</v>
      </c>
      <c r="LD18">
        <f>IF($E$7&gt;=LD$7,INDEX(Data!LA:LA,MATCH(Control!$E18,Data!$B:$B,0),),NA())</f>
        <v>322.60000000000002</v>
      </c>
      <c r="LE18">
        <f>IF($E$7&gt;=LE$7,INDEX(Data!LB:LB,MATCH(Control!$E18,Data!$B:$B,0),),NA())</f>
        <v>239.7</v>
      </c>
      <c r="LF18">
        <f>IF($E$7&gt;=LF$7,INDEX(Data!LC:LC,MATCH(Control!$E18,Data!$B:$B,0),),NA())</f>
        <v>229.9</v>
      </c>
      <c r="LG18">
        <f>IF($E$7&gt;=LG$7,INDEX(Data!LD:LD,MATCH(Control!$E18,Data!$B:$B,0),),NA())</f>
        <v>241.3</v>
      </c>
      <c r="LH18">
        <f>IF($E$7&gt;=LH$7,INDEX(Data!LE:LE,MATCH(Control!$E18,Data!$B:$B,0),),NA())</f>
        <v>223.8</v>
      </c>
      <c r="LI18">
        <f>IF($E$7&gt;=LI$7,INDEX(Data!LF:LF,MATCH(Control!$E18,Data!$B:$B,0),),NA())</f>
        <v>234.7</v>
      </c>
      <c r="LJ18">
        <f>IF($E$7&gt;=LJ$7,INDEX(Data!LG:LG,MATCH(Control!$E18,Data!$B:$B,0),),NA())</f>
        <v>221.4</v>
      </c>
      <c r="LK18">
        <f>IF($E$7&gt;=LK$7,INDEX(Data!LH:LH,MATCH(Control!$E18,Data!$B:$B,0),),NA())</f>
        <v>238</v>
      </c>
      <c r="LL18">
        <f>IF($E$7&gt;=LL$7,INDEX(Data!LI:LI,MATCH(Control!$E18,Data!$B:$B,0),),NA())</f>
        <v>250</v>
      </c>
      <c r="LM18">
        <f>IF($E$7&gt;=LM$7,INDEX(Data!LJ:LJ,MATCH(Control!$E18,Data!$B:$B,0),),NA())</f>
        <v>243.7</v>
      </c>
      <c r="LN18">
        <f>IF($E$7&gt;=LN$7,INDEX(Data!LK:LK,MATCH(Control!$E18,Data!$B:$B,0),),NA())</f>
        <v>250.6</v>
      </c>
      <c r="LO18">
        <f>IF($E$7&gt;=LO$7,INDEX(Data!LL:LL,MATCH(Control!$E18,Data!$B:$B,0),),NA())</f>
        <v>254.7</v>
      </c>
      <c r="LP18">
        <f>IF($E$7&gt;=LP$7,INDEX(Data!LM:LM,MATCH(Control!$E18,Data!$B:$B,0),),NA())</f>
        <v>320.60000000000002</v>
      </c>
      <c r="LQ18">
        <f>IF($E$7&gt;=LQ$7,INDEX(Data!LN:LN,MATCH(Control!$E18,Data!$B:$B,0),),NA())</f>
        <v>236.1</v>
      </c>
      <c r="LR18">
        <f>IF($E$7&gt;=LR$7,INDEX(Data!LO:LO,MATCH(Control!$E18,Data!$B:$B,0),),NA())</f>
        <v>222.5</v>
      </c>
      <c r="LS18">
        <f>IF($E$7&gt;=LS$7,INDEX(Data!LP:LP,MATCH(Control!$E18,Data!$B:$B,0),),NA())</f>
        <v>243.3</v>
      </c>
      <c r="LT18">
        <f>IF($E$7&gt;=LT$7,INDEX(Data!LQ:LQ,MATCH(Control!$E18,Data!$B:$B,0),),NA())</f>
        <v>241.6</v>
      </c>
      <c r="LU18">
        <f>IF($E$7&gt;=LU$7,INDEX(Data!LR:LR,MATCH(Control!$E18,Data!$B:$B,0),),NA())</f>
        <v>238.4</v>
      </c>
      <c r="LV18">
        <f>IF($E$7&gt;=LV$7,INDEX(Data!LS:LS,MATCH(Control!$E18,Data!$B:$B,0),),NA())</f>
        <v>230.6</v>
      </c>
      <c r="LW18">
        <f>IF($E$7&gt;=LW$7,INDEX(Data!LT:LT,MATCH(Control!$E18,Data!$B:$B,0),),NA())</f>
        <v>237.1</v>
      </c>
      <c r="LX18">
        <f>IF($E$7&gt;=LX$7,INDEX(Data!LU:LU,MATCH(Control!$E18,Data!$B:$B,0),),NA())</f>
        <v>245.2</v>
      </c>
      <c r="LY18">
        <f>IF($E$7&gt;=LY$7,INDEX(Data!LV:LV,MATCH(Control!$E18,Data!$B:$B,0),),NA())</f>
        <v>241</v>
      </c>
      <c r="LZ18">
        <f>IF($E$7&gt;=LZ$7,INDEX(Data!LW:LW,MATCH(Control!$E18,Data!$B:$B,0),),NA())</f>
        <v>266.2</v>
      </c>
      <c r="MA18">
        <f>IF($E$7&gt;=MA$7,INDEX(Data!LX:LX,MATCH(Control!$E18,Data!$B:$B,0),),NA())</f>
        <v>275.7</v>
      </c>
      <c r="MB18">
        <f>IF($E$7&gt;=MB$7,INDEX(Data!LY:LY,MATCH(Control!$E18,Data!$B:$B,0),),NA())</f>
        <v>342.2</v>
      </c>
      <c r="MC18">
        <f>IF($E$7&gt;=MC$7,INDEX(Data!LZ:LZ,MATCH(Control!$E18,Data!$B:$B,0),),NA())</f>
        <v>255.5</v>
      </c>
      <c r="MD18">
        <f>IF($E$7&gt;=MD$7,INDEX(Data!MA:MA,MATCH(Control!$E18,Data!$B:$B,0),),NA())</f>
        <v>215.6</v>
      </c>
      <c r="ME18">
        <f>IF($E$7&gt;=ME$7,INDEX(Data!MB:MB,MATCH(Control!$E18,Data!$B:$B,0),),NA())</f>
        <v>229.8</v>
      </c>
      <c r="MF18">
        <f>IF($E$7&gt;=MF$7,INDEX(Data!MC:MC,MATCH(Control!$E18,Data!$B:$B,0),),NA())</f>
        <v>214.6</v>
      </c>
      <c r="MG18">
        <f>IF($E$7&gt;=MG$7,INDEX(Data!MD:MD,MATCH(Control!$E18,Data!$B:$B,0),),NA())</f>
        <v>224.8</v>
      </c>
      <c r="MH18">
        <f>IF($E$7&gt;=MH$7,INDEX(Data!ME:ME,MATCH(Control!$E18,Data!$B:$B,0),),NA())</f>
        <v>205.9</v>
      </c>
      <c r="MI18">
        <f>IF($E$7&gt;=MI$7,INDEX(Data!MF:MF,MATCH(Control!$E18,Data!$B:$B,0),),NA())</f>
        <v>198.9</v>
      </c>
      <c r="MJ18">
        <f>IF($E$7&gt;=MJ$7,INDEX(Data!MG:MG,MATCH(Control!$E18,Data!$B:$B,0),),NA())</f>
        <v>203.5</v>
      </c>
      <c r="MK18">
        <f>IF($E$7&gt;=MK$7,INDEX(Data!MH:MH,MATCH(Control!$E18,Data!$B:$B,0),),NA())</f>
        <v>203.5</v>
      </c>
      <c r="ML18">
        <f>IF($E$7&gt;=ML$7,INDEX(Data!MI:MI,MATCH(Control!$E18,Data!$B:$B,0),),NA())</f>
        <v>214.6</v>
      </c>
      <c r="MM18">
        <f>IF($E$7&gt;=MM$7,INDEX(Data!MJ:MJ,MATCH(Control!$E18,Data!$B:$B,0),),NA())</f>
        <v>201.6</v>
      </c>
      <c r="MN18">
        <f>IF($E$7&gt;=MN$7,INDEX(Data!MK:MK,MATCH(Control!$E18,Data!$B:$B,0),),NA())</f>
        <v>252.2</v>
      </c>
      <c r="MO18">
        <f>IF($E$7&gt;=MO$7,INDEX(Data!ML:ML,MATCH(Control!$E18,Data!$B:$B,0),),NA())</f>
        <v>206.1</v>
      </c>
      <c r="MP18">
        <f>IF($E$7&gt;=MP$7,INDEX(Data!MM:MM,MATCH(Control!$E18,Data!$B:$B,0),),NA())</f>
        <v>194.9</v>
      </c>
      <c r="MQ18">
        <f>IF($E$7&gt;=MQ$7,INDEX(Data!MN:MN,MATCH(Control!$E18,Data!$B:$B,0),),NA())</f>
        <v>200.8</v>
      </c>
      <c r="MR18">
        <f>IF($E$7&gt;=MR$7,INDEX(Data!MO:MO,MATCH(Control!$E18,Data!$B:$B,0),),NA())</f>
        <v>196.2</v>
      </c>
      <c r="MS18" t="e">
        <f>IF($E$7&gt;=MS$7,INDEX(Data!MP:MP,MATCH(Control!$E18,Data!$B:$B,0),),NA())</f>
        <v>#N/A</v>
      </c>
      <c r="MT18" t="e">
        <f>IF($E$7&gt;=MT$7,INDEX(Data!MQ:MQ,MATCH(Control!$E18,Data!$B:$B,0),),NA())</f>
        <v>#N/A</v>
      </c>
      <c r="MU18" t="e">
        <f>IF($E$7&gt;=MU$7,INDEX(Data!MR:MR,MATCH(Control!$E18,Data!$B:$B,0),),NA())</f>
        <v>#N/A</v>
      </c>
      <c r="MV18" t="e">
        <f>IF($E$7&gt;=MV$7,INDEX(Data!MS:MS,MATCH(Control!$E18,Data!$B:$B,0),),NA())</f>
        <v>#N/A</v>
      </c>
      <c r="MW18" t="e">
        <f>IF($E$7&gt;=MW$7,INDEX(Data!MT:MT,MATCH(Control!$E18,Data!$B:$B,0),),NA())</f>
        <v>#N/A</v>
      </c>
      <c r="MX18" t="e">
        <f>IF($E$7&gt;=MX$7,INDEX(Data!MU:MU,MATCH(Control!$E18,Data!$B:$B,0),),NA())</f>
        <v>#N/A</v>
      </c>
      <c r="MY18" t="e">
        <f>IF($E$7&gt;=MY$7,INDEX(Data!MV:MV,MATCH(Control!$E18,Data!$B:$B,0),),NA())</f>
        <v>#N/A</v>
      </c>
      <c r="MZ18" t="e">
        <f>IF($E$7&gt;=MZ$7,INDEX(Data!MW:MW,MATCH(Control!$E18,Data!$B:$B,0),),NA())</f>
        <v>#N/A</v>
      </c>
      <c r="NA18" t="e">
        <f>IF($E$7&gt;=NA$7,INDEX(Data!MX:MX,MATCH(Control!$E18,Data!$B:$B,0),),NA())</f>
        <v>#N/A</v>
      </c>
      <c r="NB18" t="e">
        <f>IF($E$7&gt;=NB$7,INDEX(Data!MY:MY,MATCH(Control!$E18,Data!$B:$B,0),),NA())</f>
        <v>#N/A</v>
      </c>
      <c r="NC18" t="e">
        <f>IF($E$7&gt;=NC$7,INDEX(Data!MZ:MZ,MATCH(Control!$E18,Data!$B:$B,0),),NA())</f>
        <v>#N/A</v>
      </c>
      <c r="ND18" t="e">
        <f>IF($E$7&gt;=ND$7,INDEX(Data!NA:NA,MATCH(Control!$E18,Data!$B:$B,0),),NA())</f>
        <v>#N/A</v>
      </c>
      <c r="NE18" t="e">
        <f>IF($E$7&gt;=NE$7,INDEX(Data!NB:NB,MATCH(Control!$E18,Data!$B:$B,0),),NA())</f>
        <v>#N/A</v>
      </c>
      <c r="NF18" t="e">
        <f>IF($E$7&gt;=NF$7,INDEX(Data!NC:NC,MATCH(Control!$E18,Data!$B:$B,0),),NA())</f>
        <v>#N/A</v>
      </c>
      <c r="NG18" t="e">
        <f>IF($E$7&gt;=NG$7,INDEX(Data!ND:ND,MATCH(Control!$E18,Data!$B:$B,0),),NA())</f>
        <v>#N/A</v>
      </c>
      <c r="NH18" t="e">
        <f>IF($E$7&gt;=NH$7,INDEX(Data!NE:NE,MATCH(Control!$E18,Data!$B:$B,0),),NA())</f>
        <v>#N/A</v>
      </c>
      <c r="NI18" t="e">
        <f>IF($E$7&gt;=NI$7,INDEX(Data!NF:NF,MATCH(Control!$E18,Data!$B:$B,0),),NA())</f>
        <v>#N/A</v>
      </c>
      <c r="NJ18" t="e">
        <f>IF($E$7&gt;=NJ$7,INDEX(Data!NG:NG,MATCH(Control!$E18,Data!$B:$B,0),),NA())</f>
        <v>#N/A</v>
      </c>
      <c r="NK18" t="e">
        <f>IF($E$7&gt;=NK$7,INDEX(Data!NH:NH,MATCH(Control!$E18,Data!$B:$B,0),),NA())</f>
        <v>#N/A</v>
      </c>
      <c r="NL18" t="e">
        <f>IF($E$7&gt;=NL$7,INDEX(Data!NI:NI,MATCH(Control!$E18,Data!$B:$B,0),),NA())</f>
        <v>#N/A</v>
      </c>
    </row>
    <row r="19" spans="1:376" x14ac:dyDescent="0.25">
      <c r="B19" s="6" t="s">
        <v>206</v>
      </c>
      <c r="C19" s="8">
        <f t="shared" si="0"/>
        <v>40148</v>
      </c>
      <c r="E19" s="3" t="str">
        <f t="shared" si="32"/>
        <v>New South Wales - Food retailing</v>
      </c>
      <c r="F19" t="str">
        <f t="shared" si="34"/>
        <v>New South Wales</v>
      </c>
      <c r="G19" t="str">
        <f t="shared" si="33"/>
        <v>Food retailing</v>
      </c>
      <c r="H19">
        <f>IF($E$7&gt;=H$7,INDEX(Data!E:E,MATCH(Control!$E19,Data!$B:$B,0),),NA())</f>
        <v>408.7</v>
      </c>
      <c r="I19">
        <f>IF($E$7&gt;=I$7,INDEX(Data!F:F,MATCH(Control!$E19,Data!$B:$B,0),),NA())</f>
        <v>404.9</v>
      </c>
      <c r="J19">
        <f>IF($E$7&gt;=J$7,INDEX(Data!G:G,MATCH(Control!$E19,Data!$B:$B,0),),NA())</f>
        <v>401</v>
      </c>
      <c r="K19">
        <f>IF($E$7&gt;=K$7,INDEX(Data!H:H,MATCH(Control!$E19,Data!$B:$B,0),),NA())</f>
        <v>414.4</v>
      </c>
      <c r="L19">
        <f>IF($E$7&gt;=L$7,INDEX(Data!I:I,MATCH(Control!$E19,Data!$B:$B,0),),NA())</f>
        <v>403.8</v>
      </c>
      <c r="M19">
        <f>IF($E$7&gt;=M$7,INDEX(Data!J:J,MATCH(Control!$E19,Data!$B:$B,0),),NA())</f>
        <v>411.8</v>
      </c>
      <c r="N19">
        <f>IF($E$7&gt;=N$7,INDEX(Data!K:K,MATCH(Control!$E19,Data!$B:$B,0),),NA())</f>
        <v>430.1</v>
      </c>
      <c r="O19">
        <f>IF($E$7&gt;=O$7,INDEX(Data!L:L,MATCH(Control!$E19,Data!$B:$B,0),),NA())</f>
        <v>446.2</v>
      </c>
      <c r="P19">
        <f>IF($E$7&gt;=P$7,INDEX(Data!M:M,MATCH(Control!$E19,Data!$B:$B,0),),NA())</f>
        <v>521.29999999999995</v>
      </c>
      <c r="Q19">
        <f>IF($E$7&gt;=Q$7,INDEX(Data!N:N,MATCH(Control!$E19,Data!$B:$B,0),),NA())</f>
        <v>420.3</v>
      </c>
      <c r="R19">
        <f>IF($E$7&gt;=R$7,INDEX(Data!O:O,MATCH(Control!$E19,Data!$B:$B,0),),NA())</f>
        <v>428.8</v>
      </c>
      <c r="S19">
        <f>IF($E$7&gt;=S$7,INDEX(Data!P:P,MATCH(Control!$E19,Data!$B:$B,0),),NA())</f>
        <v>460</v>
      </c>
      <c r="T19">
        <f>IF($E$7&gt;=T$7,INDEX(Data!Q:Q,MATCH(Control!$E19,Data!$B:$B,0),),NA())</f>
        <v>429</v>
      </c>
      <c r="U19">
        <f>IF($E$7&gt;=U$7,INDEX(Data!R:R,MATCH(Control!$E19,Data!$B:$B,0),),NA())</f>
        <v>422.6</v>
      </c>
      <c r="V19">
        <f>IF($E$7&gt;=V$7,INDEX(Data!S:S,MATCH(Control!$E19,Data!$B:$B,0),),NA())</f>
        <v>430.6</v>
      </c>
      <c r="W19">
        <f>IF($E$7&gt;=W$7,INDEX(Data!T:T,MATCH(Control!$E19,Data!$B:$B,0),),NA())</f>
        <v>434.2</v>
      </c>
      <c r="X19">
        <f>IF($E$7&gt;=X$7,INDEX(Data!U:U,MATCH(Control!$E19,Data!$B:$B,0),),NA())</f>
        <v>448.2</v>
      </c>
      <c r="Y19">
        <f>IF($E$7&gt;=Y$7,INDEX(Data!V:V,MATCH(Control!$E19,Data!$B:$B,0),),NA())</f>
        <v>440.6</v>
      </c>
      <c r="Z19">
        <f>IF($E$7&gt;=Z$7,INDEX(Data!W:W,MATCH(Control!$E19,Data!$B:$B,0),),NA())</f>
        <v>462.1</v>
      </c>
      <c r="AA19">
        <f>IF($E$7&gt;=AA$7,INDEX(Data!X:X,MATCH(Control!$E19,Data!$B:$B,0),),NA())</f>
        <v>474.5</v>
      </c>
      <c r="AB19">
        <f>IF($E$7&gt;=AB$7,INDEX(Data!Y:Y,MATCH(Control!$E19,Data!$B:$B,0),),NA())</f>
        <v>566.1</v>
      </c>
      <c r="AC19">
        <f>IF($E$7&gt;=AC$7,INDEX(Data!Z:Z,MATCH(Control!$E19,Data!$B:$B,0),),NA())</f>
        <v>449.5</v>
      </c>
      <c r="AD19">
        <f>IF($E$7&gt;=AD$7,INDEX(Data!AA:AA,MATCH(Control!$E19,Data!$B:$B,0),),NA())</f>
        <v>455.9</v>
      </c>
      <c r="AE19">
        <f>IF($E$7&gt;=AE$7,INDEX(Data!AB:AB,MATCH(Control!$E19,Data!$B:$B,0),),NA())</f>
        <v>461.7</v>
      </c>
      <c r="AF19">
        <f>IF($E$7&gt;=AF$7,INDEX(Data!AC:AC,MATCH(Control!$E19,Data!$B:$B,0),),NA())</f>
        <v>458.2</v>
      </c>
      <c r="AG19">
        <f>IF($E$7&gt;=AG$7,INDEX(Data!AD:AD,MATCH(Control!$E19,Data!$B:$B,0),),NA())</f>
        <v>468.3</v>
      </c>
      <c r="AH19">
        <f>IF($E$7&gt;=AH$7,INDEX(Data!AE:AE,MATCH(Control!$E19,Data!$B:$B,0),),NA())</f>
        <v>461.6</v>
      </c>
      <c r="AI19">
        <f>IF($E$7&gt;=AI$7,INDEX(Data!AF:AF,MATCH(Control!$E19,Data!$B:$B,0),),NA())</f>
        <v>458.5</v>
      </c>
      <c r="AJ19">
        <f>IF($E$7&gt;=AJ$7,INDEX(Data!AG:AG,MATCH(Control!$E19,Data!$B:$B,0),),NA())</f>
        <v>491.6</v>
      </c>
      <c r="AK19">
        <f>IF($E$7&gt;=AK$7,INDEX(Data!AH:AH,MATCH(Control!$E19,Data!$B:$B,0),),NA())</f>
        <v>460</v>
      </c>
      <c r="AL19">
        <f>IF($E$7&gt;=AL$7,INDEX(Data!AI:AI,MATCH(Control!$E19,Data!$B:$B,0),),NA())</f>
        <v>494.4</v>
      </c>
      <c r="AM19">
        <f>IF($E$7&gt;=AM$7,INDEX(Data!AJ:AJ,MATCH(Control!$E19,Data!$B:$B,0),),NA())</f>
        <v>504.7</v>
      </c>
      <c r="AN19">
        <f>IF($E$7&gt;=AN$7,INDEX(Data!AK:AK,MATCH(Control!$E19,Data!$B:$B,0),),NA())</f>
        <v>579.79999999999995</v>
      </c>
      <c r="AO19">
        <f>IF($E$7&gt;=AO$7,INDEX(Data!AL:AL,MATCH(Control!$E19,Data!$B:$B,0),),NA())</f>
        <v>503.3</v>
      </c>
      <c r="AP19">
        <f>IF($E$7&gt;=AP$7,INDEX(Data!AM:AM,MATCH(Control!$E19,Data!$B:$B,0),),NA())</f>
        <v>466.5</v>
      </c>
      <c r="AQ19">
        <f>IF($E$7&gt;=AQ$7,INDEX(Data!AN:AN,MATCH(Control!$E19,Data!$B:$B,0),),NA())</f>
        <v>494</v>
      </c>
      <c r="AR19">
        <f>IF($E$7&gt;=AR$7,INDEX(Data!AO:AO,MATCH(Control!$E19,Data!$B:$B,0),),NA())</f>
        <v>487</v>
      </c>
      <c r="AS19">
        <f>IF($E$7&gt;=AS$7,INDEX(Data!AP:AP,MATCH(Control!$E19,Data!$B:$B,0),),NA())</f>
        <v>517.4</v>
      </c>
      <c r="AT19">
        <f>IF($E$7&gt;=AT$7,INDEX(Data!AQ:AQ,MATCH(Control!$E19,Data!$B:$B,0),),NA())</f>
        <v>487.9</v>
      </c>
      <c r="AU19">
        <f>IF($E$7&gt;=AU$7,INDEX(Data!AR:AR,MATCH(Control!$E19,Data!$B:$B,0),),NA())</f>
        <v>549.9</v>
      </c>
      <c r="AV19">
        <f>IF($E$7&gt;=AV$7,INDEX(Data!AS:AS,MATCH(Control!$E19,Data!$B:$B,0),),NA())</f>
        <v>532.9</v>
      </c>
      <c r="AW19">
        <f>IF($E$7&gt;=AW$7,INDEX(Data!AT:AT,MATCH(Control!$E19,Data!$B:$B,0),),NA())</f>
        <v>514.6</v>
      </c>
      <c r="AX19">
        <f>IF($E$7&gt;=AX$7,INDEX(Data!AU:AU,MATCH(Control!$E19,Data!$B:$B,0),),NA())</f>
        <v>558.1</v>
      </c>
      <c r="AY19">
        <f>IF($E$7&gt;=AY$7,INDEX(Data!AV:AV,MATCH(Control!$E19,Data!$B:$B,0),),NA())</f>
        <v>565</v>
      </c>
      <c r="AZ19">
        <f>IF($E$7&gt;=AZ$7,INDEX(Data!AW:AW,MATCH(Control!$E19,Data!$B:$B,0),),NA())</f>
        <v>649.79999999999995</v>
      </c>
      <c r="BA19">
        <f>IF($E$7&gt;=BA$7,INDEX(Data!AX:AX,MATCH(Control!$E19,Data!$B:$B,0),),NA())</f>
        <v>561</v>
      </c>
      <c r="BB19">
        <f>IF($E$7&gt;=BB$7,INDEX(Data!AY:AY,MATCH(Control!$E19,Data!$B:$B,0),),NA())</f>
        <v>518.5</v>
      </c>
      <c r="BC19">
        <f>IF($E$7&gt;=BC$7,INDEX(Data!AZ:AZ,MATCH(Control!$E19,Data!$B:$B,0),),NA())</f>
        <v>556.70000000000005</v>
      </c>
      <c r="BD19">
        <f>IF($E$7&gt;=BD$7,INDEX(Data!BA:BA,MATCH(Control!$E19,Data!$B:$B,0),),NA())</f>
        <v>551.29999999999995</v>
      </c>
      <c r="BE19">
        <f>IF($E$7&gt;=BE$7,INDEX(Data!BB:BB,MATCH(Control!$E19,Data!$B:$B,0),),NA())</f>
        <v>582.70000000000005</v>
      </c>
      <c r="BF19">
        <f>IF($E$7&gt;=BF$7,INDEX(Data!BC:BC,MATCH(Control!$E19,Data!$B:$B,0),),NA())</f>
        <v>552.9</v>
      </c>
      <c r="BG19">
        <f>IF($E$7&gt;=BG$7,INDEX(Data!BD:BD,MATCH(Control!$E19,Data!$B:$B,0),),NA())</f>
        <v>590.70000000000005</v>
      </c>
      <c r="BH19">
        <f>IF($E$7&gt;=BH$7,INDEX(Data!BE:BE,MATCH(Control!$E19,Data!$B:$B,0),),NA())</f>
        <v>590.20000000000005</v>
      </c>
      <c r="BI19">
        <f>IF($E$7&gt;=BI$7,INDEX(Data!BF:BF,MATCH(Control!$E19,Data!$B:$B,0),),NA())</f>
        <v>585.79999999999995</v>
      </c>
      <c r="BJ19">
        <f>IF($E$7&gt;=BJ$7,INDEX(Data!BG:BG,MATCH(Control!$E19,Data!$B:$B,0),),NA())</f>
        <v>609</v>
      </c>
      <c r="BK19">
        <f>IF($E$7&gt;=BK$7,INDEX(Data!BH:BH,MATCH(Control!$E19,Data!$B:$B,0),),NA())</f>
        <v>603.79999999999995</v>
      </c>
      <c r="BL19">
        <f>IF($E$7&gt;=BL$7,INDEX(Data!BI:BI,MATCH(Control!$E19,Data!$B:$B,0),),NA())</f>
        <v>708.8</v>
      </c>
      <c r="BM19">
        <f>IF($E$7&gt;=BM$7,INDEX(Data!BJ:BJ,MATCH(Control!$E19,Data!$B:$B,0),),NA())</f>
        <v>617.1</v>
      </c>
      <c r="BN19">
        <f>IF($E$7&gt;=BN$7,INDEX(Data!BK:BK,MATCH(Control!$E19,Data!$B:$B,0),),NA())</f>
        <v>571.5</v>
      </c>
      <c r="BO19">
        <f>IF($E$7&gt;=BO$7,INDEX(Data!BL:BL,MATCH(Control!$E19,Data!$B:$B,0),),NA())</f>
        <v>592.79999999999995</v>
      </c>
      <c r="BP19">
        <f>IF($E$7&gt;=BP$7,INDEX(Data!BM:BM,MATCH(Control!$E19,Data!$B:$B,0),),NA())</f>
        <v>604.20000000000005</v>
      </c>
      <c r="BQ19">
        <f>IF($E$7&gt;=BQ$7,INDEX(Data!BN:BN,MATCH(Control!$E19,Data!$B:$B,0),),NA())</f>
        <v>608.20000000000005</v>
      </c>
      <c r="BR19">
        <f>IF($E$7&gt;=BR$7,INDEX(Data!BO:BO,MATCH(Control!$E19,Data!$B:$B,0),),NA())</f>
        <v>587.1</v>
      </c>
      <c r="BS19">
        <f>IF($E$7&gt;=BS$7,INDEX(Data!BP:BP,MATCH(Control!$E19,Data!$B:$B,0),),NA())</f>
        <v>615.9</v>
      </c>
      <c r="BT19">
        <f>IF($E$7&gt;=BT$7,INDEX(Data!BQ:BQ,MATCH(Control!$E19,Data!$B:$B,0),),NA())</f>
        <v>617.79999999999995</v>
      </c>
      <c r="BU19">
        <f>IF($E$7&gt;=BU$7,INDEX(Data!BR:BR,MATCH(Control!$E19,Data!$B:$B,0),),NA())</f>
        <v>615</v>
      </c>
      <c r="BV19">
        <f>IF($E$7&gt;=BV$7,INDEX(Data!BS:BS,MATCH(Control!$E19,Data!$B:$B,0),),NA())</f>
        <v>643</v>
      </c>
      <c r="BW19">
        <f>IF($E$7&gt;=BW$7,INDEX(Data!BT:BT,MATCH(Control!$E19,Data!$B:$B,0),),NA())</f>
        <v>639.20000000000005</v>
      </c>
      <c r="BX19">
        <f>IF($E$7&gt;=BX$7,INDEX(Data!BU:BU,MATCH(Control!$E19,Data!$B:$B,0),),NA())</f>
        <v>759.2</v>
      </c>
      <c r="BY19">
        <f>IF($E$7&gt;=BY$7,INDEX(Data!BV:BV,MATCH(Control!$E19,Data!$B:$B,0),),NA())</f>
        <v>647.1</v>
      </c>
      <c r="BZ19">
        <f>IF($E$7&gt;=BZ$7,INDEX(Data!BW:BW,MATCH(Control!$E19,Data!$B:$B,0),),NA())</f>
        <v>622</v>
      </c>
      <c r="CA19">
        <f>IF($E$7&gt;=CA$7,INDEX(Data!BX:BX,MATCH(Control!$E19,Data!$B:$B,0),),NA())</f>
        <v>667.1</v>
      </c>
      <c r="CB19">
        <f>IF($E$7&gt;=CB$7,INDEX(Data!BY:BY,MATCH(Control!$E19,Data!$B:$B,0),),NA())</f>
        <v>643.20000000000005</v>
      </c>
      <c r="CC19">
        <f>IF($E$7&gt;=CC$7,INDEX(Data!BZ:BZ,MATCH(Control!$E19,Data!$B:$B,0),),NA())</f>
        <v>638.6</v>
      </c>
      <c r="CD19">
        <f>IF($E$7&gt;=CD$7,INDEX(Data!CA:CA,MATCH(Control!$E19,Data!$B:$B,0),),NA())</f>
        <v>630.6</v>
      </c>
      <c r="CE19">
        <f>IF($E$7&gt;=CE$7,INDEX(Data!CB:CB,MATCH(Control!$E19,Data!$B:$B,0),),NA())</f>
        <v>627.9</v>
      </c>
      <c r="CF19">
        <f>IF($E$7&gt;=CF$7,INDEX(Data!CC:CC,MATCH(Control!$E19,Data!$B:$B,0),),NA())</f>
        <v>642.79999999999995</v>
      </c>
      <c r="CG19">
        <f>IF($E$7&gt;=CG$7,INDEX(Data!CD:CD,MATCH(Control!$E19,Data!$B:$B,0),),NA())</f>
        <v>666.3</v>
      </c>
      <c r="CH19">
        <f>IF($E$7&gt;=CH$7,INDEX(Data!CE:CE,MATCH(Control!$E19,Data!$B:$B,0),),NA())</f>
        <v>674.5</v>
      </c>
      <c r="CI19">
        <f>IF($E$7&gt;=CI$7,INDEX(Data!CF:CF,MATCH(Control!$E19,Data!$B:$B,0),),NA())</f>
        <v>703.5</v>
      </c>
      <c r="CJ19">
        <f>IF($E$7&gt;=CJ$7,INDEX(Data!CG:CG,MATCH(Control!$E19,Data!$B:$B,0),),NA())</f>
        <v>847</v>
      </c>
      <c r="CK19">
        <f>IF($E$7&gt;=CK$7,INDEX(Data!CH:CH,MATCH(Control!$E19,Data!$B:$B,0),),NA())</f>
        <v>665.7</v>
      </c>
      <c r="CL19">
        <f>IF($E$7&gt;=CL$7,INDEX(Data!CI:CI,MATCH(Control!$E19,Data!$B:$B,0),),NA())</f>
        <v>652.79999999999995</v>
      </c>
      <c r="CM19">
        <f>IF($E$7&gt;=CM$7,INDEX(Data!CJ:CJ,MATCH(Control!$E19,Data!$B:$B,0),),NA())</f>
        <v>750.5</v>
      </c>
      <c r="CN19">
        <f>IF($E$7&gt;=CN$7,INDEX(Data!CK:CK,MATCH(Control!$E19,Data!$B:$B,0),),NA())</f>
        <v>717.2</v>
      </c>
      <c r="CO19">
        <f>IF($E$7&gt;=CO$7,INDEX(Data!CL:CL,MATCH(Control!$E19,Data!$B:$B,0),),NA())</f>
        <v>718</v>
      </c>
      <c r="CP19">
        <f>IF($E$7&gt;=CP$7,INDEX(Data!CM:CM,MATCH(Control!$E19,Data!$B:$B,0),),NA())</f>
        <v>722</v>
      </c>
      <c r="CQ19">
        <f>IF($E$7&gt;=CQ$7,INDEX(Data!CN:CN,MATCH(Control!$E19,Data!$B:$B,0),),NA())</f>
        <v>727.5</v>
      </c>
      <c r="CR19">
        <f>IF($E$7&gt;=CR$7,INDEX(Data!CO:CO,MATCH(Control!$E19,Data!$B:$B,0),),NA())</f>
        <v>753.1</v>
      </c>
      <c r="CS19">
        <f>IF($E$7&gt;=CS$7,INDEX(Data!CP:CP,MATCH(Control!$E19,Data!$B:$B,0),),NA())</f>
        <v>768.5</v>
      </c>
      <c r="CT19">
        <f>IF($E$7&gt;=CT$7,INDEX(Data!CQ:CQ,MATCH(Control!$E19,Data!$B:$B,0),),NA())</f>
        <v>751.9</v>
      </c>
      <c r="CU19">
        <f>IF($E$7&gt;=CU$7,INDEX(Data!CR:CR,MATCH(Control!$E19,Data!$B:$B,0),),NA())</f>
        <v>789.3</v>
      </c>
      <c r="CV19">
        <f>IF($E$7&gt;=CV$7,INDEX(Data!CS:CS,MATCH(Control!$E19,Data!$B:$B,0),),NA())</f>
        <v>983</v>
      </c>
      <c r="CW19">
        <f>IF($E$7&gt;=CW$7,INDEX(Data!CT:CT,MATCH(Control!$E19,Data!$B:$B,0),),NA())</f>
        <v>769.5</v>
      </c>
      <c r="CX19">
        <f>IF($E$7&gt;=CX$7,INDEX(Data!CU:CU,MATCH(Control!$E19,Data!$B:$B,0),),NA())</f>
        <v>748.3</v>
      </c>
      <c r="CY19">
        <f>IF($E$7&gt;=CY$7,INDEX(Data!CV:CV,MATCH(Control!$E19,Data!$B:$B,0),),NA())</f>
        <v>814.4</v>
      </c>
      <c r="CZ19">
        <f>IF($E$7&gt;=CZ$7,INDEX(Data!CW:CW,MATCH(Control!$E19,Data!$B:$B,0),),NA())</f>
        <v>768.9</v>
      </c>
      <c r="DA19">
        <f>IF($E$7&gt;=DA$7,INDEX(Data!CX:CX,MATCH(Control!$E19,Data!$B:$B,0),),NA())</f>
        <v>799.7</v>
      </c>
      <c r="DB19">
        <f>IF($E$7&gt;=DB$7,INDEX(Data!CY:CY,MATCH(Control!$E19,Data!$B:$B,0),),NA())</f>
        <v>809</v>
      </c>
      <c r="DC19">
        <f>IF($E$7&gt;=DC$7,INDEX(Data!CZ:CZ,MATCH(Control!$E19,Data!$B:$B,0),),NA())</f>
        <v>791.8</v>
      </c>
      <c r="DD19">
        <f>IF($E$7&gt;=DD$7,INDEX(Data!DA:DA,MATCH(Control!$E19,Data!$B:$B,0),),NA())</f>
        <v>846.9</v>
      </c>
      <c r="DE19">
        <f>IF($E$7&gt;=DE$7,INDEX(Data!DB:DB,MATCH(Control!$E19,Data!$B:$B,0),),NA())</f>
        <v>790.2</v>
      </c>
      <c r="DF19">
        <f>IF($E$7&gt;=DF$7,INDEX(Data!DC:DC,MATCH(Control!$E19,Data!$B:$B,0),),NA())</f>
        <v>826.4</v>
      </c>
      <c r="DG19">
        <f>IF($E$7&gt;=DG$7,INDEX(Data!DD:DD,MATCH(Control!$E19,Data!$B:$B,0),),NA())</f>
        <v>874.6</v>
      </c>
      <c r="DH19">
        <f>IF($E$7&gt;=DH$7,INDEX(Data!DE:DE,MATCH(Control!$E19,Data!$B:$B,0),),NA())</f>
        <v>995.4</v>
      </c>
      <c r="DI19">
        <f>IF($E$7&gt;=DI$7,INDEX(Data!DF:DF,MATCH(Control!$E19,Data!$B:$B,0),),NA())</f>
        <v>875.8</v>
      </c>
      <c r="DJ19">
        <f>IF($E$7&gt;=DJ$7,INDEX(Data!DG:DG,MATCH(Control!$E19,Data!$B:$B,0),),NA())</f>
        <v>796.9</v>
      </c>
      <c r="DK19">
        <f>IF($E$7&gt;=DK$7,INDEX(Data!DH:DH,MATCH(Control!$E19,Data!$B:$B,0),),NA())</f>
        <v>868.1</v>
      </c>
      <c r="DL19">
        <f>IF($E$7&gt;=DL$7,INDEX(Data!DI:DI,MATCH(Control!$E19,Data!$B:$B,0),),NA())</f>
        <v>816.5</v>
      </c>
      <c r="DM19">
        <f>IF($E$7&gt;=DM$7,INDEX(Data!DJ:DJ,MATCH(Control!$E19,Data!$B:$B,0),),NA())</f>
        <v>866.9</v>
      </c>
      <c r="DN19">
        <f>IF($E$7&gt;=DN$7,INDEX(Data!DK:DK,MATCH(Control!$E19,Data!$B:$B,0),),NA())</f>
        <v>807.1</v>
      </c>
      <c r="DO19">
        <f>IF($E$7&gt;=DO$7,INDEX(Data!DL:DL,MATCH(Control!$E19,Data!$B:$B,0),),NA())</f>
        <v>849.1</v>
      </c>
      <c r="DP19">
        <f>IF($E$7&gt;=DP$7,INDEX(Data!DM:DM,MATCH(Control!$E19,Data!$B:$B,0),),NA())</f>
        <v>913.5</v>
      </c>
      <c r="DQ19">
        <f>IF($E$7&gt;=DQ$7,INDEX(Data!DN:DN,MATCH(Control!$E19,Data!$B:$B,0),),NA())</f>
        <v>828.2</v>
      </c>
      <c r="DR19">
        <f>IF($E$7&gt;=DR$7,INDEX(Data!DO:DO,MATCH(Control!$E19,Data!$B:$B,0),),NA())</f>
        <v>899.4</v>
      </c>
      <c r="DS19">
        <f>IF($E$7&gt;=DS$7,INDEX(Data!DP:DP,MATCH(Control!$E19,Data!$B:$B,0),),NA())</f>
        <v>908.5</v>
      </c>
      <c r="DT19">
        <f>IF($E$7&gt;=DT$7,INDEX(Data!DQ:DQ,MATCH(Control!$E19,Data!$B:$B,0),),NA())</f>
        <v>1027.9000000000001</v>
      </c>
      <c r="DU19">
        <f>IF($E$7&gt;=DU$7,INDEX(Data!DR:DR,MATCH(Control!$E19,Data!$B:$B,0),),NA())</f>
        <v>918.9</v>
      </c>
      <c r="DV19">
        <f>IF($E$7&gt;=DV$7,INDEX(Data!DS:DS,MATCH(Control!$E19,Data!$B:$B,0),),NA())</f>
        <v>868.9</v>
      </c>
      <c r="DW19">
        <f>IF($E$7&gt;=DW$7,INDEX(Data!DT:DT,MATCH(Control!$E19,Data!$B:$B,0),),NA())</f>
        <v>904.7</v>
      </c>
      <c r="DX19">
        <f>IF($E$7&gt;=DX$7,INDEX(Data!DU:DU,MATCH(Control!$E19,Data!$B:$B,0),),NA())</f>
        <v>929.1</v>
      </c>
      <c r="DY19">
        <f>IF($E$7&gt;=DY$7,INDEX(Data!DV:DV,MATCH(Control!$E19,Data!$B:$B,0),),NA())</f>
        <v>920.4</v>
      </c>
      <c r="DZ19">
        <f>IF($E$7&gt;=DZ$7,INDEX(Data!DW:DW,MATCH(Control!$E19,Data!$B:$B,0),),NA())</f>
        <v>883.3</v>
      </c>
      <c r="EA19">
        <f>IF($E$7&gt;=EA$7,INDEX(Data!DX:DX,MATCH(Control!$E19,Data!$B:$B,0),),NA())</f>
        <v>941.8</v>
      </c>
      <c r="EB19">
        <f>IF($E$7&gt;=EB$7,INDEX(Data!DY:DY,MATCH(Control!$E19,Data!$B:$B,0),),NA())</f>
        <v>927.1</v>
      </c>
      <c r="EC19">
        <f>IF($E$7&gt;=EC$7,INDEX(Data!DZ:DZ,MATCH(Control!$E19,Data!$B:$B,0),),NA())</f>
        <v>918.9</v>
      </c>
      <c r="ED19">
        <f>IF($E$7&gt;=ED$7,INDEX(Data!EA:EA,MATCH(Control!$E19,Data!$B:$B,0),),NA())</f>
        <v>972.9</v>
      </c>
      <c r="EE19">
        <f>IF($E$7&gt;=EE$7,INDEX(Data!EB:EB,MATCH(Control!$E19,Data!$B:$B,0),),NA())</f>
        <v>928.9</v>
      </c>
      <c r="EF19">
        <f>IF($E$7&gt;=EF$7,INDEX(Data!EC:EC,MATCH(Control!$E19,Data!$B:$B,0),),NA())</f>
        <v>1098.9000000000001</v>
      </c>
      <c r="EG19">
        <f>IF($E$7&gt;=EG$7,INDEX(Data!ED:ED,MATCH(Control!$E19,Data!$B:$B,0),),NA())</f>
        <v>946.3</v>
      </c>
      <c r="EH19">
        <f>IF($E$7&gt;=EH$7,INDEX(Data!EE:EE,MATCH(Control!$E19,Data!$B:$B,0),),NA())</f>
        <v>902.1</v>
      </c>
      <c r="EI19">
        <f>IF($E$7&gt;=EI$7,INDEX(Data!EF:EF,MATCH(Control!$E19,Data!$B:$B,0),),NA())</f>
        <v>949.8</v>
      </c>
      <c r="EJ19">
        <f>IF($E$7&gt;=EJ$7,INDEX(Data!EG:EG,MATCH(Control!$E19,Data!$B:$B,0),),NA())</f>
        <v>962.1</v>
      </c>
      <c r="EK19">
        <f>IF($E$7&gt;=EK$7,INDEX(Data!EH:EH,MATCH(Control!$E19,Data!$B:$B,0),),NA())</f>
        <v>951.8</v>
      </c>
      <c r="EL19">
        <f>IF($E$7&gt;=EL$7,INDEX(Data!EI:EI,MATCH(Control!$E19,Data!$B:$B,0),),NA())</f>
        <v>922.3</v>
      </c>
      <c r="EM19">
        <f>IF($E$7&gt;=EM$7,INDEX(Data!EJ:EJ,MATCH(Control!$E19,Data!$B:$B,0),),NA())</f>
        <v>953.3</v>
      </c>
      <c r="EN19">
        <f>IF($E$7&gt;=EN$7,INDEX(Data!EK:EK,MATCH(Control!$E19,Data!$B:$B,0),),NA())</f>
        <v>925.6</v>
      </c>
      <c r="EO19">
        <f>IF($E$7&gt;=EO$7,INDEX(Data!EL:EL,MATCH(Control!$E19,Data!$B:$B,0),),NA())</f>
        <v>943.3</v>
      </c>
      <c r="EP19">
        <f>IF($E$7&gt;=EP$7,INDEX(Data!EM:EM,MATCH(Control!$E19,Data!$B:$B,0),),NA())</f>
        <v>979.8</v>
      </c>
      <c r="EQ19">
        <f>IF($E$7&gt;=EQ$7,INDEX(Data!EN:EN,MATCH(Control!$E19,Data!$B:$B,0),),NA())</f>
        <v>978.9</v>
      </c>
      <c r="ER19">
        <f>IF($E$7&gt;=ER$7,INDEX(Data!EO:EO,MATCH(Control!$E19,Data!$B:$B,0),),NA())</f>
        <v>1169.7</v>
      </c>
      <c r="ES19">
        <f>IF($E$7&gt;=ES$7,INDEX(Data!EP:EP,MATCH(Control!$E19,Data!$B:$B,0),),NA())</f>
        <v>996.2</v>
      </c>
      <c r="ET19">
        <f>IF($E$7&gt;=ET$7,INDEX(Data!EQ:EQ,MATCH(Control!$E19,Data!$B:$B,0),),NA())</f>
        <v>939.5</v>
      </c>
      <c r="EU19">
        <f>IF($E$7&gt;=EU$7,INDEX(Data!ER:ER,MATCH(Control!$E19,Data!$B:$B,0),),NA())</f>
        <v>1031.5</v>
      </c>
      <c r="EV19">
        <f>IF($E$7&gt;=EV$7,INDEX(Data!ES:ES,MATCH(Control!$E19,Data!$B:$B,0),),NA())</f>
        <v>968.7</v>
      </c>
      <c r="EW19">
        <f>IF($E$7&gt;=EW$7,INDEX(Data!ET:ET,MATCH(Control!$E19,Data!$B:$B,0),),NA())</f>
        <v>979.3</v>
      </c>
      <c r="EX19">
        <f>IF($E$7&gt;=EX$7,INDEX(Data!EU:EU,MATCH(Control!$E19,Data!$B:$B,0),),NA())</f>
        <v>983.4</v>
      </c>
      <c r="EY19">
        <f>IF($E$7&gt;=EY$7,INDEX(Data!EV:EV,MATCH(Control!$E19,Data!$B:$B,0),),NA())</f>
        <v>1010.6</v>
      </c>
      <c r="EZ19">
        <f>IF($E$7&gt;=EZ$7,INDEX(Data!EW:EW,MATCH(Control!$E19,Data!$B:$B,0),),NA())</f>
        <v>1020.1</v>
      </c>
      <c r="FA19">
        <f>IF($E$7&gt;=FA$7,INDEX(Data!EX:EX,MATCH(Control!$E19,Data!$B:$B,0),),NA())</f>
        <v>1035.3</v>
      </c>
      <c r="FB19">
        <f>IF($E$7&gt;=FB$7,INDEX(Data!EY:EY,MATCH(Control!$E19,Data!$B:$B,0),),NA())</f>
        <v>1063.2</v>
      </c>
      <c r="FC19">
        <f>IF($E$7&gt;=FC$7,INDEX(Data!EZ:EZ,MATCH(Control!$E19,Data!$B:$B,0),),NA())</f>
        <v>1058.8</v>
      </c>
      <c r="FD19">
        <f>IF($E$7&gt;=FD$7,INDEX(Data!FA:FA,MATCH(Control!$E19,Data!$B:$B,0),),NA())</f>
        <v>1267.5999999999999</v>
      </c>
      <c r="FE19">
        <f>IF($E$7&gt;=FE$7,INDEX(Data!FB:FB,MATCH(Control!$E19,Data!$B:$B,0),),NA())</f>
        <v>1047.0999999999999</v>
      </c>
      <c r="FF19">
        <f>IF($E$7&gt;=FF$7,INDEX(Data!FC:FC,MATCH(Control!$E19,Data!$B:$B,0),),NA())</f>
        <v>995.3</v>
      </c>
      <c r="FG19">
        <f>IF($E$7&gt;=FG$7,INDEX(Data!FD:FD,MATCH(Control!$E19,Data!$B:$B,0),),NA())</f>
        <v>1093.8</v>
      </c>
      <c r="FH19">
        <f>IF($E$7&gt;=FH$7,INDEX(Data!FE:FE,MATCH(Control!$E19,Data!$B:$B,0),),NA())</f>
        <v>1077.2</v>
      </c>
      <c r="FI19">
        <f>IF($E$7&gt;=FI$7,INDEX(Data!FF:FF,MATCH(Control!$E19,Data!$B:$B,0),),NA())</f>
        <v>1080</v>
      </c>
      <c r="FJ19">
        <f>IF($E$7&gt;=FJ$7,INDEX(Data!FG:FG,MATCH(Control!$E19,Data!$B:$B,0),),NA())</f>
        <v>1075.5999999999999</v>
      </c>
      <c r="FK19">
        <f>IF($E$7&gt;=FK$7,INDEX(Data!FH:FH,MATCH(Control!$E19,Data!$B:$B,0),),NA())</f>
        <v>1086.7</v>
      </c>
      <c r="FL19">
        <f>IF($E$7&gt;=FL$7,INDEX(Data!FI:FI,MATCH(Control!$E19,Data!$B:$B,0),),NA())</f>
        <v>1138.7</v>
      </c>
      <c r="FM19">
        <f>IF($E$7&gt;=FM$7,INDEX(Data!FJ:FJ,MATCH(Control!$E19,Data!$B:$B,0),),NA())</f>
        <v>1106.2</v>
      </c>
      <c r="FN19">
        <f>IF($E$7&gt;=FN$7,INDEX(Data!FK:FK,MATCH(Control!$E19,Data!$B:$B,0),),NA())</f>
        <v>1163.0999999999999</v>
      </c>
      <c r="FO19">
        <f>IF($E$7&gt;=FO$7,INDEX(Data!FL:FL,MATCH(Control!$E19,Data!$B:$B,0),),NA())</f>
        <v>1201.9000000000001</v>
      </c>
      <c r="FP19">
        <f>IF($E$7&gt;=FP$7,INDEX(Data!FM:FM,MATCH(Control!$E19,Data!$B:$B,0),),NA())</f>
        <v>1390.4</v>
      </c>
      <c r="FQ19">
        <f>IF($E$7&gt;=FQ$7,INDEX(Data!FN:FN,MATCH(Control!$E19,Data!$B:$B,0),),NA())</f>
        <v>1145.9000000000001</v>
      </c>
      <c r="FR19">
        <f>IF($E$7&gt;=FR$7,INDEX(Data!FO:FO,MATCH(Control!$E19,Data!$B:$B,0),),NA())</f>
        <v>1137</v>
      </c>
      <c r="FS19">
        <f>IF($E$7&gt;=FS$7,INDEX(Data!FP:FP,MATCH(Control!$E19,Data!$B:$B,0),),NA())</f>
        <v>1182.3</v>
      </c>
      <c r="FT19">
        <f>IF($E$7&gt;=FT$7,INDEX(Data!FQ:FQ,MATCH(Control!$E19,Data!$B:$B,0),),NA())</f>
        <v>1144.4000000000001</v>
      </c>
      <c r="FU19">
        <f>IF($E$7&gt;=FU$7,INDEX(Data!FR:FR,MATCH(Control!$E19,Data!$B:$B,0),),NA())</f>
        <v>1202.7</v>
      </c>
      <c r="FV19">
        <f>IF($E$7&gt;=FV$7,INDEX(Data!FS:FS,MATCH(Control!$E19,Data!$B:$B,0),),NA())</f>
        <v>1157.5</v>
      </c>
      <c r="FW19">
        <f>IF($E$7&gt;=FW$7,INDEX(Data!FT:FT,MATCH(Control!$E19,Data!$B:$B,0),),NA())</f>
        <v>1176</v>
      </c>
      <c r="FX19">
        <f>IF($E$7&gt;=FX$7,INDEX(Data!FU:FU,MATCH(Control!$E19,Data!$B:$B,0),),NA())</f>
        <v>1222.8</v>
      </c>
      <c r="FY19">
        <f>IF($E$7&gt;=FY$7,INDEX(Data!FV:FV,MATCH(Control!$E19,Data!$B:$B,0),),NA())</f>
        <v>1163.8</v>
      </c>
      <c r="FZ19">
        <f>IF($E$7&gt;=FZ$7,INDEX(Data!FW:FW,MATCH(Control!$E19,Data!$B:$B,0),),NA())</f>
        <v>1239.0999999999999</v>
      </c>
      <c r="GA19">
        <f>IF($E$7&gt;=GA$7,INDEX(Data!FX:FX,MATCH(Control!$E19,Data!$B:$B,0),),NA())</f>
        <v>1251.3</v>
      </c>
      <c r="GB19">
        <f>IF($E$7&gt;=GB$7,INDEX(Data!FY:FY,MATCH(Control!$E19,Data!$B:$B,0),),NA())</f>
        <v>1382.7</v>
      </c>
      <c r="GC19">
        <f>IF($E$7&gt;=GC$7,INDEX(Data!FZ:FZ,MATCH(Control!$E19,Data!$B:$B,0),),NA())</f>
        <v>1237.4000000000001</v>
      </c>
      <c r="GD19">
        <f>IF($E$7&gt;=GD$7,INDEX(Data!GA:GA,MATCH(Control!$E19,Data!$B:$B,0),),NA())</f>
        <v>1141.2</v>
      </c>
      <c r="GE19">
        <f>IF($E$7&gt;=GE$7,INDEX(Data!GB:GB,MATCH(Control!$E19,Data!$B:$B,0),),NA())</f>
        <v>1250.7</v>
      </c>
      <c r="GF19">
        <f>IF($E$7&gt;=GF$7,INDEX(Data!GC:GC,MATCH(Control!$E19,Data!$B:$B,0),),NA())</f>
        <v>1189.0999999999999</v>
      </c>
      <c r="GG19">
        <f>IF($E$7&gt;=GG$7,INDEX(Data!GD:GD,MATCH(Control!$E19,Data!$B:$B,0),),NA())</f>
        <v>1254.0999999999999</v>
      </c>
      <c r="GH19">
        <f>IF($E$7&gt;=GH$7,INDEX(Data!GE:GE,MATCH(Control!$E19,Data!$B:$B,0),),NA())</f>
        <v>1167.8</v>
      </c>
      <c r="GI19">
        <f>IF($E$7&gt;=GI$7,INDEX(Data!GF:GF,MATCH(Control!$E19,Data!$B:$B,0),),NA())</f>
        <v>1253.0999999999999</v>
      </c>
      <c r="GJ19">
        <f>IF($E$7&gt;=GJ$7,INDEX(Data!GG:GG,MATCH(Control!$E19,Data!$B:$B,0),),NA())</f>
        <v>1268.4000000000001</v>
      </c>
      <c r="GK19">
        <f>IF($E$7&gt;=GK$7,INDEX(Data!GH:GH,MATCH(Control!$E19,Data!$B:$B,0),),NA())</f>
        <v>1237.7</v>
      </c>
      <c r="GL19">
        <f>IF($E$7&gt;=GL$7,INDEX(Data!GI:GI,MATCH(Control!$E19,Data!$B:$B,0),),NA())</f>
        <v>1331.9</v>
      </c>
      <c r="GM19">
        <f>IF($E$7&gt;=GM$7,INDEX(Data!GJ:GJ,MATCH(Control!$E19,Data!$B:$B,0),),NA())</f>
        <v>1314.5</v>
      </c>
      <c r="GN19">
        <f>IF($E$7&gt;=GN$7,INDEX(Data!GK:GK,MATCH(Control!$E19,Data!$B:$B,0),),NA())</f>
        <v>1513.3</v>
      </c>
      <c r="GO19">
        <f>IF($E$7&gt;=GO$7,INDEX(Data!GL:GL,MATCH(Control!$E19,Data!$B:$B,0),),NA())</f>
        <v>1373.6</v>
      </c>
      <c r="GP19">
        <f>IF($E$7&gt;=GP$7,INDEX(Data!GM:GM,MATCH(Control!$E19,Data!$B:$B,0),),NA())</f>
        <v>1237.3</v>
      </c>
      <c r="GQ19">
        <f>IF($E$7&gt;=GQ$7,INDEX(Data!GN:GN,MATCH(Control!$E19,Data!$B:$B,0),),NA())</f>
        <v>1311.9</v>
      </c>
      <c r="GR19">
        <f>IF($E$7&gt;=GR$7,INDEX(Data!GO:GO,MATCH(Control!$E19,Data!$B:$B,0),),NA())</f>
        <v>1308.3</v>
      </c>
      <c r="GS19">
        <f>IF($E$7&gt;=GS$7,INDEX(Data!GP:GP,MATCH(Control!$E19,Data!$B:$B,0),),NA())</f>
        <v>1320.5</v>
      </c>
      <c r="GT19">
        <f>IF($E$7&gt;=GT$7,INDEX(Data!GQ:GQ,MATCH(Control!$E19,Data!$B:$B,0),),NA())</f>
        <v>1263</v>
      </c>
      <c r="GU19">
        <f>IF($E$7&gt;=GU$7,INDEX(Data!GR:GR,MATCH(Control!$E19,Data!$B:$B,0),),NA())</f>
        <v>1311.6</v>
      </c>
      <c r="GV19">
        <f>IF($E$7&gt;=GV$7,INDEX(Data!GS:GS,MATCH(Control!$E19,Data!$B:$B,0),),NA())</f>
        <v>1299.5999999999999</v>
      </c>
      <c r="GW19">
        <f>IF($E$7&gt;=GW$7,INDEX(Data!GT:GT,MATCH(Control!$E19,Data!$B:$B,0),),NA())</f>
        <v>1302.9000000000001</v>
      </c>
      <c r="GX19">
        <f>IF($E$7&gt;=GX$7,INDEX(Data!GU:GU,MATCH(Control!$E19,Data!$B:$B,0),),NA())</f>
        <v>1434.4</v>
      </c>
      <c r="GY19">
        <f>IF($E$7&gt;=GY$7,INDEX(Data!GV:GV,MATCH(Control!$E19,Data!$B:$B,0),),NA())</f>
        <v>1355.1</v>
      </c>
      <c r="GZ19">
        <f>IF($E$7&gt;=GZ$7,INDEX(Data!GW:GW,MATCH(Control!$E19,Data!$B:$B,0),),NA())</f>
        <v>1585</v>
      </c>
      <c r="HA19">
        <f>IF($E$7&gt;=HA$7,INDEX(Data!GX:GX,MATCH(Control!$E19,Data!$B:$B,0),),NA())</f>
        <v>1415.9</v>
      </c>
      <c r="HB19">
        <f>IF($E$7&gt;=HB$7,INDEX(Data!GY:GY,MATCH(Control!$E19,Data!$B:$B,0),),NA())</f>
        <v>1292.3</v>
      </c>
      <c r="HC19">
        <f>IF($E$7&gt;=HC$7,INDEX(Data!GZ:GZ,MATCH(Control!$E19,Data!$B:$B,0),),NA())</f>
        <v>1423.9</v>
      </c>
      <c r="HD19">
        <f>IF($E$7&gt;=HD$7,INDEX(Data!HA:HA,MATCH(Control!$E19,Data!$B:$B,0),),NA())</f>
        <v>1361.8</v>
      </c>
      <c r="HE19">
        <f>IF($E$7&gt;=HE$7,INDEX(Data!HB:HB,MATCH(Control!$E19,Data!$B:$B,0),),NA())</f>
        <v>1369.2</v>
      </c>
      <c r="HF19">
        <f>IF($E$7&gt;=HF$7,INDEX(Data!HC:HC,MATCH(Control!$E19,Data!$B:$B,0),),NA())</f>
        <v>1331.5</v>
      </c>
      <c r="HG19">
        <f>IF($E$7&gt;=HG$7,INDEX(Data!HD:HD,MATCH(Control!$E19,Data!$B:$B,0),),NA())</f>
        <v>1405.9</v>
      </c>
      <c r="HH19">
        <f>IF($E$7&gt;=HH$7,INDEX(Data!HE:HE,MATCH(Control!$E19,Data!$B:$B,0),),NA())</f>
        <v>1376</v>
      </c>
      <c r="HI19">
        <f>IF($E$7&gt;=HI$7,INDEX(Data!HF:HF,MATCH(Control!$E19,Data!$B:$B,0),),NA())</f>
        <v>1402.6</v>
      </c>
      <c r="HJ19">
        <f>IF($E$7&gt;=HJ$7,INDEX(Data!HG:HG,MATCH(Control!$E19,Data!$B:$B,0),),NA())</f>
        <v>1463.5</v>
      </c>
      <c r="HK19">
        <f>IF($E$7&gt;=HK$7,INDEX(Data!HH:HH,MATCH(Control!$E19,Data!$B:$B,0),),NA())</f>
        <v>1430.1</v>
      </c>
      <c r="HL19">
        <f>IF($E$7&gt;=HL$7,INDEX(Data!HI:HI,MATCH(Control!$E19,Data!$B:$B,0),),NA())</f>
        <v>1713.6</v>
      </c>
      <c r="HM19">
        <f>IF($E$7&gt;=HM$7,INDEX(Data!HJ:HJ,MATCH(Control!$E19,Data!$B:$B,0),),NA())</f>
        <v>1412.7</v>
      </c>
      <c r="HN19">
        <f>IF($E$7&gt;=HN$7,INDEX(Data!HK:HK,MATCH(Control!$E19,Data!$B:$B,0),),NA())</f>
        <v>1350.8</v>
      </c>
      <c r="HO19">
        <f>IF($E$7&gt;=HO$7,INDEX(Data!HL:HL,MATCH(Control!$E19,Data!$B:$B,0),),NA())</f>
        <v>1429.8</v>
      </c>
      <c r="HP19">
        <f>IF($E$7&gt;=HP$7,INDEX(Data!HM:HM,MATCH(Control!$E19,Data!$B:$B,0),),NA())</f>
        <v>1377</v>
      </c>
      <c r="HQ19">
        <f>IF($E$7&gt;=HQ$7,INDEX(Data!HN:HN,MATCH(Control!$E19,Data!$B:$B,0),),NA())</f>
        <v>1369.8</v>
      </c>
      <c r="HR19">
        <f>IF($E$7&gt;=HR$7,INDEX(Data!HO:HO,MATCH(Control!$E19,Data!$B:$B,0),),NA())</f>
        <v>1373.3</v>
      </c>
      <c r="HS19">
        <f>IF($E$7&gt;=HS$7,INDEX(Data!HP:HP,MATCH(Control!$E19,Data!$B:$B,0),),NA())</f>
        <v>1375.4</v>
      </c>
      <c r="HT19">
        <f>IF($E$7&gt;=HT$7,INDEX(Data!HQ:HQ,MATCH(Control!$E19,Data!$B:$B,0),),NA())</f>
        <v>1431.9</v>
      </c>
      <c r="HU19">
        <f>IF($E$7&gt;=HU$7,INDEX(Data!HR:HR,MATCH(Control!$E19,Data!$B:$B,0),),NA())</f>
        <v>1429.7</v>
      </c>
      <c r="HV19">
        <f>IF($E$7&gt;=HV$7,INDEX(Data!HS:HS,MATCH(Control!$E19,Data!$B:$B,0),),NA())</f>
        <v>1446.4</v>
      </c>
      <c r="HW19">
        <f>IF($E$7&gt;=HW$7,INDEX(Data!HT:HT,MATCH(Control!$E19,Data!$B:$B,0),),NA())</f>
        <v>1445</v>
      </c>
      <c r="HX19">
        <f>IF($E$7&gt;=HX$7,INDEX(Data!HU:HU,MATCH(Control!$E19,Data!$B:$B,0),),NA())</f>
        <v>1698.2</v>
      </c>
      <c r="HY19">
        <f>IF($E$7&gt;=HY$7,INDEX(Data!HV:HV,MATCH(Control!$E19,Data!$B:$B,0),),NA())</f>
        <v>1474.4</v>
      </c>
      <c r="HZ19">
        <f>IF($E$7&gt;=HZ$7,INDEX(Data!HW:HW,MATCH(Control!$E19,Data!$B:$B,0),),NA())</f>
        <v>1373.2</v>
      </c>
      <c r="IA19">
        <f>IF($E$7&gt;=IA$7,INDEX(Data!HX:HX,MATCH(Control!$E19,Data!$B:$B,0),),NA())</f>
        <v>1518.6</v>
      </c>
      <c r="IB19">
        <f>IF($E$7&gt;=IB$7,INDEX(Data!HY:HY,MATCH(Control!$E19,Data!$B:$B,0),),NA())</f>
        <v>1499.6</v>
      </c>
      <c r="IC19">
        <f>IF($E$7&gt;=IC$7,INDEX(Data!HZ:HZ,MATCH(Control!$E19,Data!$B:$B,0),),NA())</f>
        <v>1531.1</v>
      </c>
      <c r="ID19">
        <f>IF($E$7&gt;=ID$7,INDEX(Data!IA:IA,MATCH(Control!$E19,Data!$B:$B,0),),NA())</f>
        <v>1491.1</v>
      </c>
      <c r="IE19">
        <f>IF($E$7&gt;=IE$7,INDEX(Data!IB:IB,MATCH(Control!$E19,Data!$B:$B,0),),NA())</f>
        <v>1511</v>
      </c>
      <c r="IF19">
        <f>IF($E$7&gt;=IF$7,INDEX(Data!IC:IC,MATCH(Control!$E19,Data!$B:$B,0),),NA())</f>
        <v>1572.2</v>
      </c>
      <c r="IG19">
        <f>IF($E$7&gt;=IG$7,INDEX(Data!ID:ID,MATCH(Control!$E19,Data!$B:$B,0),),NA())</f>
        <v>1548.3</v>
      </c>
      <c r="IH19">
        <f>IF($E$7&gt;=IH$7,INDEX(Data!IE:IE,MATCH(Control!$E19,Data!$B:$B,0),),NA())</f>
        <v>1640.4</v>
      </c>
      <c r="II19">
        <f>IF($E$7&gt;=II$7,INDEX(Data!IF:IF,MATCH(Control!$E19,Data!$B:$B,0),),NA())</f>
        <v>1663.2</v>
      </c>
      <c r="IJ19">
        <f>IF($E$7&gt;=IJ$7,INDEX(Data!IG:IG,MATCH(Control!$E19,Data!$B:$B,0),),NA())</f>
        <v>1868.8</v>
      </c>
      <c r="IK19">
        <f>IF($E$7&gt;=IK$7,INDEX(Data!IH:IH,MATCH(Control!$E19,Data!$B:$B,0),),NA())</f>
        <v>1709.3</v>
      </c>
      <c r="IL19">
        <f>IF($E$7&gt;=IL$7,INDEX(Data!II:II,MATCH(Control!$E19,Data!$B:$B,0),),NA())</f>
        <v>1537.5</v>
      </c>
      <c r="IM19">
        <f>IF($E$7&gt;=IM$7,INDEX(Data!IJ:IJ,MATCH(Control!$E19,Data!$B:$B,0),),NA())</f>
        <v>1692.4</v>
      </c>
      <c r="IN19">
        <f>IF($E$7&gt;=IN$7,INDEX(Data!IK:IK,MATCH(Control!$E19,Data!$B:$B,0),),NA())</f>
        <v>1598.5</v>
      </c>
      <c r="IO19">
        <f>IF($E$7&gt;=IO$7,INDEX(Data!IL:IL,MATCH(Control!$E19,Data!$B:$B,0),),NA())</f>
        <v>1678.8</v>
      </c>
      <c r="IP19">
        <f>IF($E$7&gt;=IP$7,INDEX(Data!IM:IM,MATCH(Control!$E19,Data!$B:$B,0),),NA())</f>
        <v>1581</v>
      </c>
      <c r="IQ19">
        <f>IF($E$7&gt;=IQ$7,INDEX(Data!IN:IN,MATCH(Control!$E19,Data!$B:$B,0),),NA())</f>
        <v>1663</v>
      </c>
      <c r="IR19">
        <f>IF($E$7&gt;=IR$7,INDEX(Data!IO:IO,MATCH(Control!$E19,Data!$B:$B,0),),NA())</f>
        <v>1715.8</v>
      </c>
      <c r="IS19">
        <f>IF($E$7&gt;=IS$7,INDEX(Data!IP:IP,MATCH(Control!$E19,Data!$B:$B,0),),NA())</f>
        <v>1659.2</v>
      </c>
      <c r="IT19">
        <f>IF($E$7&gt;=IT$7,INDEX(Data!IQ:IQ,MATCH(Control!$E19,Data!$B:$B,0),),NA())</f>
        <v>1770.3</v>
      </c>
      <c r="IU19">
        <f>IF($E$7&gt;=IU$7,INDEX(Data!IR:IR,MATCH(Control!$E19,Data!$B:$B,0),),NA())</f>
        <v>1773.8</v>
      </c>
      <c r="IV19">
        <f>IF($E$7&gt;=IV$7,INDEX(Data!IS:IS,MATCH(Control!$E19,Data!$B:$B,0),),NA())</f>
        <v>1972.3</v>
      </c>
      <c r="IW19">
        <f>IF($E$7&gt;=IW$7,INDEX(Data!IT:IT,MATCH(Control!$E19,Data!$B:$B,0),),NA())</f>
        <v>1805.1</v>
      </c>
      <c r="IX19">
        <f>IF($E$7&gt;=IX$7,INDEX(Data!IU:IU,MATCH(Control!$E19,Data!$B:$B,0),),NA())</f>
        <v>1632.1</v>
      </c>
      <c r="IY19">
        <f>IF($E$7&gt;=IY$7,INDEX(Data!IV:IV,MATCH(Control!$E19,Data!$B:$B,0),),NA())</f>
        <v>1770.6</v>
      </c>
      <c r="IZ19">
        <f>IF($E$7&gt;=IZ$7,INDEX(Data!IW:IW,MATCH(Control!$E19,Data!$B:$B,0),),NA())</f>
        <v>1708.1</v>
      </c>
      <c r="JA19">
        <f>IF($E$7&gt;=JA$7,INDEX(Data!IX:IX,MATCH(Control!$E19,Data!$B:$B,0),),NA())</f>
        <v>1745.4</v>
      </c>
      <c r="JB19">
        <f>IF($E$7&gt;=JB$7,INDEX(Data!IY:IY,MATCH(Control!$E19,Data!$B:$B,0),),NA())</f>
        <v>1623.3</v>
      </c>
      <c r="JC19">
        <f>IF($E$7&gt;=JC$7,INDEX(Data!IZ:IZ,MATCH(Control!$E19,Data!$B:$B,0),),NA())</f>
        <v>1738.9</v>
      </c>
      <c r="JD19">
        <f>IF($E$7&gt;=JD$7,INDEX(Data!JA:JA,MATCH(Control!$E19,Data!$B:$B,0),),NA())</f>
        <v>1742.9</v>
      </c>
      <c r="JE19">
        <f>IF($E$7&gt;=JE$7,INDEX(Data!JB:JB,MATCH(Control!$E19,Data!$B:$B,0),),NA())</f>
        <v>1722.3</v>
      </c>
      <c r="JF19">
        <f>IF($E$7&gt;=JF$7,INDEX(Data!JC:JC,MATCH(Control!$E19,Data!$B:$B,0),),NA())</f>
        <v>1852.3</v>
      </c>
      <c r="JG19">
        <f>IF($E$7&gt;=JG$7,INDEX(Data!JD:JD,MATCH(Control!$E19,Data!$B:$B,0),),NA())</f>
        <v>1838</v>
      </c>
      <c r="JH19">
        <f>IF($E$7&gt;=JH$7,INDEX(Data!JE:JE,MATCH(Control!$E19,Data!$B:$B,0),),NA())</f>
        <v>2079.5</v>
      </c>
      <c r="JI19">
        <f>IF($E$7&gt;=JI$7,INDEX(Data!JF:JF,MATCH(Control!$E19,Data!$B:$B,0),),NA())</f>
        <v>1908.2</v>
      </c>
      <c r="JJ19">
        <f>IF($E$7&gt;=JJ$7,INDEX(Data!JG:JG,MATCH(Control!$E19,Data!$B:$B,0),),NA())</f>
        <v>1757.4</v>
      </c>
      <c r="JK19">
        <f>IF($E$7&gt;=JK$7,INDEX(Data!JH:JH,MATCH(Control!$E19,Data!$B:$B,0),),NA())</f>
        <v>1841.5</v>
      </c>
      <c r="JL19">
        <f>IF($E$7&gt;=JL$7,INDEX(Data!JI:JI,MATCH(Control!$E19,Data!$B:$B,0),),NA())</f>
        <v>1845.1</v>
      </c>
      <c r="JM19">
        <f>IF($E$7&gt;=JM$7,INDEX(Data!JJ:JJ,MATCH(Control!$E19,Data!$B:$B,0),),NA())</f>
        <v>1829.8</v>
      </c>
      <c r="JN19">
        <f>IF($E$7&gt;=JN$7,INDEX(Data!JK:JK,MATCH(Control!$E19,Data!$B:$B,0),),NA())</f>
        <v>1764.4</v>
      </c>
      <c r="JO19">
        <f>IF($E$7&gt;=JO$7,INDEX(Data!JL:JL,MATCH(Control!$E19,Data!$B:$B,0),),NA())</f>
        <v>1871.5</v>
      </c>
      <c r="JP19">
        <f>IF($E$7&gt;=JP$7,INDEX(Data!JM:JM,MATCH(Control!$E19,Data!$B:$B,0),),NA())</f>
        <v>1840.4</v>
      </c>
      <c r="JQ19">
        <f>IF($E$7&gt;=JQ$7,INDEX(Data!JN:JN,MATCH(Control!$E19,Data!$B:$B,0),),NA())</f>
        <v>1858.9</v>
      </c>
      <c r="JR19">
        <f>IF($E$7&gt;=JR$7,INDEX(Data!JO:JO,MATCH(Control!$E19,Data!$B:$B,0),),NA())</f>
        <v>1926.9</v>
      </c>
      <c r="JS19">
        <f>IF($E$7&gt;=JS$7,INDEX(Data!JP:JP,MATCH(Control!$E19,Data!$B:$B,0),),NA())</f>
        <v>1915.2</v>
      </c>
      <c r="JT19">
        <f>IF($E$7&gt;=JT$7,INDEX(Data!JQ:JQ,MATCH(Control!$E19,Data!$B:$B,0),),NA())</f>
        <v>2241.3000000000002</v>
      </c>
      <c r="JU19">
        <f>IF($E$7&gt;=JU$7,INDEX(Data!JR:JR,MATCH(Control!$E19,Data!$B:$B,0),),NA())</f>
        <v>1920.2</v>
      </c>
      <c r="JV19">
        <f>IF($E$7&gt;=JV$7,INDEX(Data!JS:JS,MATCH(Control!$E19,Data!$B:$B,0),),NA())</f>
        <v>1781.3</v>
      </c>
      <c r="JW19">
        <f>IF($E$7&gt;=JW$7,INDEX(Data!JT:JT,MATCH(Control!$E19,Data!$B:$B,0),),NA())</f>
        <v>1958.9</v>
      </c>
      <c r="JX19">
        <f>IF($E$7&gt;=JX$7,INDEX(Data!JU:JU,MATCH(Control!$E19,Data!$B:$B,0),),NA())</f>
        <v>1875.7</v>
      </c>
      <c r="JY19">
        <f>IF($E$7&gt;=JY$7,INDEX(Data!JV:JV,MATCH(Control!$E19,Data!$B:$B,0),),NA())</f>
        <v>1859</v>
      </c>
      <c r="JZ19">
        <f>IF($E$7&gt;=JZ$7,INDEX(Data!JW:JW,MATCH(Control!$E19,Data!$B:$B,0),),NA())</f>
        <v>1833.4</v>
      </c>
      <c r="KA19">
        <f>IF($E$7&gt;=KA$7,INDEX(Data!JX:JX,MATCH(Control!$E19,Data!$B:$B,0),),NA())</f>
        <v>1936.5</v>
      </c>
      <c r="KB19">
        <f>IF($E$7&gt;=KB$7,INDEX(Data!JY:JY,MATCH(Control!$E19,Data!$B:$B,0),),NA())</f>
        <v>1955.6</v>
      </c>
      <c r="KC19">
        <f>IF($E$7&gt;=KC$7,INDEX(Data!JZ:JZ,MATCH(Control!$E19,Data!$B:$B,0),),NA())</f>
        <v>1950.3</v>
      </c>
      <c r="KD19">
        <f>IF($E$7&gt;=KD$7,INDEX(Data!KA:KA,MATCH(Control!$E19,Data!$B:$B,0),),NA())</f>
        <v>2038.8</v>
      </c>
      <c r="KE19">
        <f>IF($E$7&gt;=KE$7,INDEX(Data!KB:KB,MATCH(Control!$E19,Data!$B:$B,0),),NA())</f>
        <v>2024.6</v>
      </c>
      <c r="KF19">
        <f>IF($E$7&gt;=KF$7,INDEX(Data!KC:KC,MATCH(Control!$E19,Data!$B:$B,0),),NA())</f>
        <v>2372</v>
      </c>
      <c r="KG19">
        <f>IF($E$7&gt;=KG$7,INDEX(Data!KD:KD,MATCH(Control!$E19,Data!$B:$B,0),),NA())</f>
        <v>2044</v>
      </c>
      <c r="KH19">
        <f>IF($E$7&gt;=KH$7,INDEX(Data!KE:KE,MATCH(Control!$E19,Data!$B:$B,0),),NA())</f>
        <v>1903.4</v>
      </c>
      <c r="KI19">
        <f>IF($E$7&gt;=KI$7,INDEX(Data!KF:KF,MATCH(Control!$E19,Data!$B:$B,0),),NA())</f>
        <v>2101.4</v>
      </c>
      <c r="KJ19">
        <f>IF($E$7&gt;=KJ$7,INDEX(Data!KG:KG,MATCH(Control!$E19,Data!$B:$B,0),),NA())</f>
        <v>2023.1</v>
      </c>
      <c r="KK19">
        <f>IF($E$7&gt;=KK$7,INDEX(Data!KH:KH,MATCH(Control!$E19,Data!$B:$B,0),),NA())</f>
        <v>2007</v>
      </c>
      <c r="KL19">
        <f>IF($E$7&gt;=KL$7,INDEX(Data!KI:KI,MATCH(Control!$E19,Data!$B:$B,0),),NA())</f>
        <v>1975.7</v>
      </c>
      <c r="KM19">
        <f>IF($E$7&gt;=KM$7,INDEX(Data!KJ:KJ,MATCH(Control!$E19,Data!$B:$B,0),),NA())</f>
        <v>2027.6</v>
      </c>
      <c r="KN19">
        <f>IF($E$7&gt;=KN$7,INDEX(Data!KK:KK,MATCH(Control!$E19,Data!$B:$B,0),),NA())</f>
        <v>2083.1999999999998</v>
      </c>
      <c r="KO19">
        <f>IF($E$7&gt;=KO$7,INDEX(Data!KL:KL,MATCH(Control!$E19,Data!$B:$B,0),),NA())</f>
        <v>2065.5</v>
      </c>
      <c r="KP19">
        <f>IF($E$7&gt;=KP$7,INDEX(Data!KM:KM,MATCH(Control!$E19,Data!$B:$B,0),),NA())</f>
        <v>2155.9</v>
      </c>
      <c r="KQ19">
        <f>IF($E$7&gt;=KQ$7,INDEX(Data!KN:KN,MATCH(Control!$E19,Data!$B:$B,0),),NA())</f>
        <v>2179.8000000000002</v>
      </c>
      <c r="KR19">
        <f>IF($E$7&gt;=KR$7,INDEX(Data!KO:KO,MATCH(Control!$E19,Data!$B:$B,0),),NA())</f>
        <v>2511.5</v>
      </c>
      <c r="KS19">
        <f>IF($E$7&gt;=KS$7,INDEX(Data!KP:KP,MATCH(Control!$E19,Data!$B:$B,0),),NA())</f>
        <v>2180.3000000000002</v>
      </c>
      <c r="KT19">
        <f>IF($E$7&gt;=KT$7,INDEX(Data!KQ:KQ,MATCH(Control!$E19,Data!$B:$B,0),),NA())</f>
        <v>2025.8</v>
      </c>
      <c r="KU19">
        <f>IF($E$7&gt;=KU$7,INDEX(Data!KR:KR,MATCH(Control!$E19,Data!$B:$B,0),),NA())</f>
        <v>2247</v>
      </c>
      <c r="KV19">
        <f>IF($E$7&gt;=KV$7,INDEX(Data!KS:KS,MATCH(Control!$E19,Data!$B:$B,0),),NA())</f>
        <v>2148.4</v>
      </c>
      <c r="KW19">
        <f>IF($E$7&gt;=KW$7,INDEX(Data!KT:KT,MATCH(Control!$E19,Data!$B:$B,0),),NA())</f>
        <v>2165.3000000000002</v>
      </c>
      <c r="KX19">
        <f>IF($E$7&gt;=KX$7,INDEX(Data!KU:KU,MATCH(Control!$E19,Data!$B:$B,0),),NA())</f>
        <v>2094.9</v>
      </c>
      <c r="KY19">
        <f>IF($E$7&gt;=KY$7,INDEX(Data!KV:KV,MATCH(Control!$E19,Data!$B:$B,0),),NA())</f>
        <v>2177.9</v>
      </c>
      <c r="KZ19">
        <f>IF($E$7&gt;=KZ$7,INDEX(Data!KW:KW,MATCH(Control!$E19,Data!$B:$B,0),),NA())</f>
        <v>2261.1999999999998</v>
      </c>
      <c r="LA19">
        <f>IF($E$7&gt;=LA$7,INDEX(Data!KX:KX,MATCH(Control!$E19,Data!$B:$B,0),),NA())</f>
        <v>2241.5</v>
      </c>
      <c r="LB19">
        <f>IF($E$7&gt;=LB$7,INDEX(Data!KY:KY,MATCH(Control!$E19,Data!$B:$B,0),),NA())</f>
        <v>2335.1</v>
      </c>
      <c r="LC19">
        <f>IF($E$7&gt;=LC$7,INDEX(Data!KZ:KZ,MATCH(Control!$E19,Data!$B:$B,0),),NA())</f>
        <v>2386.4</v>
      </c>
      <c r="LD19">
        <f>IF($E$7&gt;=LD$7,INDEX(Data!LA:LA,MATCH(Control!$E19,Data!$B:$B,0),),NA())</f>
        <v>2687.2</v>
      </c>
      <c r="LE19">
        <f>IF($E$7&gt;=LE$7,INDEX(Data!LB:LB,MATCH(Control!$E19,Data!$B:$B,0),),NA())</f>
        <v>2304.5</v>
      </c>
      <c r="LF19">
        <f>IF($E$7&gt;=LF$7,INDEX(Data!LC:LC,MATCH(Control!$E19,Data!$B:$B,0),),NA())</f>
        <v>2161.4</v>
      </c>
      <c r="LG19">
        <f>IF($E$7&gt;=LG$7,INDEX(Data!LD:LD,MATCH(Control!$E19,Data!$B:$B,0),),NA())</f>
        <v>2332.6</v>
      </c>
      <c r="LH19">
        <f>IF($E$7&gt;=LH$7,INDEX(Data!LE:LE,MATCH(Control!$E19,Data!$B:$B,0),),NA())</f>
        <v>2161.8000000000002</v>
      </c>
      <c r="LI19">
        <f>IF($E$7&gt;=LI$7,INDEX(Data!LF:LF,MATCH(Control!$E19,Data!$B:$B,0),),NA())</f>
        <v>2259.1</v>
      </c>
      <c r="LJ19">
        <f>IF($E$7&gt;=LJ$7,INDEX(Data!LG:LG,MATCH(Control!$E19,Data!$B:$B,0),),NA())</f>
        <v>2146.3000000000002</v>
      </c>
      <c r="LK19">
        <f>IF($E$7&gt;=LK$7,INDEX(Data!LH:LH,MATCH(Control!$E19,Data!$B:$B,0),),NA())</f>
        <v>2207.4</v>
      </c>
      <c r="LL19">
        <f>IF($E$7&gt;=LL$7,INDEX(Data!LI:LI,MATCH(Control!$E19,Data!$B:$B,0),),NA())</f>
        <v>2249.1</v>
      </c>
      <c r="LM19">
        <f>IF($E$7&gt;=LM$7,INDEX(Data!LJ:LJ,MATCH(Control!$E19,Data!$B:$B,0),),NA())</f>
        <v>2152.6</v>
      </c>
      <c r="LN19">
        <f>IF($E$7&gt;=LN$7,INDEX(Data!LK:LK,MATCH(Control!$E19,Data!$B:$B,0),),NA())</f>
        <v>2340.5</v>
      </c>
      <c r="LO19">
        <f>IF($E$7&gt;=LO$7,INDEX(Data!LL:LL,MATCH(Control!$E19,Data!$B:$B,0),),NA())</f>
        <v>2376.9</v>
      </c>
      <c r="LP19">
        <f>IF($E$7&gt;=LP$7,INDEX(Data!LM:LM,MATCH(Control!$E19,Data!$B:$B,0),),NA())</f>
        <v>2752.6</v>
      </c>
      <c r="LQ19">
        <f>IF($E$7&gt;=LQ$7,INDEX(Data!LN:LN,MATCH(Control!$E19,Data!$B:$B,0),),NA())</f>
        <v>2467.6999999999998</v>
      </c>
      <c r="LR19">
        <f>IF($E$7&gt;=LR$7,INDEX(Data!LO:LO,MATCH(Control!$E19,Data!$B:$B,0),),NA())</f>
        <v>2174.9</v>
      </c>
      <c r="LS19">
        <f>IF($E$7&gt;=LS$7,INDEX(Data!LP:LP,MATCH(Control!$E19,Data!$B:$B,0),),NA())</f>
        <v>2387.1</v>
      </c>
      <c r="LT19">
        <f>IF($E$7&gt;=LT$7,INDEX(Data!LQ:LQ,MATCH(Control!$E19,Data!$B:$B,0),),NA())</f>
        <v>2333.6</v>
      </c>
      <c r="LU19">
        <f>IF($E$7&gt;=LU$7,INDEX(Data!LR:LR,MATCH(Control!$E19,Data!$B:$B,0),),NA())</f>
        <v>2346.5</v>
      </c>
      <c r="LV19">
        <f>IF($E$7&gt;=LV$7,INDEX(Data!LS:LS,MATCH(Control!$E19,Data!$B:$B,0),),NA())</f>
        <v>2243</v>
      </c>
      <c r="LW19">
        <f>IF($E$7&gt;=LW$7,INDEX(Data!LT:LT,MATCH(Control!$E19,Data!$B:$B,0),),NA())</f>
        <v>2314.5</v>
      </c>
      <c r="LX19">
        <f>IF($E$7&gt;=LX$7,INDEX(Data!LU:LU,MATCH(Control!$E19,Data!$B:$B,0),),NA())</f>
        <v>2359.5</v>
      </c>
      <c r="LY19">
        <f>IF($E$7&gt;=LY$7,INDEX(Data!LV:LV,MATCH(Control!$E19,Data!$B:$B,0),),NA())</f>
        <v>2319</v>
      </c>
      <c r="LZ19">
        <f>IF($E$7&gt;=LZ$7,INDEX(Data!LW:LW,MATCH(Control!$E19,Data!$B:$B,0),),NA())</f>
        <v>2497.8000000000002</v>
      </c>
      <c r="MA19">
        <f>IF($E$7&gt;=MA$7,INDEX(Data!LX:LX,MATCH(Control!$E19,Data!$B:$B,0),),NA())</f>
        <v>2623</v>
      </c>
      <c r="MB19">
        <f>IF($E$7&gt;=MB$7,INDEX(Data!LY:LY,MATCH(Control!$E19,Data!$B:$B,0),),NA())</f>
        <v>2932.9</v>
      </c>
      <c r="MC19">
        <f>IF($E$7&gt;=MC$7,INDEX(Data!LZ:LZ,MATCH(Control!$E19,Data!$B:$B,0),),NA())</f>
        <v>2541.8000000000002</v>
      </c>
      <c r="MD19">
        <f>IF($E$7&gt;=MD$7,INDEX(Data!MA:MA,MATCH(Control!$E19,Data!$B:$B,0),),NA())</f>
        <v>2231</v>
      </c>
      <c r="ME19">
        <f>IF($E$7&gt;=ME$7,INDEX(Data!MB:MB,MATCH(Control!$E19,Data!$B:$B,0),),NA())</f>
        <v>2468.6999999999998</v>
      </c>
      <c r="MF19">
        <f>IF($E$7&gt;=MF$7,INDEX(Data!MC:MC,MATCH(Control!$E19,Data!$B:$B,0),),NA())</f>
        <v>2386.6</v>
      </c>
      <c r="MG19">
        <f>IF($E$7&gt;=MG$7,INDEX(Data!MD:MD,MATCH(Control!$E19,Data!$B:$B,0),),NA())</f>
        <v>2425.3000000000002</v>
      </c>
      <c r="MH19">
        <f>IF($E$7&gt;=MH$7,INDEX(Data!ME:ME,MATCH(Control!$E19,Data!$B:$B,0),),NA())</f>
        <v>2298.6</v>
      </c>
      <c r="MI19">
        <f>IF($E$7&gt;=MI$7,INDEX(Data!MF:MF,MATCH(Control!$E19,Data!$B:$B,0),),NA())</f>
        <v>2439.1</v>
      </c>
      <c r="MJ19">
        <f>IF($E$7&gt;=MJ$7,INDEX(Data!MG:MG,MATCH(Control!$E19,Data!$B:$B,0),),NA())</f>
        <v>2427.1</v>
      </c>
      <c r="MK19">
        <f>IF($E$7&gt;=MK$7,INDEX(Data!MH:MH,MATCH(Control!$E19,Data!$B:$B,0),),NA())</f>
        <v>2410.1</v>
      </c>
      <c r="ML19">
        <f>IF($E$7&gt;=ML$7,INDEX(Data!MI:MI,MATCH(Control!$E19,Data!$B:$B,0),),NA())</f>
        <v>2527.3000000000002</v>
      </c>
      <c r="MM19">
        <f>IF($E$7&gt;=MM$7,INDEX(Data!MJ:MJ,MATCH(Control!$E19,Data!$B:$B,0),),NA())</f>
        <v>2610.1</v>
      </c>
      <c r="MN19">
        <f>IF($E$7&gt;=MN$7,INDEX(Data!MK:MK,MATCH(Control!$E19,Data!$B:$B,0),),NA())</f>
        <v>2989.2</v>
      </c>
      <c r="MO19">
        <f>IF($E$7&gt;=MO$7,INDEX(Data!ML:ML,MATCH(Control!$E19,Data!$B:$B,0),),NA())</f>
        <v>2610.3000000000002</v>
      </c>
      <c r="MP19">
        <f>IF($E$7&gt;=MP$7,INDEX(Data!MM:MM,MATCH(Control!$E19,Data!$B:$B,0),),NA())</f>
        <v>2362.6</v>
      </c>
      <c r="MQ19">
        <f>IF($E$7&gt;=MQ$7,INDEX(Data!MN:MN,MATCH(Control!$E19,Data!$B:$B,0),),NA())</f>
        <v>2546.4</v>
      </c>
      <c r="MR19">
        <f>IF($E$7&gt;=MR$7,INDEX(Data!MO:MO,MATCH(Control!$E19,Data!$B:$B,0),),NA())</f>
        <v>2499.6999999999998</v>
      </c>
      <c r="MS19" t="e">
        <f>IF($E$7&gt;=MS$7,INDEX(Data!MP:MP,MATCH(Control!$E19,Data!$B:$B,0),),NA())</f>
        <v>#N/A</v>
      </c>
      <c r="MT19" t="e">
        <f>IF($E$7&gt;=MT$7,INDEX(Data!MQ:MQ,MATCH(Control!$E19,Data!$B:$B,0),),NA())</f>
        <v>#N/A</v>
      </c>
      <c r="MU19" t="e">
        <f>IF($E$7&gt;=MU$7,INDEX(Data!MR:MR,MATCH(Control!$E19,Data!$B:$B,0),),NA())</f>
        <v>#N/A</v>
      </c>
      <c r="MV19" t="e">
        <f>IF($E$7&gt;=MV$7,INDEX(Data!MS:MS,MATCH(Control!$E19,Data!$B:$B,0),),NA())</f>
        <v>#N/A</v>
      </c>
      <c r="MW19" t="e">
        <f>IF($E$7&gt;=MW$7,INDEX(Data!MT:MT,MATCH(Control!$E19,Data!$B:$B,0),),NA())</f>
        <v>#N/A</v>
      </c>
      <c r="MX19" t="e">
        <f>IF($E$7&gt;=MX$7,INDEX(Data!MU:MU,MATCH(Control!$E19,Data!$B:$B,0),),NA())</f>
        <v>#N/A</v>
      </c>
      <c r="MY19" t="e">
        <f>IF($E$7&gt;=MY$7,INDEX(Data!MV:MV,MATCH(Control!$E19,Data!$B:$B,0),),NA())</f>
        <v>#N/A</v>
      </c>
      <c r="MZ19" t="e">
        <f>IF($E$7&gt;=MZ$7,INDEX(Data!MW:MW,MATCH(Control!$E19,Data!$B:$B,0),),NA())</f>
        <v>#N/A</v>
      </c>
      <c r="NA19" t="e">
        <f>IF($E$7&gt;=NA$7,INDEX(Data!MX:MX,MATCH(Control!$E19,Data!$B:$B,0),),NA())</f>
        <v>#N/A</v>
      </c>
      <c r="NB19" t="e">
        <f>IF($E$7&gt;=NB$7,INDEX(Data!MY:MY,MATCH(Control!$E19,Data!$B:$B,0),),NA())</f>
        <v>#N/A</v>
      </c>
      <c r="NC19" t="e">
        <f>IF($E$7&gt;=NC$7,INDEX(Data!MZ:MZ,MATCH(Control!$E19,Data!$B:$B,0),),NA())</f>
        <v>#N/A</v>
      </c>
      <c r="ND19" t="e">
        <f>IF($E$7&gt;=ND$7,INDEX(Data!NA:NA,MATCH(Control!$E19,Data!$B:$B,0),),NA())</f>
        <v>#N/A</v>
      </c>
      <c r="NE19" t="e">
        <f>IF($E$7&gt;=NE$7,INDEX(Data!NB:NB,MATCH(Control!$E19,Data!$B:$B,0),),NA())</f>
        <v>#N/A</v>
      </c>
      <c r="NF19" t="e">
        <f>IF($E$7&gt;=NF$7,INDEX(Data!NC:NC,MATCH(Control!$E19,Data!$B:$B,0),),NA())</f>
        <v>#N/A</v>
      </c>
      <c r="NG19" t="e">
        <f>IF($E$7&gt;=NG$7,INDEX(Data!ND:ND,MATCH(Control!$E19,Data!$B:$B,0),),NA())</f>
        <v>#N/A</v>
      </c>
      <c r="NH19" t="e">
        <f>IF($E$7&gt;=NH$7,INDEX(Data!NE:NE,MATCH(Control!$E19,Data!$B:$B,0),),NA())</f>
        <v>#N/A</v>
      </c>
      <c r="NI19" t="e">
        <f>IF($E$7&gt;=NI$7,INDEX(Data!NF:NF,MATCH(Control!$E19,Data!$B:$B,0),),NA())</f>
        <v>#N/A</v>
      </c>
      <c r="NJ19" t="e">
        <f>IF($E$7&gt;=NJ$7,INDEX(Data!NG:NG,MATCH(Control!$E19,Data!$B:$B,0),),NA())</f>
        <v>#N/A</v>
      </c>
      <c r="NK19" t="e">
        <f>IF($E$7&gt;=NK$7,INDEX(Data!NH:NH,MATCH(Control!$E19,Data!$B:$B,0),),NA())</f>
        <v>#N/A</v>
      </c>
      <c r="NL19" t="e">
        <f>IF($E$7&gt;=NL$7,INDEX(Data!NI:NI,MATCH(Control!$E19,Data!$B:$B,0),),NA())</f>
        <v>#N/A</v>
      </c>
    </row>
    <row r="20" spans="1:376" x14ac:dyDescent="0.25">
      <c r="B20" s="6" t="s">
        <v>207</v>
      </c>
      <c r="C20" s="8">
        <f t="shared" si="0"/>
        <v>40118</v>
      </c>
      <c r="E20" s="3" t="str">
        <f t="shared" si="32"/>
        <v>New South Wales - Furniture, floor coverings, houseware &amp; textile goods retailing</v>
      </c>
      <c r="F20" t="str">
        <f t="shared" si="34"/>
        <v>New South Wales</v>
      </c>
      <c r="G20" t="str">
        <f t="shared" si="33"/>
        <v>Furniture, floor coverings, houseware &amp; textile goods retailing</v>
      </c>
      <c r="H20">
        <f>IF($E$7&gt;=H$7,INDEX(Data!E:E,MATCH(Control!$E20,Data!$B:$B,0),),NA())</f>
        <v>65.8</v>
      </c>
      <c r="I20">
        <f>IF($E$7&gt;=I$7,INDEX(Data!F:F,MATCH(Control!$E20,Data!$B:$B,0),),NA())</f>
        <v>65.8</v>
      </c>
      <c r="J20">
        <f>IF($E$7&gt;=J$7,INDEX(Data!G:G,MATCH(Control!$E20,Data!$B:$B,0),),NA())</f>
        <v>62.3</v>
      </c>
      <c r="K20">
        <f>IF($E$7&gt;=K$7,INDEX(Data!H:H,MATCH(Control!$E20,Data!$B:$B,0),),NA())</f>
        <v>68.2</v>
      </c>
      <c r="L20">
        <f>IF($E$7&gt;=L$7,INDEX(Data!I:I,MATCH(Control!$E20,Data!$B:$B,0),),NA())</f>
        <v>66</v>
      </c>
      <c r="M20">
        <f>IF($E$7&gt;=M$7,INDEX(Data!J:J,MATCH(Control!$E20,Data!$B:$B,0),),NA())</f>
        <v>62.3</v>
      </c>
      <c r="N20">
        <f>IF($E$7&gt;=N$7,INDEX(Data!K:K,MATCH(Control!$E20,Data!$B:$B,0),),NA())</f>
        <v>66.2</v>
      </c>
      <c r="O20">
        <f>IF($E$7&gt;=O$7,INDEX(Data!L:L,MATCH(Control!$E20,Data!$B:$B,0),),NA())</f>
        <v>68.900000000000006</v>
      </c>
      <c r="P20">
        <f>IF($E$7&gt;=P$7,INDEX(Data!M:M,MATCH(Control!$E20,Data!$B:$B,0),),NA())</f>
        <v>90.8</v>
      </c>
      <c r="Q20">
        <f>IF($E$7&gt;=Q$7,INDEX(Data!N:N,MATCH(Control!$E20,Data!$B:$B,0),),NA())</f>
        <v>58</v>
      </c>
      <c r="R20">
        <f>IF($E$7&gt;=R$7,INDEX(Data!O:O,MATCH(Control!$E20,Data!$B:$B,0),),NA())</f>
        <v>63.7</v>
      </c>
      <c r="S20">
        <f>IF($E$7&gt;=S$7,INDEX(Data!P:P,MATCH(Control!$E20,Data!$B:$B,0),),NA())</f>
        <v>66</v>
      </c>
      <c r="T20">
        <f>IF($E$7&gt;=T$7,INDEX(Data!Q:Q,MATCH(Control!$E20,Data!$B:$B,0),),NA())</f>
        <v>58.3</v>
      </c>
      <c r="U20">
        <f>IF($E$7&gt;=U$7,INDEX(Data!R:R,MATCH(Control!$E20,Data!$B:$B,0),),NA())</f>
        <v>67.8</v>
      </c>
      <c r="V20">
        <f>IF($E$7&gt;=V$7,INDEX(Data!S:S,MATCH(Control!$E20,Data!$B:$B,0),),NA())</f>
        <v>64.2</v>
      </c>
      <c r="W20">
        <f>IF($E$7&gt;=W$7,INDEX(Data!T:T,MATCH(Control!$E20,Data!$B:$B,0),),NA())</f>
        <v>60.8</v>
      </c>
      <c r="X20">
        <f>IF($E$7&gt;=X$7,INDEX(Data!U:U,MATCH(Control!$E20,Data!$B:$B,0),),NA())</f>
        <v>64.8</v>
      </c>
      <c r="Y20">
        <f>IF($E$7&gt;=Y$7,INDEX(Data!V:V,MATCH(Control!$E20,Data!$B:$B,0),),NA())</f>
        <v>65.099999999999994</v>
      </c>
      <c r="Z20">
        <f>IF($E$7&gt;=Z$7,INDEX(Data!W:W,MATCH(Control!$E20,Data!$B:$B,0),),NA())</f>
        <v>66.3</v>
      </c>
      <c r="AA20">
        <f>IF($E$7&gt;=AA$7,INDEX(Data!X:X,MATCH(Control!$E20,Data!$B:$B,0),),NA())</f>
        <v>72.8</v>
      </c>
      <c r="AB20">
        <f>IF($E$7&gt;=AB$7,INDEX(Data!Y:Y,MATCH(Control!$E20,Data!$B:$B,0),),NA())</f>
        <v>96</v>
      </c>
      <c r="AC20">
        <f>IF($E$7&gt;=AC$7,INDEX(Data!Z:Z,MATCH(Control!$E20,Data!$B:$B,0),),NA())</f>
        <v>67.7</v>
      </c>
      <c r="AD20">
        <f>IF($E$7&gt;=AD$7,INDEX(Data!AA:AA,MATCH(Control!$E20,Data!$B:$B,0),),NA())</f>
        <v>69.7</v>
      </c>
      <c r="AE20">
        <f>IF($E$7&gt;=AE$7,INDEX(Data!AB:AB,MATCH(Control!$E20,Data!$B:$B,0),),NA())</f>
        <v>71.8</v>
      </c>
      <c r="AF20">
        <f>IF($E$7&gt;=AF$7,INDEX(Data!AC:AC,MATCH(Control!$E20,Data!$B:$B,0),),NA())</f>
        <v>60.8</v>
      </c>
      <c r="AG20">
        <f>IF($E$7&gt;=AG$7,INDEX(Data!AD:AD,MATCH(Control!$E20,Data!$B:$B,0),),NA())</f>
        <v>72.7</v>
      </c>
      <c r="AH20">
        <f>IF($E$7&gt;=AH$7,INDEX(Data!AE:AE,MATCH(Control!$E20,Data!$B:$B,0),),NA())</f>
        <v>67.2</v>
      </c>
      <c r="AI20">
        <f>IF($E$7&gt;=AI$7,INDEX(Data!AF:AF,MATCH(Control!$E20,Data!$B:$B,0),),NA())</f>
        <v>75.8</v>
      </c>
      <c r="AJ20">
        <f>IF($E$7&gt;=AJ$7,INDEX(Data!AG:AG,MATCH(Control!$E20,Data!$B:$B,0),),NA())</f>
        <v>79.7</v>
      </c>
      <c r="AK20">
        <f>IF($E$7&gt;=AK$7,INDEX(Data!AH:AH,MATCH(Control!$E20,Data!$B:$B,0),),NA())</f>
        <v>73.3</v>
      </c>
      <c r="AL20">
        <f>IF($E$7&gt;=AL$7,INDEX(Data!AI:AI,MATCH(Control!$E20,Data!$B:$B,0),),NA())</f>
        <v>78.7</v>
      </c>
      <c r="AM20">
        <f>IF($E$7&gt;=AM$7,INDEX(Data!AJ:AJ,MATCH(Control!$E20,Data!$B:$B,0),),NA())</f>
        <v>86</v>
      </c>
      <c r="AN20">
        <f>IF($E$7&gt;=AN$7,INDEX(Data!AK:AK,MATCH(Control!$E20,Data!$B:$B,0),),NA())</f>
        <v>98.4</v>
      </c>
      <c r="AO20">
        <f>IF($E$7&gt;=AO$7,INDEX(Data!AL:AL,MATCH(Control!$E20,Data!$B:$B,0),),NA())</f>
        <v>68.900000000000006</v>
      </c>
      <c r="AP20">
        <f>IF($E$7&gt;=AP$7,INDEX(Data!AM:AM,MATCH(Control!$E20,Data!$B:$B,0),),NA())</f>
        <v>68.900000000000006</v>
      </c>
      <c r="AQ20">
        <f>IF($E$7&gt;=AQ$7,INDEX(Data!AN:AN,MATCH(Control!$E20,Data!$B:$B,0),),NA())</f>
        <v>75.2</v>
      </c>
      <c r="AR20">
        <f>IF($E$7&gt;=AR$7,INDEX(Data!AO:AO,MATCH(Control!$E20,Data!$B:$B,0),),NA())</f>
        <v>81.8</v>
      </c>
      <c r="AS20">
        <f>IF($E$7&gt;=AS$7,INDEX(Data!AP:AP,MATCH(Control!$E20,Data!$B:$B,0),),NA())</f>
        <v>92.5</v>
      </c>
      <c r="AT20">
        <f>IF($E$7&gt;=AT$7,INDEX(Data!AQ:AQ,MATCH(Control!$E20,Data!$B:$B,0),),NA())</f>
        <v>83.3</v>
      </c>
      <c r="AU20">
        <f>IF($E$7&gt;=AU$7,INDEX(Data!AR:AR,MATCH(Control!$E20,Data!$B:$B,0),),NA())</f>
        <v>94</v>
      </c>
      <c r="AV20">
        <f>IF($E$7&gt;=AV$7,INDEX(Data!AS:AS,MATCH(Control!$E20,Data!$B:$B,0),),NA())</f>
        <v>91.5</v>
      </c>
      <c r="AW20">
        <f>IF($E$7&gt;=AW$7,INDEX(Data!AT:AT,MATCH(Control!$E20,Data!$B:$B,0),),NA())</f>
        <v>90.3</v>
      </c>
      <c r="AX20">
        <f>IF($E$7&gt;=AX$7,INDEX(Data!AU:AU,MATCH(Control!$E20,Data!$B:$B,0),),NA())</f>
        <v>91.3</v>
      </c>
      <c r="AY20">
        <f>IF($E$7&gt;=AY$7,INDEX(Data!AV:AV,MATCH(Control!$E20,Data!$B:$B,0),),NA())</f>
        <v>102.9</v>
      </c>
      <c r="AZ20">
        <f>IF($E$7&gt;=AZ$7,INDEX(Data!AW:AW,MATCH(Control!$E20,Data!$B:$B,0),),NA())</f>
        <v>116</v>
      </c>
      <c r="BA20">
        <f>IF($E$7&gt;=BA$7,INDEX(Data!AX:AX,MATCH(Control!$E20,Data!$B:$B,0),),NA())</f>
        <v>78</v>
      </c>
      <c r="BB20">
        <f>IF($E$7&gt;=BB$7,INDEX(Data!AY:AY,MATCH(Control!$E20,Data!$B:$B,0),),NA())</f>
        <v>73.3</v>
      </c>
      <c r="BC20">
        <f>IF($E$7&gt;=BC$7,INDEX(Data!AZ:AZ,MATCH(Control!$E20,Data!$B:$B,0),),NA())</f>
        <v>76.599999999999994</v>
      </c>
      <c r="BD20">
        <f>IF($E$7&gt;=BD$7,INDEX(Data!BA:BA,MATCH(Control!$E20,Data!$B:$B,0),),NA())</f>
        <v>82.5</v>
      </c>
      <c r="BE20">
        <f>IF($E$7&gt;=BE$7,INDEX(Data!BB:BB,MATCH(Control!$E20,Data!$B:$B,0),),NA())</f>
        <v>91.6</v>
      </c>
      <c r="BF20">
        <f>IF($E$7&gt;=BF$7,INDEX(Data!BC:BC,MATCH(Control!$E20,Data!$B:$B,0),),NA())</f>
        <v>77.7</v>
      </c>
      <c r="BG20">
        <f>IF($E$7&gt;=BG$7,INDEX(Data!BD:BD,MATCH(Control!$E20,Data!$B:$B,0),),NA())</f>
        <v>86.1</v>
      </c>
      <c r="BH20">
        <f>IF($E$7&gt;=BH$7,INDEX(Data!BE:BE,MATCH(Control!$E20,Data!$B:$B,0),),NA())</f>
        <v>86</v>
      </c>
      <c r="BI20">
        <f>IF($E$7&gt;=BI$7,INDEX(Data!BF:BF,MATCH(Control!$E20,Data!$B:$B,0),),NA())</f>
        <v>82.9</v>
      </c>
      <c r="BJ20">
        <f>IF($E$7&gt;=BJ$7,INDEX(Data!BG:BG,MATCH(Control!$E20,Data!$B:$B,0),),NA())</f>
        <v>94.6</v>
      </c>
      <c r="BK20">
        <f>IF($E$7&gt;=BK$7,INDEX(Data!BH:BH,MATCH(Control!$E20,Data!$B:$B,0),),NA())</f>
        <v>94.9</v>
      </c>
      <c r="BL20">
        <f>IF($E$7&gt;=BL$7,INDEX(Data!BI:BI,MATCH(Control!$E20,Data!$B:$B,0),),NA())</f>
        <v>115.7</v>
      </c>
      <c r="BM20">
        <f>IF($E$7&gt;=BM$7,INDEX(Data!BJ:BJ,MATCH(Control!$E20,Data!$B:$B,0),),NA())</f>
        <v>78.099999999999994</v>
      </c>
      <c r="BN20">
        <f>IF($E$7&gt;=BN$7,INDEX(Data!BK:BK,MATCH(Control!$E20,Data!$B:$B,0),),NA())</f>
        <v>78.400000000000006</v>
      </c>
      <c r="BO20">
        <f>IF($E$7&gt;=BO$7,INDEX(Data!BL:BL,MATCH(Control!$E20,Data!$B:$B,0),),NA())</f>
        <v>84.9</v>
      </c>
      <c r="BP20">
        <f>IF($E$7&gt;=BP$7,INDEX(Data!BM:BM,MATCH(Control!$E20,Data!$B:$B,0),),NA())</f>
        <v>85.6</v>
      </c>
      <c r="BQ20">
        <f>IF($E$7&gt;=BQ$7,INDEX(Data!BN:BN,MATCH(Control!$E20,Data!$B:$B,0),),NA())</f>
        <v>90</v>
      </c>
      <c r="BR20">
        <f>IF($E$7&gt;=BR$7,INDEX(Data!BO:BO,MATCH(Control!$E20,Data!$B:$B,0),),NA())</f>
        <v>85.3</v>
      </c>
      <c r="BS20">
        <f>IF($E$7&gt;=BS$7,INDEX(Data!BP:BP,MATCH(Control!$E20,Data!$B:$B,0),),NA())</f>
        <v>98.7</v>
      </c>
      <c r="BT20">
        <f>IF($E$7&gt;=BT$7,INDEX(Data!BQ:BQ,MATCH(Control!$E20,Data!$B:$B,0),),NA())</f>
        <v>94.4</v>
      </c>
      <c r="BU20">
        <f>IF($E$7&gt;=BU$7,INDEX(Data!BR:BR,MATCH(Control!$E20,Data!$B:$B,0),),NA())</f>
        <v>92.8</v>
      </c>
      <c r="BV20">
        <f>IF($E$7&gt;=BV$7,INDEX(Data!BS:BS,MATCH(Control!$E20,Data!$B:$B,0),),NA())</f>
        <v>104.2</v>
      </c>
      <c r="BW20">
        <f>IF($E$7&gt;=BW$7,INDEX(Data!BT:BT,MATCH(Control!$E20,Data!$B:$B,0),),NA())</f>
        <v>106.2</v>
      </c>
      <c r="BX20">
        <f>IF($E$7&gt;=BX$7,INDEX(Data!BU:BU,MATCH(Control!$E20,Data!$B:$B,0),),NA())</f>
        <v>125.1</v>
      </c>
      <c r="BY20">
        <f>IF($E$7&gt;=BY$7,INDEX(Data!BV:BV,MATCH(Control!$E20,Data!$B:$B,0),),NA())</f>
        <v>94.8</v>
      </c>
      <c r="BZ20">
        <f>IF($E$7&gt;=BZ$7,INDEX(Data!BW:BW,MATCH(Control!$E20,Data!$B:$B,0),),NA())</f>
        <v>98.9</v>
      </c>
      <c r="CA20">
        <f>IF($E$7&gt;=CA$7,INDEX(Data!BX:BX,MATCH(Control!$E20,Data!$B:$B,0),),NA())</f>
        <v>99.5</v>
      </c>
      <c r="CB20">
        <f>IF($E$7&gt;=CB$7,INDEX(Data!BY:BY,MATCH(Control!$E20,Data!$B:$B,0),),NA())</f>
        <v>83.5</v>
      </c>
      <c r="CC20">
        <f>IF($E$7&gt;=CC$7,INDEX(Data!BZ:BZ,MATCH(Control!$E20,Data!$B:$B,0),),NA())</f>
        <v>96.8</v>
      </c>
      <c r="CD20">
        <f>IF($E$7&gt;=CD$7,INDEX(Data!CA:CA,MATCH(Control!$E20,Data!$B:$B,0),),NA())</f>
        <v>97.7</v>
      </c>
      <c r="CE20">
        <f>IF($E$7&gt;=CE$7,INDEX(Data!CB:CB,MATCH(Control!$E20,Data!$B:$B,0),),NA())</f>
        <v>94.1</v>
      </c>
      <c r="CF20">
        <f>IF($E$7&gt;=CF$7,INDEX(Data!CC:CC,MATCH(Control!$E20,Data!$B:$B,0),),NA())</f>
        <v>96.3</v>
      </c>
      <c r="CG20">
        <f>IF($E$7&gt;=CG$7,INDEX(Data!CD:CD,MATCH(Control!$E20,Data!$B:$B,0),),NA())</f>
        <v>102.6</v>
      </c>
      <c r="CH20">
        <f>IF($E$7&gt;=CH$7,INDEX(Data!CE:CE,MATCH(Control!$E20,Data!$B:$B,0),),NA())</f>
        <v>103.7</v>
      </c>
      <c r="CI20">
        <f>IF($E$7&gt;=CI$7,INDEX(Data!CF:CF,MATCH(Control!$E20,Data!$B:$B,0),),NA())</f>
        <v>109.7</v>
      </c>
      <c r="CJ20">
        <f>IF($E$7&gt;=CJ$7,INDEX(Data!CG:CG,MATCH(Control!$E20,Data!$B:$B,0),),NA())</f>
        <v>132.80000000000001</v>
      </c>
      <c r="CK20">
        <f>IF($E$7&gt;=CK$7,INDEX(Data!CH:CH,MATCH(Control!$E20,Data!$B:$B,0),),NA())</f>
        <v>89.9</v>
      </c>
      <c r="CL20">
        <f>IF($E$7&gt;=CL$7,INDEX(Data!CI:CI,MATCH(Control!$E20,Data!$B:$B,0),),NA())</f>
        <v>86.2</v>
      </c>
      <c r="CM20">
        <f>IF($E$7&gt;=CM$7,INDEX(Data!CJ:CJ,MATCH(Control!$E20,Data!$B:$B,0),),NA())</f>
        <v>94</v>
      </c>
      <c r="CN20">
        <f>IF($E$7&gt;=CN$7,INDEX(Data!CK:CK,MATCH(Control!$E20,Data!$B:$B,0),),NA())</f>
        <v>97.2</v>
      </c>
      <c r="CO20">
        <f>IF($E$7&gt;=CO$7,INDEX(Data!CL:CL,MATCH(Control!$E20,Data!$B:$B,0),),NA())</f>
        <v>109.7</v>
      </c>
      <c r="CP20">
        <f>IF($E$7&gt;=CP$7,INDEX(Data!CM:CM,MATCH(Control!$E20,Data!$B:$B,0),),NA())</f>
        <v>112.4</v>
      </c>
      <c r="CQ20">
        <f>IF($E$7&gt;=CQ$7,INDEX(Data!CN:CN,MATCH(Control!$E20,Data!$B:$B,0),),NA())</f>
        <v>109.2</v>
      </c>
      <c r="CR20">
        <f>IF($E$7&gt;=CR$7,INDEX(Data!CO:CO,MATCH(Control!$E20,Data!$B:$B,0),),NA())</f>
        <v>110.6</v>
      </c>
      <c r="CS20">
        <f>IF($E$7&gt;=CS$7,INDEX(Data!CP:CP,MATCH(Control!$E20,Data!$B:$B,0),),NA())</f>
        <v>117.8</v>
      </c>
      <c r="CT20">
        <f>IF($E$7&gt;=CT$7,INDEX(Data!CQ:CQ,MATCH(Control!$E20,Data!$B:$B,0),),NA())</f>
        <v>121.5</v>
      </c>
      <c r="CU20">
        <f>IF($E$7&gt;=CU$7,INDEX(Data!CR:CR,MATCH(Control!$E20,Data!$B:$B,0),),NA())</f>
        <v>137</v>
      </c>
      <c r="CV20">
        <f>IF($E$7&gt;=CV$7,INDEX(Data!CS:CS,MATCH(Control!$E20,Data!$B:$B,0),),NA())</f>
        <v>146.30000000000001</v>
      </c>
      <c r="CW20">
        <f>IF($E$7&gt;=CW$7,INDEX(Data!CT:CT,MATCH(Control!$E20,Data!$B:$B,0),),NA())</f>
        <v>103.7</v>
      </c>
      <c r="CX20">
        <f>IF($E$7&gt;=CX$7,INDEX(Data!CU:CU,MATCH(Control!$E20,Data!$B:$B,0),),NA())</f>
        <v>96.2</v>
      </c>
      <c r="CY20">
        <f>IF($E$7&gt;=CY$7,INDEX(Data!CV:CV,MATCH(Control!$E20,Data!$B:$B,0),),NA())</f>
        <v>114</v>
      </c>
      <c r="CZ20">
        <f>IF($E$7&gt;=CZ$7,INDEX(Data!CW:CW,MATCH(Control!$E20,Data!$B:$B,0),),NA())</f>
        <v>105.9</v>
      </c>
      <c r="DA20">
        <f>IF($E$7&gt;=DA$7,INDEX(Data!CX:CX,MATCH(Control!$E20,Data!$B:$B,0),),NA())</f>
        <v>121.8</v>
      </c>
      <c r="DB20">
        <f>IF($E$7&gt;=DB$7,INDEX(Data!CY:CY,MATCH(Control!$E20,Data!$B:$B,0),),NA())</f>
        <v>121.6</v>
      </c>
      <c r="DC20">
        <f>IF($E$7&gt;=DC$7,INDEX(Data!CZ:CZ,MATCH(Control!$E20,Data!$B:$B,0),),NA())</f>
        <v>113.4</v>
      </c>
      <c r="DD20">
        <f>IF($E$7&gt;=DD$7,INDEX(Data!DA:DA,MATCH(Control!$E20,Data!$B:$B,0),),NA())</f>
        <v>114.4</v>
      </c>
      <c r="DE20">
        <f>IF($E$7&gt;=DE$7,INDEX(Data!DB:DB,MATCH(Control!$E20,Data!$B:$B,0),),NA())</f>
        <v>116.3</v>
      </c>
      <c r="DF20">
        <f>IF($E$7&gt;=DF$7,INDEX(Data!DC:DC,MATCH(Control!$E20,Data!$B:$B,0),),NA())</f>
        <v>126.7</v>
      </c>
      <c r="DG20">
        <f>IF($E$7&gt;=DG$7,INDEX(Data!DD:DD,MATCH(Control!$E20,Data!$B:$B,0),),NA())</f>
        <v>126.5</v>
      </c>
      <c r="DH20">
        <f>IF($E$7&gt;=DH$7,INDEX(Data!DE:DE,MATCH(Control!$E20,Data!$B:$B,0),),NA())</f>
        <v>137.80000000000001</v>
      </c>
      <c r="DI20">
        <f>IF($E$7&gt;=DI$7,INDEX(Data!DF:DF,MATCH(Control!$E20,Data!$B:$B,0),),NA())</f>
        <v>108.5</v>
      </c>
      <c r="DJ20">
        <f>IF($E$7&gt;=DJ$7,INDEX(Data!DG:DG,MATCH(Control!$E20,Data!$B:$B,0),),NA())</f>
        <v>104.4</v>
      </c>
      <c r="DK20">
        <f>IF($E$7&gt;=DK$7,INDEX(Data!DH:DH,MATCH(Control!$E20,Data!$B:$B,0),),NA())</f>
        <v>116.2</v>
      </c>
      <c r="DL20">
        <f>IF($E$7&gt;=DL$7,INDEX(Data!DI:DI,MATCH(Control!$E20,Data!$B:$B,0),),NA())</f>
        <v>116.8</v>
      </c>
      <c r="DM20">
        <f>IF($E$7&gt;=DM$7,INDEX(Data!DJ:DJ,MATCH(Control!$E20,Data!$B:$B,0),),NA())</f>
        <v>133.9</v>
      </c>
      <c r="DN20">
        <f>IF($E$7&gt;=DN$7,INDEX(Data!DK:DK,MATCH(Control!$E20,Data!$B:$B,0),),NA())</f>
        <v>114</v>
      </c>
      <c r="DO20">
        <f>IF($E$7&gt;=DO$7,INDEX(Data!DL:DL,MATCH(Control!$E20,Data!$B:$B,0),),NA())</f>
        <v>119.9</v>
      </c>
      <c r="DP20">
        <f>IF($E$7&gt;=DP$7,INDEX(Data!DM:DM,MATCH(Control!$E20,Data!$B:$B,0),),NA())</f>
        <v>128.69999999999999</v>
      </c>
      <c r="DQ20">
        <f>IF($E$7&gt;=DQ$7,INDEX(Data!DN:DN,MATCH(Control!$E20,Data!$B:$B,0),),NA())</f>
        <v>123</v>
      </c>
      <c r="DR20">
        <f>IF($E$7&gt;=DR$7,INDEX(Data!DO:DO,MATCH(Control!$E20,Data!$B:$B,0),),NA())</f>
        <v>138.4</v>
      </c>
      <c r="DS20">
        <f>IF($E$7&gt;=DS$7,INDEX(Data!DP:DP,MATCH(Control!$E20,Data!$B:$B,0),),NA())</f>
        <v>144.80000000000001</v>
      </c>
      <c r="DT20">
        <f>IF($E$7&gt;=DT$7,INDEX(Data!DQ:DQ,MATCH(Control!$E20,Data!$B:$B,0),),NA())</f>
        <v>139</v>
      </c>
      <c r="DU20">
        <f>IF($E$7&gt;=DU$7,INDEX(Data!DR:DR,MATCH(Control!$E20,Data!$B:$B,0),),NA())</f>
        <v>110.9</v>
      </c>
      <c r="DV20">
        <f>IF($E$7&gt;=DV$7,INDEX(Data!DS:DS,MATCH(Control!$E20,Data!$B:$B,0),),NA())</f>
        <v>108.9</v>
      </c>
      <c r="DW20">
        <f>IF($E$7&gt;=DW$7,INDEX(Data!DT:DT,MATCH(Control!$E20,Data!$B:$B,0),),NA())</f>
        <v>105.5</v>
      </c>
      <c r="DX20">
        <f>IF($E$7&gt;=DX$7,INDEX(Data!DU:DU,MATCH(Control!$E20,Data!$B:$B,0),),NA())</f>
        <v>114.1</v>
      </c>
      <c r="DY20">
        <f>IF($E$7&gt;=DY$7,INDEX(Data!DV:DV,MATCH(Control!$E20,Data!$B:$B,0),),NA())</f>
        <v>116.8</v>
      </c>
      <c r="DZ20">
        <f>IF($E$7&gt;=DZ$7,INDEX(Data!DW:DW,MATCH(Control!$E20,Data!$B:$B,0),),NA())</f>
        <v>114.3</v>
      </c>
      <c r="EA20">
        <f>IF($E$7&gt;=EA$7,INDEX(Data!DX:DX,MATCH(Control!$E20,Data!$B:$B,0),),NA())</f>
        <v>120.5</v>
      </c>
      <c r="EB20">
        <f>IF($E$7&gt;=EB$7,INDEX(Data!DY:DY,MATCH(Control!$E20,Data!$B:$B,0),),NA())</f>
        <v>111.4</v>
      </c>
      <c r="EC20">
        <f>IF($E$7&gt;=EC$7,INDEX(Data!DZ:DZ,MATCH(Control!$E20,Data!$B:$B,0),),NA())</f>
        <v>122.7</v>
      </c>
      <c r="ED20">
        <f>IF($E$7&gt;=ED$7,INDEX(Data!EA:EA,MATCH(Control!$E20,Data!$B:$B,0),),NA())</f>
        <v>128.6</v>
      </c>
      <c r="EE20">
        <f>IF($E$7&gt;=EE$7,INDEX(Data!EB:EB,MATCH(Control!$E20,Data!$B:$B,0),),NA())</f>
        <v>130.4</v>
      </c>
      <c r="EF20">
        <f>IF($E$7&gt;=EF$7,INDEX(Data!EC:EC,MATCH(Control!$E20,Data!$B:$B,0),),NA())</f>
        <v>151.4</v>
      </c>
      <c r="EG20">
        <f>IF($E$7&gt;=EG$7,INDEX(Data!ED:ED,MATCH(Control!$E20,Data!$B:$B,0),),NA())</f>
        <v>110.5</v>
      </c>
      <c r="EH20">
        <f>IF($E$7&gt;=EH$7,INDEX(Data!EE:EE,MATCH(Control!$E20,Data!$B:$B,0),),NA())</f>
        <v>107.6</v>
      </c>
      <c r="EI20">
        <f>IF($E$7&gt;=EI$7,INDEX(Data!EF:EF,MATCH(Control!$E20,Data!$B:$B,0),),NA())</f>
        <v>118.9</v>
      </c>
      <c r="EJ20">
        <f>IF($E$7&gt;=EJ$7,INDEX(Data!EG:EG,MATCH(Control!$E20,Data!$B:$B,0),),NA())</f>
        <v>110.5</v>
      </c>
      <c r="EK20">
        <f>IF($E$7&gt;=EK$7,INDEX(Data!EH:EH,MATCH(Control!$E20,Data!$B:$B,0),),NA())</f>
        <v>121.2</v>
      </c>
      <c r="EL20">
        <f>IF($E$7&gt;=EL$7,INDEX(Data!EI:EI,MATCH(Control!$E20,Data!$B:$B,0),),NA())</f>
        <v>121.1</v>
      </c>
      <c r="EM20">
        <f>IF($E$7&gt;=EM$7,INDEX(Data!EJ:EJ,MATCH(Control!$E20,Data!$B:$B,0),),NA())</f>
        <v>114.5</v>
      </c>
      <c r="EN20">
        <f>IF($E$7&gt;=EN$7,INDEX(Data!EK:EK,MATCH(Control!$E20,Data!$B:$B,0),),NA())</f>
        <v>115.1</v>
      </c>
      <c r="EO20">
        <f>IF($E$7&gt;=EO$7,INDEX(Data!EL:EL,MATCH(Control!$E20,Data!$B:$B,0),),NA())</f>
        <v>120.5</v>
      </c>
      <c r="EP20">
        <f>IF($E$7&gt;=EP$7,INDEX(Data!EM:EM,MATCH(Control!$E20,Data!$B:$B,0),),NA())</f>
        <v>125.4</v>
      </c>
      <c r="EQ20">
        <f>IF($E$7&gt;=EQ$7,INDEX(Data!EN:EN,MATCH(Control!$E20,Data!$B:$B,0),),NA())</f>
        <v>133.5</v>
      </c>
      <c r="ER20">
        <f>IF($E$7&gt;=ER$7,INDEX(Data!EO:EO,MATCH(Control!$E20,Data!$B:$B,0),),NA())</f>
        <v>168.7</v>
      </c>
      <c r="ES20">
        <f>IF($E$7&gt;=ES$7,INDEX(Data!EP:EP,MATCH(Control!$E20,Data!$B:$B,0),),NA())</f>
        <v>122.7</v>
      </c>
      <c r="ET20">
        <f>IF($E$7&gt;=ET$7,INDEX(Data!EQ:EQ,MATCH(Control!$E20,Data!$B:$B,0),),NA())</f>
        <v>126.1</v>
      </c>
      <c r="EU20">
        <f>IF($E$7&gt;=EU$7,INDEX(Data!ER:ER,MATCH(Control!$E20,Data!$B:$B,0),),NA())</f>
        <v>147.30000000000001</v>
      </c>
      <c r="EV20">
        <f>IF($E$7&gt;=EV$7,INDEX(Data!ES:ES,MATCH(Control!$E20,Data!$B:$B,0),),NA())</f>
        <v>136</v>
      </c>
      <c r="EW20">
        <f>IF($E$7&gt;=EW$7,INDEX(Data!ET:ET,MATCH(Control!$E20,Data!$B:$B,0),),NA())</f>
        <v>146.6</v>
      </c>
      <c r="EX20">
        <f>IF($E$7&gt;=EX$7,INDEX(Data!EU:EU,MATCH(Control!$E20,Data!$B:$B,0),),NA())</f>
        <v>150.1</v>
      </c>
      <c r="EY20">
        <f>IF($E$7&gt;=EY$7,INDEX(Data!EV:EV,MATCH(Control!$E20,Data!$B:$B,0),),NA())</f>
        <v>143.69999999999999</v>
      </c>
      <c r="EZ20">
        <f>IF($E$7&gt;=EZ$7,INDEX(Data!EW:EW,MATCH(Control!$E20,Data!$B:$B,0),),NA())</f>
        <v>167.7</v>
      </c>
      <c r="FA20">
        <f>IF($E$7&gt;=FA$7,INDEX(Data!EX:EX,MATCH(Control!$E20,Data!$B:$B,0),),NA())</f>
        <v>152.69999999999999</v>
      </c>
      <c r="FB20">
        <f>IF($E$7&gt;=FB$7,INDEX(Data!EY:EY,MATCH(Control!$E20,Data!$B:$B,0),),NA())</f>
        <v>160.4</v>
      </c>
      <c r="FC20">
        <f>IF($E$7&gt;=FC$7,INDEX(Data!EZ:EZ,MATCH(Control!$E20,Data!$B:$B,0),),NA())</f>
        <v>171</v>
      </c>
      <c r="FD20">
        <f>IF($E$7&gt;=FD$7,INDEX(Data!FA:FA,MATCH(Control!$E20,Data!$B:$B,0),),NA())</f>
        <v>182.3</v>
      </c>
      <c r="FE20">
        <f>IF($E$7&gt;=FE$7,INDEX(Data!FB:FB,MATCH(Control!$E20,Data!$B:$B,0),),NA())</f>
        <v>131.69999999999999</v>
      </c>
      <c r="FF20">
        <f>IF($E$7&gt;=FF$7,INDEX(Data!FC:FC,MATCH(Control!$E20,Data!$B:$B,0),),NA())</f>
        <v>140.30000000000001</v>
      </c>
      <c r="FG20">
        <f>IF($E$7&gt;=FG$7,INDEX(Data!FD:FD,MATCH(Control!$E20,Data!$B:$B,0),),NA())</f>
        <v>155.6</v>
      </c>
      <c r="FH20">
        <f>IF($E$7&gt;=FH$7,INDEX(Data!FE:FE,MATCH(Control!$E20,Data!$B:$B,0),),NA())</f>
        <v>137.5</v>
      </c>
      <c r="FI20">
        <f>IF($E$7&gt;=FI$7,INDEX(Data!FF:FF,MATCH(Control!$E20,Data!$B:$B,0),),NA())</f>
        <v>161.5</v>
      </c>
      <c r="FJ20">
        <f>IF($E$7&gt;=FJ$7,INDEX(Data!FG:FG,MATCH(Control!$E20,Data!$B:$B,0),),NA())</f>
        <v>158</v>
      </c>
      <c r="FK20">
        <f>IF($E$7&gt;=FK$7,INDEX(Data!FH:FH,MATCH(Control!$E20,Data!$B:$B,0),),NA())</f>
        <v>160.9</v>
      </c>
      <c r="FL20">
        <f>IF($E$7&gt;=FL$7,INDEX(Data!FI:FI,MATCH(Control!$E20,Data!$B:$B,0),),NA())</f>
        <v>156.80000000000001</v>
      </c>
      <c r="FM20">
        <f>IF($E$7&gt;=FM$7,INDEX(Data!FJ:FJ,MATCH(Control!$E20,Data!$B:$B,0),),NA())</f>
        <v>168.2</v>
      </c>
      <c r="FN20">
        <f>IF($E$7&gt;=FN$7,INDEX(Data!FK:FK,MATCH(Control!$E20,Data!$B:$B,0),),NA())</f>
        <v>162.4</v>
      </c>
      <c r="FO20">
        <f>IF($E$7&gt;=FO$7,INDEX(Data!FL:FL,MATCH(Control!$E20,Data!$B:$B,0),),NA())</f>
        <v>161</v>
      </c>
      <c r="FP20">
        <f>IF($E$7&gt;=FP$7,INDEX(Data!FM:FM,MATCH(Control!$E20,Data!$B:$B,0),),NA())</f>
        <v>177.6</v>
      </c>
      <c r="FQ20">
        <f>IF($E$7&gt;=FQ$7,INDEX(Data!FN:FN,MATCH(Control!$E20,Data!$B:$B,0),),NA())</f>
        <v>144.30000000000001</v>
      </c>
      <c r="FR20">
        <f>IF($E$7&gt;=FR$7,INDEX(Data!FO:FO,MATCH(Control!$E20,Data!$B:$B,0),),NA())</f>
        <v>140</v>
      </c>
      <c r="FS20">
        <f>IF($E$7&gt;=FS$7,INDEX(Data!FP:FP,MATCH(Control!$E20,Data!$B:$B,0),),NA())</f>
        <v>143.30000000000001</v>
      </c>
      <c r="FT20">
        <f>IF($E$7&gt;=FT$7,INDEX(Data!FQ:FQ,MATCH(Control!$E20,Data!$B:$B,0),),NA())</f>
        <v>141.19999999999999</v>
      </c>
      <c r="FU20">
        <f>IF($E$7&gt;=FU$7,INDEX(Data!FR:FR,MATCH(Control!$E20,Data!$B:$B,0),),NA())</f>
        <v>144.30000000000001</v>
      </c>
      <c r="FV20">
        <f>IF($E$7&gt;=FV$7,INDEX(Data!FS:FS,MATCH(Control!$E20,Data!$B:$B,0),),NA())</f>
        <v>147.6</v>
      </c>
      <c r="FW20">
        <f>IF($E$7&gt;=FW$7,INDEX(Data!FT:FT,MATCH(Control!$E20,Data!$B:$B,0),),NA())</f>
        <v>161.30000000000001</v>
      </c>
      <c r="FX20">
        <f>IF($E$7&gt;=FX$7,INDEX(Data!FU:FU,MATCH(Control!$E20,Data!$B:$B,0),),NA())</f>
        <v>149.5</v>
      </c>
      <c r="FY20">
        <f>IF($E$7&gt;=FY$7,INDEX(Data!FV:FV,MATCH(Control!$E20,Data!$B:$B,0),),NA())</f>
        <v>149</v>
      </c>
      <c r="FZ20">
        <f>IF($E$7&gt;=FZ$7,INDEX(Data!FW:FW,MATCH(Control!$E20,Data!$B:$B,0),),NA())</f>
        <v>164.3</v>
      </c>
      <c r="GA20">
        <f>IF($E$7&gt;=GA$7,INDEX(Data!FX:FX,MATCH(Control!$E20,Data!$B:$B,0),),NA())</f>
        <v>163.5</v>
      </c>
      <c r="GB20">
        <f>IF($E$7&gt;=GB$7,INDEX(Data!FY:FY,MATCH(Control!$E20,Data!$B:$B,0),),NA())</f>
        <v>177.8</v>
      </c>
      <c r="GC20">
        <f>IF($E$7&gt;=GC$7,INDEX(Data!FZ:FZ,MATCH(Control!$E20,Data!$B:$B,0),),NA())</f>
        <v>146</v>
      </c>
      <c r="GD20">
        <f>IF($E$7&gt;=GD$7,INDEX(Data!GA:GA,MATCH(Control!$E20,Data!$B:$B,0),),NA())</f>
        <v>135.9</v>
      </c>
      <c r="GE20">
        <f>IF($E$7&gt;=GE$7,INDEX(Data!GB:GB,MATCH(Control!$E20,Data!$B:$B,0),),NA())</f>
        <v>141.9</v>
      </c>
      <c r="GF20">
        <f>IF($E$7&gt;=GF$7,INDEX(Data!GC:GC,MATCH(Control!$E20,Data!$B:$B,0),),NA())</f>
        <v>132.30000000000001</v>
      </c>
      <c r="GG20">
        <f>IF($E$7&gt;=GG$7,INDEX(Data!GD:GD,MATCH(Control!$E20,Data!$B:$B,0),),NA())</f>
        <v>141.80000000000001</v>
      </c>
      <c r="GH20">
        <f>IF($E$7&gt;=GH$7,INDEX(Data!GE:GE,MATCH(Control!$E20,Data!$B:$B,0),),NA())</f>
        <v>144.30000000000001</v>
      </c>
      <c r="GI20">
        <f>IF($E$7&gt;=GI$7,INDEX(Data!GF:GF,MATCH(Control!$E20,Data!$B:$B,0),),NA())</f>
        <v>150.9</v>
      </c>
      <c r="GJ20">
        <f>IF($E$7&gt;=GJ$7,INDEX(Data!GG:GG,MATCH(Control!$E20,Data!$B:$B,0),),NA())</f>
        <v>144.9</v>
      </c>
      <c r="GK20">
        <f>IF($E$7&gt;=GK$7,INDEX(Data!GH:GH,MATCH(Control!$E20,Data!$B:$B,0),),NA())</f>
        <v>141.4</v>
      </c>
      <c r="GL20">
        <f>IF($E$7&gt;=GL$7,INDEX(Data!GI:GI,MATCH(Control!$E20,Data!$B:$B,0),),NA())</f>
        <v>154.19999999999999</v>
      </c>
      <c r="GM20">
        <f>IF($E$7&gt;=GM$7,INDEX(Data!GJ:GJ,MATCH(Control!$E20,Data!$B:$B,0),),NA())</f>
        <v>148</v>
      </c>
      <c r="GN20">
        <f>IF($E$7&gt;=GN$7,INDEX(Data!GK:GK,MATCH(Control!$E20,Data!$B:$B,0),),NA())</f>
        <v>165.1</v>
      </c>
      <c r="GO20">
        <f>IF($E$7&gt;=GO$7,INDEX(Data!GL:GL,MATCH(Control!$E20,Data!$B:$B,0),),NA())</f>
        <v>137.80000000000001</v>
      </c>
      <c r="GP20">
        <f>IF($E$7&gt;=GP$7,INDEX(Data!GM:GM,MATCH(Control!$E20,Data!$B:$B,0),),NA())</f>
        <v>129.69999999999999</v>
      </c>
      <c r="GQ20">
        <f>IF($E$7&gt;=GQ$7,INDEX(Data!GN:GN,MATCH(Control!$E20,Data!$B:$B,0),),NA())</f>
        <v>138.19999999999999</v>
      </c>
      <c r="GR20">
        <f>IF($E$7&gt;=GR$7,INDEX(Data!GO:GO,MATCH(Control!$E20,Data!$B:$B,0),),NA())</f>
        <v>133.1</v>
      </c>
      <c r="GS20">
        <f>IF($E$7&gt;=GS$7,INDEX(Data!GP:GP,MATCH(Control!$E20,Data!$B:$B,0),),NA())</f>
        <v>147.1</v>
      </c>
      <c r="GT20">
        <f>IF($E$7&gt;=GT$7,INDEX(Data!GQ:GQ,MATCH(Control!$E20,Data!$B:$B,0),),NA())</f>
        <v>145.4</v>
      </c>
      <c r="GU20">
        <f>IF($E$7&gt;=GU$7,INDEX(Data!GR:GR,MATCH(Control!$E20,Data!$B:$B,0),),NA())</f>
        <v>162.6</v>
      </c>
      <c r="GV20">
        <f>IF($E$7&gt;=GV$7,INDEX(Data!GS:GS,MATCH(Control!$E20,Data!$B:$B,0),),NA())</f>
        <v>149.1</v>
      </c>
      <c r="GW20">
        <f>IF($E$7&gt;=GW$7,INDEX(Data!GT:GT,MATCH(Control!$E20,Data!$B:$B,0),),NA())</f>
        <v>147.1</v>
      </c>
      <c r="GX20">
        <f>IF($E$7&gt;=GX$7,INDEX(Data!GU:GU,MATCH(Control!$E20,Data!$B:$B,0),),NA())</f>
        <v>158.1</v>
      </c>
      <c r="GY20">
        <f>IF($E$7&gt;=GY$7,INDEX(Data!GV:GV,MATCH(Control!$E20,Data!$B:$B,0),),NA())</f>
        <v>172.7</v>
      </c>
      <c r="GZ20">
        <f>IF($E$7&gt;=GZ$7,INDEX(Data!GW:GW,MATCH(Control!$E20,Data!$B:$B,0),),NA())</f>
        <v>175.7</v>
      </c>
      <c r="HA20">
        <f>IF($E$7&gt;=HA$7,INDEX(Data!GX:GX,MATCH(Control!$E20,Data!$B:$B,0),),NA())</f>
        <v>150.30000000000001</v>
      </c>
      <c r="HB20">
        <f>IF($E$7&gt;=HB$7,INDEX(Data!GY:GY,MATCH(Control!$E20,Data!$B:$B,0),),NA())</f>
        <v>126.6</v>
      </c>
      <c r="HC20">
        <f>IF($E$7&gt;=HC$7,INDEX(Data!GZ:GZ,MATCH(Control!$E20,Data!$B:$B,0),),NA())</f>
        <v>149.4</v>
      </c>
      <c r="HD20">
        <f>IF($E$7&gt;=HD$7,INDEX(Data!HA:HA,MATCH(Control!$E20,Data!$B:$B,0),),NA())</f>
        <v>140.4</v>
      </c>
      <c r="HE20">
        <f>IF($E$7&gt;=HE$7,INDEX(Data!HB:HB,MATCH(Control!$E20,Data!$B:$B,0),),NA())</f>
        <v>159.4</v>
      </c>
      <c r="HF20">
        <f>IF($E$7&gt;=HF$7,INDEX(Data!HC:HC,MATCH(Control!$E20,Data!$B:$B,0),),NA())</f>
        <v>159</v>
      </c>
      <c r="HG20">
        <f>IF($E$7&gt;=HG$7,INDEX(Data!HD:HD,MATCH(Control!$E20,Data!$B:$B,0),),NA())</f>
        <v>167.1</v>
      </c>
      <c r="HH20">
        <f>IF($E$7&gt;=HH$7,INDEX(Data!HE:HE,MATCH(Control!$E20,Data!$B:$B,0),),NA())</f>
        <v>172.6</v>
      </c>
      <c r="HI20">
        <f>IF($E$7&gt;=HI$7,INDEX(Data!HF:HF,MATCH(Control!$E20,Data!$B:$B,0),),NA())</f>
        <v>186.2</v>
      </c>
      <c r="HJ20">
        <f>IF($E$7&gt;=HJ$7,INDEX(Data!HG:HG,MATCH(Control!$E20,Data!$B:$B,0),),NA())</f>
        <v>189.7</v>
      </c>
      <c r="HK20">
        <f>IF($E$7&gt;=HK$7,INDEX(Data!HH:HH,MATCH(Control!$E20,Data!$B:$B,0),),NA())</f>
        <v>187.8</v>
      </c>
      <c r="HL20">
        <f>IF($E$7&gt;=HL$7,INDEX(Data!HI:HI,MATCH(Control!$E20,Data!$B:$B,0),),NA())</f>
        <v>200</v>
      </c>
      <c r="HM20">
        <f>IF($E$7&gt;=HM$7,INDEX(Data!HJ:HJ,MATCH(Control!$E20,Data!$B:$B,0),),NA())</f>
        <v>175.9</v>
      </c>
      <c r="HN20">
        <f>IF($E$7&gt;=HN$7,INDEX(Data!HK:HK,MATCH(Control!$E20,Data!$B:$B,0),),NA())</f>
        <v>177.1</v>
      </c>
      <c r="HO20">
        <f>IF($E$7&gt;=HO$7,INDEX(Data!HL:HL,MATCH(Control!$E20,Data!$B:$B,0),),NA())</f>
        <v>189.5</v>
      </c>
      <c r="HP20">
        <f>IF($E$7&gt;=HP$7,INDEX(Data!HM:HM,MATCH(Control!$E20,Data!$B:$B,0),),NA())</f>
        <v>173.7</v>
      </c>
      <c r="HQ20">
        <f>IF($E$7&gt;=HQ$7,INDEX(Data!HN:HN,MATCH(Control!$E20,Data!$B:$B,0),),NA())</f>
        <v>192</v>
      </c>
      <c r="HR20">
        <f>IF($E$7&gt;=HR$7,INDEX(Data!HO:HO,MATCH(Control!$E20,Data!$B:$B,0),),NA())</f>
        <v>244.1</v>
      </c>
      <c r="HS20">
        <f>IF($E$7&gt;=HS$7,INDEX(Data!HP:HP,MATCH(Control!$E20,Data!$B:$B,0),),NA())</f>
        <v>166</v>
      </c>
      <c r="HT20">
        <f>IF($E$7&gt;=HT$7,INDEX(Data!HQ:HQ,MATCH(Control!$E20,Data!$B:$B,0),),NA())</f>
        <v>187</v>
      </c>
      <c r="HU20">
        <f>IF($E$7&gt;=HU$7,INDEX(Data!HR:HR,MATCH(Control!$E20,Data!$B:$B,0),),NA())</f>
        <v>177.8</v>
      </c>
      <c r="HV20">
        <f>IF($E$7&gt;=HV$7,INDEX(Data!HS:HS,MATCH(Control!$E20,Data!$B:$B,0),),NA())</f>
        <v>185.9</v>
      </c>
      <c r="HW20">
        <f>IF($E$7&gt;=HW$7,INDEX(Data!HT:HT,MATCH(Control!$E20,Data!$B:$B,0),),NA())</f>
        <v>189</v>
      </c>
      <c r="HX20">
        <f>IF($E$7&gt;=HX$7,INDEX(Data!HU:HU,MATCH(Control!$E20,Data!$B:$B,0),),NA())</f>
        <v>209.2</v>
      </c>
      <c r="HY20">
        <f>IF($E$7&gt;=HY$7,INDEX(Data!HV:HV,MATCH(Control!$E20,Data!$B:$B,0),),NA())</f>
        <v>166.7</v>
      </c>
      <c r="HZ20">
        <f>IF($E$7&gt;=HZ$7,INDEX(Data!HW:HW,MATCH(Control!$E20,Data!$B:$B,0),),NA())</f>
        <v>148.5</v>
      </c>
      <c r="IA20">
        <f>IF($E$7&gt;=IA$7,INDEX(Data!HX:HX,MATCH(Control!$E20,Data!$B:$B,0),),NA())</f>
        <v>168.5</v>
      </c>
      <c r="IB20">
        <f>IF($E$7&gt;=IB$7,INDEX(Data!HY:HY,MATCH(Control!$E20,Data!$B:$B,0),),NA())</f>
        <v>171.9</v>
      </c>
      <c r="IC20">
        <f>IF($E$7&gt;=IC$7,INDEX(Data!HZ:HZ,MATCH(Control!$E20,Data!$B:$B,0),),NA())</f>
        <v>179.4</v>
      </c>
      <c r="ID20">
        <f>IF($E$7&gt;=ID$7,INDEX(Data!IA:IA,MATCH(Control!$E20,Data!$B:$B,0),),NA())</f>
        <v>188</v>
      </c>
      <c r="IE20">
        <f>IF($E$7&gt;=IE$7,INDEX(Data!IB:IB,MATCH(Control!$E20,Data!$B:$B,0),),NA())</f>
        <v>184.1</v>
      </c>
      <c r="IF20">
        <f>IF($E$7&gt;=IF$7,INDEX(Data!IC:IC,MATCH(Control!$E20,Data!$B:$B,0),),NA())</f>
        <v>175.2</v>
      </c>
      <c r="IG20">
        <f>IF($E$7&gt;=IG$7,INDEX(Data!ID:ID,MATCH(Control!$E20,Data!$B:$B,0),),NA())</f>
        <v>172.2</v>
      </c>
      <c r="IH20">
        <f>IF($E$7&gt;=IH$7,INDEX(Data!IE:IE,MATCH(Control!$E20,Data!$B:$B,0),),NA())</f>
        <v>181.3</v>
      </c>
      <c r="II20">
        <f>IF($E$7&gt;=II$7,INDEX(Data!IF:IF,MATCH(Control!$E20,Data!$B:$B,0),),NA())</f>
        <v>185.5</v>
      </c>
      <c r="IJ20">
        <f>IF($E$7&gt;=IJ$7,INDEX(Data!IG:IG,MATCH(Control!$E20,Data!$B:$B,0),),NA())</f>
        <v>197.2</v>
      </c>
      <c r="IK20">
        <f>IF($E$7&gt;=IK$7,INDEX(Data!IH:IH,MATCH(Control!$E20,Data!$B:$B,0),),NA())</f>
        <v>176.3</v>
      </c>
      <c r="IL20">
        <f>IF($E$7&gt;=IL$7,INDEX(Data!II:II,MATCH(Control!$E20,Data!$B:$B,0),),NA())</f>
        <v>152.19999999999999</v>
      </c>
      <c r="IM20">
        <f>IF($E$7&gt;=IM$7,INDEX(Data!IJ:IJ,MATCH(Control!$E20,Data!$B:$B,0),),NA())</f>
        <v>167.2</v>
      </c>
      <c r="IN20">
        <f>IF($E$7&gt;=IN$7,INDEX(Data!IK:IK,MATCH(Control!$E20,Data!$B:$B,0),),NA())</f>
        <v>185.5</v>
      </c>
      <c r="IO20">
        <f>IF($E$7&gt;=IO$7,INDEX(Data!IL:IL,MATCH(Control!$E20,Data!$B:$B,0),),NA())</f>
        <v>190.7</v>
      </c>
      <c r="IP20">
        <f>IF($E$7&gt;=IP$7,INDEX(Data!IM:IM,MATCH(Control!$E20,Data!$B:$B,0),),NA())</f>
        <v>187.6</v>
      </c>
      <c r="IQ20">
        <f>IF($E$7&gt;=IQ$7,INDEX(Data!IN:IN,MATCH(Control!$E20,Data!$B:$B,0),),NA())</f>
        <v>223.2</v>
      </c>
      <c r="IR20">
        <f>IF($E$7&gt;=IR$7,INDEX(Data!IO:IO,MATCH(Control!$E20,Data!$B:$B,0),),NA())</f>
        <v>217.5</v>
      </c>
      <c r="IS20">
        <f>IF($E$7&gt;=IS$7,INDEX(Data!IP:IP,MATCH(Control!$E20,Data!$B:$B,0),),NA())</f>
        <v>214.6</v>
      </c>
      <c r="IT20">
        <f>IF($E$7&gt;=IT$7,INDEX(Data!IQ:IQ,MATCH(Control!$E20,Data!$B:$B,0),),NA())</f>
        <v>218.7</v>
      </c>
      <c r="IU20">
        <f>IF($E$7&gt;=IU$7,INDEX(Data!IR:IR,MATCH(Control!$E20,Data!$B:$B,0),),NA())</f>
        <v>224.3</v>
      </c>
      <c r="IV20">
        <f>IF($E$7&gt;=IV$7,INDEX(Data!IS:IS,MATCH(Control!$E20,Data!$B:$B,0),),NA())</f>
        <v>240.7</v>
      </c>
      <c r="IW20">
        <f>IF($E$7&gt;=IW$7,INDEX(Data!IT:IT,MATCH(Control!$E20,Data!$B:$B,0),),NA())</f>
        <v>199.3</v>
      </c>
      <c r="IX20">
        <f>IF($E$7&gt;=IX$7,INDEX(Data!IU:IU,MATCH(Control!$E20,Data!$B:$B,0),),NA())</f>
        <v>185.7</v>
      </c>
      <c r="IY20">
        <f>IF($E$7&gt;=IY$7,INDEX(Data!IV:IV,MATCH(Control!$E20,Data!$B:$B,0),),NA())</f>
        <v>202.7</v>
      </c>
      <c r="IZ20">
        <f>IF($E$7&gt;=IZ$7,INDEX(Data!IW:IW,MATCH(Control!$E20,Data!$B:$B,0),),NA())</f>
        <v>208.8</v>
      </c>
      <c r="JA20">
        <f>IF($E$7&gt;=JA$7,INDEX(Data!IX:IX,MATCH(Control!$E20,Data!$B:$B,0),),NA())</f>
        <v>221.2</v>
      </c>
      <c r="JB20">
        <f>IF($E$7&gt;=JB$7,INDEX(Data!IY:IY,MATCH(Control!$E20,Data!$B:$B,0),),NA())</f>
        <v>223</v>
      </c>
      <c r="JC20">
        <f>IF($E$7&gt;=JC$7,INDEX(Data!IZ:IZ,MATCH(Control!$E20,Data!$B:$B,0),),NA())</f>
        <v>228.3</v>
      </c>
      <c r="JD20">
        <f>IF($E$7&gt;=JD$7,INDEX(Data!JA:JA,MATCH(Control!$E20,Data!$B:$B,0),),NA())</f>
        <v>223.1</v>
      </c>
      <c r="JE20">
        <f>IF($E$7&gt;=JE$7,INDEX(Data!JB:JB,MATCH(Control!$E20,Data!$B:$B,0),),NA())</f>
        <v>229.5</v>
      </c>
      <c r="JF20">
        <f>IF($E$7&gt;=JF$7,INDEX(Data!JC:JC,MATCH(Control!$E20,Data!$B:$B,0),),NA())</f>
        <v>237.1</v>
      </c>
      <c r="JG20">
        <f>IF($E$7&gt;=JG$7,INDEX(Data!JD:JD,MATCH(Control!$E20,Data!$B:$B,0),),NA())</f>
        <v>241.2</v>
      </c>
      <c r="JH20">
        <f>IF($E$7&gt;=JH$7,INDEX(Data!JE:JE,MATCH(Control!$E20,Data!$B:$B,0),),NA())</f>
        <v>258.3</v>
      </c>
      <c r="JI20">
        <f>IF($E$7&gt;=JI$7,INDEX(Data!JF:JF,MATCH(Control!$E20,Data!$B:$B,0),),NA())</f>
        <v>204.4</v>
      </c>
      <c r="JJ20">
        <f>IF($E$7&gt;=JJ$7,INDEX(Data!JG:JG,MATCH(Control!$E20,Data!$B:$B,0),),NA())</f>
        <v>189.7</v>
      </c>
      <c r="JK20">
        <f>IF($E$7&gt;=JK$7,INDEX(Data!JH:JH,MATCH(Control!$E20,Data!$B:$B,0),),NA())</f>
        <v>212.2</v>
      </c>
      <c r="JL20">
        <f>IF($E$7&gt;=JL$7,INDEX(Data!JI:JI,MATCH(Control!$E20,Data!$B:$B,0),),NA())</f>
        <v>196.2</v>
      </c>
      <c r="JM20">
        <f>IF($E$7&gt;=JM$7,INDEX(Data!JJ:JJ,MATCH(Control!$E20,Data!$B:$B,0),),NA())</f>
        <v>217.8</v>
      </c>
      <c r="JN20">
        <f>IF($E$7&gt;=JN$7,INDEX(Data!JK:JK,MATCH(Control!$E20,Data!$B:$B,0),),NA())</f>
        <v>214.5</v>
      </c>
      <c r="JO20">
        <f>IF($E$7&gt;=JO$7,INDEX(Data!JL:JL,MATCH(Control!$E20,Data!$B:$B,0),),NA())</f>
        <v>222.8</v>
      </c>
      <c r="JP20">
        <f>IF($E$7&gt;=JP$7,INDEX(Data!JM:JM,MATCH(Control!$E20,Data!$B:$B,0),),NA())</f>
        <v>209.2</v>
      </c>
      <c r="JQ20">
        <f>IF($E$7&gt;=JQ$7,INDEX(Data!JN:JN,MATCH(Control!$E20,Data!$B:$B,0),),NA())</f>
        <v>220</v>
      </c>
      <c r="JR20">
        <f>IF($E$7&gt;=JR$7,INDEX(Data!JO:JO,MATCH(Control!$E20,Data!$B:$B,0),),NA())</f>
        <v>230.4</v>
      </c>
      <c r="JS20">
        <f>IF($E$7&gt;=JS$7,INDEX(Data!JP:JP,MATCH(Control!$E20,Data!$B:$B,0),),NA())</f>
        <v>237.5</v>
      </c>
      <c r="JT20">
        <f>IF($E$7&gt;=JT$7,INDEX(Data!JQ:JQ,MATCH(Control!$E20,Data!$B:$B,0),),NA())</f>
        <v>259.39999999999998</v>
      </c>
      <c r="JU20">
        <f>IF($E$7&gt;=JU$7,INDEX(Data!JR:JR,MATCH(Control!$E20,Data!$B:$B,0),),NA())</f>
        <v>228.3</v>
      </c>
      <c r="JV20">
        <f>IF($E$7&gt;=JV$7,INDEX(Data!JS:JS,MATCH(Control!$E20,Data!$B:$B,0),),NA())</f>
        <v>199.7</v>
      </c>
      <c r="JW20">
        <f>IF($E$7&gt;=JW$7,INDEX(Data!JT:JT,MATCH(Control!$E20,Data!$B:$B,0),),NA())</f>
        <v>200.5</v>
      </c>
      <c r="JX20">
        <f>IF($E$7&gt;=JX$7,INDEX(Data!JU:JU,MATCH(Control!$E20,Data!$B:$B,0),),NA())</f>
        <v>204.3</v>
      </c>
      <c r="JY20">
        <f>IF($E$7&gt;=JY$7,INDEX(Data!JV:JV,MATCH(Control!$E20,Data!$B:$B,0),),NA())</f>
        <v>215.8</v>
      </c>
      <c r="JZ20">
        <f>IF($E$7&gt;=JZ$7,INDEX(Data!JW:JW,MATCH(Control!$E20,Data!$B:$B,0),),NA())</f>
        <v>227</v>
      </c>
      <c r="KA20">
        <f>IF($E$7&gt;=KA$7,INDEX(Data!JX:JX,MATCH(Control!$E20,Data!$B:$B,0),),NA())</f>
        <v>232.9</v>
      </c>
      <c r="KB20">
        <f>IF($E$7&gt;=KB$7,INDEX(Data!JY:JY,MATCH(Control!$E20,Data!$B:$B,0),),NA())</f>
        <v>223.5</v>
      </c>
      <c r="KC20">
        <f>IF($E$7&gt;=KC$7,INDEX(Data!JZ:JZ,MATCH(Control!$E20,Data!$B:$B,0),),NA())</f>
        <v>225.3</v>
      </c>
      <c r="KD20">
        <f>IF($E$7&gt;=KD$7,INDEX(Data!KA:KA,MATCH(Control!$E20,Data!$B:$B,0),),NA())</f>
        <v>218.6</v>
      </c>
      <c r="KE20">
        <f>IF($E$7&gt;=KE$7,INDEX(Data!KB:KB,MATCH(Control!$E20,Data!$B:$B,0),),NA())</f>
        <v>227.6</v>
      </c>
      <c r="KF20">
        <f>IF($E$7&gt;=KF$7,INDEX(Data!KC:KC,MATCH(Control!$E20,Data!$B:$B,0),),NA())</f>
        <v>247.8</v>
      </c>
      <c r="KG20">
        <f>IF($E$7&gt;=KG$7,INDEX(Data!KD:KD,MATCH(Control!$E20,Data!$B:$B,0),),NA())</f>
        <v>208.2</v>
      </c>
      <c r="KH20">
        <f>IF($E$7&gt;=KH$7,INDEX(Data!KE:KE,MATCH(Control!$E20,Data!$B:$B,0),),NA())</f>
        <v>181.9</v>
      </c>
      <c r="KI20">
        <f>IF($E$7&gt;=KI$7,INDEX(Data!KF:KF,MATCH(Control!$E20,Data!$B:$B,0),),NA())</f>
        <v>202.4</v>
      </c>
      <c r="KJ20">
        <f>IF($E$7&gt;=KJ$7,INDEX(Data!KG:KG,MATCH(Control!$E20,Data!$B:$B,0),),NA())</f>
        <v>203.3</v>
      </c>
      <c r="KK20">
        <f>IF($E$7&gt;=KK$7,INDEX(Data!KH:KH,MATCH(Control!$E20,Data!$B:$B,0),),NA())</f>
        <v>216.6</v>
      </c>
      <c r="KL20">
        <f>IF($E$7&gt;=KL$7,INDEX(Data!KI:KI,MATCH(Control!$E20,Data!$B:$B,0),),NA())</f>
        <v>218.6</v>
      </c>
      <c r="KM20">
        <f>IF($E$7&gt;=KM$7,INDEX(Data!KJ:KJ,MATCH(Control!$E20,Data!$B:$B,0),),NA())</f>
        <v>225.1</v>
      </c>
      <c r="KN20">
        <f>IF($E$7&gt;=KN$7,INDEX(Data!KK:KK,MATCH(Control!$E20,Data!$B:$B,0),),NA())</f>
        <v>220.6</v>
      </c>
      <c r="KO20">
        <f>IF($E$7&gt;=KO$7,INDEX(Data!KL:KL,MATCH(Control!$E20,Data!$B:$B,0),),NA())</f>
        <v>224</v>
      </c>
      <c r="KP20">
        <f>IF($E$7&gt;=KP$7,INDEX(Data!KM:KM,MATCH(Control!$E20,Data!$B:$B,0),),NA())</f>
        <v>234.1</v>
      </c>
      <c r="KQ20">
        <f>IF($E$7&gt;=KQ$7,INDEX(Data!KN:KN,MATCH(Control!$E20,Data!$B:$B,0),),NA())</f>
        <v>236.3</v>
      </c>
      <c r="KR20">
        <f>IF($E$7&gt;=KR$7,INDEX(Data!KO:KO,MATCH(Control!$E20,Data!$B:$B,0),),NA())</f>
        <v>258.89999999999998</v>
      </c>
      <c r="KS20">
        <f>IF($E$7&gt;=KS$7,INDEX(Data!KP:KP,MATCH(Control!$E20,Data!$B:$B,0),),NA())</f>
        <v>222.4</v>
      </c>
      <c r="KT20">
        <f>IF($E$7&gt;=KT$7,INDEX(Data!KQ:KQ,MATCH(Control!$E20,Data!$B:$B,0),),NA())</f>
        <v>195.6</v>
      </c>
      <c r="KU20">
        <f>IF($E$7&gt;=KU$7,INDEX(Data!KR:KR,MATCH(Control!$E20,Data!$B:$B,0),),NA())</f>
        <v>216.5</v>
      </c>
      <c r="KV20">
        <f>IF($E$7&gt;=KV$7,INDEX(Data!KS:KS,MATCH(Control!$E20,Data!$B:$B,0),),NA())</f>
        <v>218</v>
      </c>
      <c r="KW20">
        <f>IF($E$7&gt;=KW$7,INDEX(Data!KT:KT,MATCH(Control!$E20,Data!$B:$B,0),),NA())</f>
        <v>234.8</v>
      </c>
      <c r="KX20">
        <f>IF($E$7&gt;=KX$7,INDEX(Data!KU:KU,MATCH(Control!$E20,Data!$B:$B,0),),NA())</f>
        <v>238.3</v>
      </c>
      <c r="KY20">
        <f>IF($E$7&gt;=KY$7,INDEX(Data!KV:KV,MATCH(Control!$E20,Data!$B:$B,0),),NA())</f>
        <v>250.1</v>
      </c>
      <c r="KZ20">
        <f>IF($E$7&gt;=KZ$7,INDEX(Data!KW:KW,MATCH(Control!$E20,Data!$B:$B,0),),NA())</f>
        <v>251.3</v>
      </c>
      <c r="LA20">
        <f>IF($E$7&gt;=LA$7,INDEX(Data!KX:KX,MATCH(Control!$E20,Data!$B:$B,0),),NA())</f>
        <v>247.6</v>
      </c>
      <c r="LB20">
        <f>IF($E$7&gt;=LB$7,INDEX(Data!KY:KY,MATCH(Control!$E20,Data!$B:$B,0),),NA())</f>
        <v>282.60000000000002</v>
      </c>
      <c r="LC20">
        <f>IF($E$7&gt;=LC$7,INDEX(Data!KZ:KZ,MATCH(Control!$E20,Data!$B:$B,0),),NA())</f>
        <v>291.3</v>
      </c>
      <c r="LD20">
        <f>IF($E$7&gt;=LD$7,INDEX(Data!LA:LA,MATCH(Control!$E20,Data!$B:$B,0),),NA())</f>
        <v>325.39999999999998</v>
      </c>
      <c r="LE20">
        <f>IF($E$7&gt;=LE$7,INDEX(Data!LB:LB,MATCH(Control!$E20,Data!$B:$B,0),),NA())</f>
        <v>282.3</v>
      </c>
      <c r="LF20">
        <f>IF($E$7&gt;=LF$7,INDEX(Data!LC:LC,MATCH(Control!$E20,Data!$B:$B,0),),NA())</f>
        <v>262.8</v>
      </c>
      <c r="LG20">
        <f>IF($E$7&gt;=LG$7,INDEX(Data!LD:LD,MATCH(Control!$E20,Data!$B:$B,0),),NA())</f>
        <v>255.8</v>
      </c>
      <c r="LH20">
        <f>IF($E$7&gt;=LH$7,INDEX(Data!LE:LE,MATCH(Control!$E20,Data!$B:$B,0),),NA())</f>
        <v>254.9</v>
      </c>
      <c r="LI20">
        <f>IF($E$7&gt;=LI$7,INDEX(Data!LF:LF,MATCH(Control!$E20,Data!$B:$B,0),),NA())</f>
        <v>261.2</v>
      </c>
      <c r="LJ20">
        <f>IF($E$7&gt;=LJ$7,INDEX(Data!LG:LG,MATCH(Control!$E20,Data!$B:$B,0),),NA())</f>
        <v>256.39999999999998</v>
      </c>
      <c r="LK20">
        <f>IF($E$7&gt;=LK$7,INDEX(Data!LH:LH,MATCH(Control!$E20,Data!$B:$B,0),),NA())</f>
        <v>261.10000000000002</v>
      </c>
      <c r="LL20">
        <f>IF($E$7&gt;=LL$7,INDEX(Data!LI:LI,MATCH(Control!$E20,Data!$B:$B,0),),NA())</f>
        <v>253.9</v>
      </c>
      <c r="LM20">
        <f>IF($E$7&gt;=LM$7,INDEX(Data!LJ:LJ,MATCH(Control!$E20,Data!$B:$B,0),),NA())</f>
        <v>250</v>
      </c>
      <c r="LN20">
        <f>IF($E$7&gt;=LN$7,INDEX(Data!LK:LK,MATCH(Control!$E20,Data!$B:$B,0),),NA())</f>
        <v>272.39999999999998</v>
      </c>
      <c r="LO20">
        <f>IF($E$7&gt;=LO$7,INDEX(Data!LL:LL,MATCH(Control!$E20,Data!$B:$B,0),),NA())</f>
        <v>275.89999999999998</v>
      </c>
      <c r="LP20">
        <f>IF($E$7&gt;=LP$7,INDEX(Data!LM:LM,MATCH(Control!$E20,Data!$B:$B,0),),NA())</f>
        <v>308.3</v>
      </c>
      <c r="LQ20">
        <f>IF($E$7&gt;=LQ$7,INDEX(Data!LN:LN,MATCH(Control!$E20,Data!$B:$B,0),),NA())</f>
        <v>299.2</v>
      </c>
      <c r="LR20">
        <f>IF($E$7&gt;=LR$7,INDEX(Data!LO:LO,MATCH(Control!$E20,Data!$B:$B,0),),NA())</f>
        <v>258.89999999999998</v>
      </c>
      <c r="LS20">
        <f>IF($E$7&gt;=LS$7,INDEX(Data!LP:LP,MATCH(Control!$E20,Data!$B:$B,0),),NA())</f>
        <v>274.10000000000002</v>
      </c>
      <c r="LT20">
        <f>IF($E$7&gt;=LT$7,INDEX(Data!LQ:LQ,MATCH(Control!$E20,Data!$B:$B,0),),NA())</f>
        <v>278.10000000000002</v>
      </c>
      <c r="LU20">
        <f>IF($E$7&gt;=LU$7,INDEX(Data!LR:LR,MATCH(Control!$E20,Data!$B:$B,0),),NA())</f>
        <v>289.8</v>
      </c>
      <c r="LV20">
        <f>IF($E$7&gt;=LV$7,INDEX(Data!LS:LS,MATCH(Control!$E20,Data!$B:$B,0),),NA())</f>
        <v>314.3</v>
      </c>
      <c r="LW20">
        <f>IF($E$7&gt;=LW$7,INDEX(Data!LT:LT,MATCH(Control!$E20,Data!$B:$B,0),),NA())</f>
        <v>273</v>
      </c>
      <c r="LX20">
        <f>IF($E$7&gt;=LX$7,INDEX(Data!LU:LU,MATCH(Control!$E20,Data!$B:$B,0),),NA())</f>
        <v>275.7</v>
      </c>
      <c r="LY20">
        <f>IF($E$7&gt;=LY$7,INDEX(Data!LV:LV,MATCH(Control!$E20,Data!$B:$B,0),),NA())</f>
        <v>269.2</v>
      </c>
      <c r="LZ20">
        <f>IF($E$7&gt;=LZ$7,INDEX(Data!LW:LW,MATCH(Control!$E20,Data!$B:$B,0),),NA())</f>
        <v>279.60000000000002</v>
      </c>
      <c r="MA20">
        <f>IF($E$7&gt;=MA$7,INDEX(Data!LX:LX,MATCH(Control!$E20,Data!$B:$B,0),),NA())</f>
        <v>284.8</v>
      </c>
      <c r="MB20">
        <f>IF($E$7&gt;=MB$7,INDEX(Data!LY:LY,MATCH(Control!$E20,Data!$B:$B,0),),NA())</f>
        <v>327.39999999999998</v>
      </c>
      <c r="MC20">
        <f>IF($E$7&gt;=MC$7,INDEX(Data!LZ:LZ,MATCH(Control!$E20,Data!$B:$B,0),),NA())</f>
        <v>309.5</v>
      </c>
      <c r="MD20">
        <f>IF($E$7&gt;=MD$7,INDEX(Data!MA:MA,MATCH(Control!$E20,Data!$B:$B,0),),NA())</f>
        <v>270.3</v>
      </c>
      <c r="ME20">
        <f>IF($E$7&gt;=ME$7,INDEX(Data!MB:MB,MATCH(Control!$E20,Data!$B:$B,0),),NA())</f>
        <v>285.3</v>
      </c>
      <c r="MF20">
        <f>IF($E$7&gt;=MF$7,INDEX(Data!MC:MC,MATCH(Control!$E20,Data!$B:$B,0),),NA())</f>
        <v>259.89999999999998</v>
      </c>
      <c r="MG20">
        <f>IF($E$7&gt;=MG$7,INDEX(Data!MD:MD,MATCH(Control!$E20,Data!$B:$B,0),),NA())</f>
        <v>285.10000000000002</v>
      </c>
      <c r="MH20">
        <f>IF($E$7&gt;=MH$7,INDEX(Data!ME:ME,MATCH(Control!$E20,Data!$B:$B,0),),NA())</f>
        <v>303.60000000000002</v>
      </c>
      <c r="MI20">
        <f>IF($E$7&gt;=MI$7,INDEX(Data!MF:MF,MATCH(Control!$E20,Data!$B:$B,0),),NA())</f>
        <v>296.39999999999998</v>
      </c>
      <c r="MJ20">
        <f>IF($E$7&gt;=MJ$7,INDEX(Data!MG:MG,MATCH(Control!$E20,Data!$B:$B,0),),NA())</f>
        <v>293.39999999999998</v>
      </c>
      <c r="MK20">
        <f>IF($E$7&gt;=MK$7,INDEX(Data!MH:MH,MATCH(Control!$E20,Data!$B:$B,0),),NA())</f>
        <v>278</v>
      </c>
      <c r="ML20">
        <f>IF($E$7&gt;=ML$7,INDEX(Data!MI:MI,MATCH(Control!$E20,Data!$B:$B,0),),NA())</f>
        <v>301.3</v>
      </c>
      <c r="MM20">
        <f>IF($E$7&gt;=MM$7,INDEX(Data!MJ:MJ,MATCH(Control!$E20,Data!$B:$B,0),),NA())</f>
        <v>306.60000000000002</v>
      </c>
      <c r="MN20">
        <f>IF($E$7&gt;=MN$7,INDEX(Data!MK:MK,MATCH(Control!$E20,Data!$B:$B,0),),NA())</f>
        <v>346.7</v>
      </c>
      <c r="MO20">
        <f>IF($E$7&gt;=MO$7,INDEX(Data!ML:ML,MATCH(Control!$E20,Data!$B:$B,0),),NA())</f>
        <v>308.10000000000002</v>
      </c>
      <c r="MP20">
        <f>IF($E$7&gt;=MP$7,INDEX(Data!MM:MM,MATCH(Control!$E20,Data!$B:$B,0),),NA())</f>
        <v>260</v>
      </c>
      <c r="MQ20">
        <f>IF($E$7&gt;=MQ$7,INDEX(Data!MN:MN,MATCH(Control!$E20,Data!$B:$B,0),),NA())</f>
        <v>272.89999999999998</v>
      </c>
      <c r="MR20">
        <f>IF($E$7&gt;=MR$7,INDEX(Data!MO:MO,MATCH(Control!$E20,Data!$B:$B,0),),NA())</f>
        <v>273.2</v>
      </c>
      <c r="MS20" t="e">
        <f>IF($E$7&gt;=MS$7,INDEX(Data!MP:MP,MATCH(Control!$E20,Data!$B:$B,0),),NA())</f>
        <v>#N/A</v>
      </c>
      <c r="MT20" t="e">
        <f>IF($E$7&gt;=MT$7,INDEX(Data!MQ:MQ,MATCH(Control!$E20,Data!$B:$B,0),),NA())</f>
        <v>#N/A</v>
      </c>
      <c r="MU20" t="e">
        <f>IF($E$7&gt;=MU$7,INDEX(Data!MR:MR,MATCH(Control!$E20,Data!$B:$B,0),),NA())</f>
        <v>#N/A</v>
      </c>
      <c r="MV20" t="e">
        <f>IF($E$7&gt;=MV$7,INDEX(Data!MS:MS,MATCH(Control!$E20,Data!$B:$B,0),),NA())</f>
        <v>#N/A</v>
      </c>
      <c r="MW20" t="e">
        <f>IF($E$7&gt;=MW$7,INDEX(Data!MT:MT,MATCH(Control!$E20,Data!$B:$B,0),),NA())</f>
        <v>#N/A</v>
      </c>
      <c r="MX20" t="e">
        <f>IF($E$7&gt;=MX$7,INDEX(Data!MU:MU,MATCH(Control!$E20,Data!$B:$B,0),),NA())</f>
        <v>#N/A</v>
      </c>
      <c r="MY20" t="e">
        <f>IF($E$7&gt;=MY$7,INDEX(Data!MV:MV,MATCH(Control!$E20,Data!$B:$B,0),),NA())</f>
        <v>#N/A</v>
      </c>
      <c r="MZ20" t="e">
        <f>IF($E$7&gt;=MZ$7,INDEX(Data!MW:MW,MATCH(Control!$E20,Data!$B:$B,0),),NA())</f>
        <v>#N/A</v>
      </c>
      <c r="NA20" t="e">
        <f>IF($E$7&gt;=NA$7,INDEX(Data!MX:MX,MATCH(Control!$E20,Data!$B:$B,0),),NA())</f>
        <v>#N/A</v>
      </c>
      <c r="NB20" t="e">
        <f>IF($E$7&gt;=NB$7,INDEX(Data!MY:MY,MATCH(Control!$E20,Data!$B:$B,0),),NA())</f>
        <v>#N/A</v>
      </c>
      <c r="NC20" t="e">
        <f>IF($E$7&gt;=NC$7,INDEX(Data!MZ:MZ,MATCH(Control!$E20,Data!$B:$B,0),),NA())</f>
        <v>#N/A</v>
      </c>
      <c r="ND20" t="e">
        <f>IF($E$7&gt;=ND$7,INDEX(Data!NA:NA,MATCH(Control!$E20,Data!$B:$B,0),),NA())</f>
        <v>#N/A</v>
      </c>
      <c r="NE20" t="e">
        <f>IF($E$7&gt;=NE$7,INDEX(Data!NB:NB,MATCH(Control!$E20,Data!$B:$B,0),),NA())</f>
        <v>#N/A</v>
      </c>
      <c r="NF20" t="e">
        <f>IF($E$7&gt;=NF$7,INDEX(Data!NC:NC,MATCH(Control!$E20,Data!$B:$B,0),),NA())</f>
        <v>#N/A</v>
      </c>
      <c r="NG20" t="e">
        <f>IF($E$7&gt;=NG$7,INDEX(Data!ND:ND,MATCH(Control!$E20,Data!$B:$B,0),),NA())</f>
        <v>#N/A</v>
      </c>
      <c r="NH20" t="e">
        <f>IF($E$7&gt;=NH$7,INDEX(Data!NE:NE,MATCH(Control!$E20,Data!$B:$B,0),),NA())</f>
        <v>#N/A</v>
      </c>
      <c r="NI20" t="e">
        <f>IF($E$7&gt;=NI$7,INDEX(Data!NF:NF,MATCH(Control!$E20,Data!$B:$B,0),),NA())</f>
        <v>#N/A</v>
      </c>
      <c r="NJ20" t="e">
        <f>IF($E$7&gt;=NJ$7,INDEX(Data!NG:NG,MATCH(Control!$E20,Data!$B:$B,0),),NA())</f>
        <v>#N/A</v>
      </c>
      <c r="NK20" t="e">
        <f>IF($E$7&gt;=NK$7,INDEX(Data!NH:NH,MATCH(Control!$E20,Data!$B:$B,0),),NA())</f>
        <v>#N/A</v>
      </c>
      <c r="NL20" t="e">
        <f>IF($E$7&gt;=NL$7,INDEX(Data!NI:NI,MATCH(Control!$E20,Data!$B:$B,0),),NA())</f>
        <v>#N/A</v>
      </c>
    </row>
    <row r="21" spans="1:376" x14ac:dyDescent="0.25">
      <c r="B21" s="6" t="s">
        <v>208</v>
      </c>
      <c r="C21" s="8">
        <f t="shared" si="0"/>
        <v>40087</v>
      </c>
      <c r="E21" s="3" t="str">
        <f t="shared" si="32"/>
        <v>New South Wales - Electrical &amp; electronic goods retailing</v>
      </c>
      <c r="F21" t="str">
        <f t="shared" si="34"/>
        <v>New South Wales</v>
      </c>
      <c r="G21" t="str">
        <f t="shared" si="33"/>
        <v>Electrical &amp; electronic goods retailing</v>
      </c>
      <c r="H21">
        <f>IF($E$7&gt;=H$7,INDEX(Data!E:E,MATCH(Control!$E21,Data!$B:$B,0),),NA())</f>
        <v>91.8</v>
      </c>
      <c r="I21">
        <f>IF($E$7&gt;=I$7,INDEX(Data!F:F,MATCH(Control!$E21,Data!$B:$B,0),),NA())</f>
        <v>102.6</v>
      </c>
      <c r="J21">
        <f>IF($E$7&gt;=J$7,INDEX(Data!G:G,MATCH(Control!$E21,Data!$B:$B,0),),NA())</f>
        <v>105</v>
      </c>
      <c r="K21">
        <f>IF($E$7&gt;=K$7,INDEX(Data!H:H,MATCH(Control!$E21,Data!$B:$B,0),),NA())</f>
        <v>106</v>
      </c>
      <c r="L21">
        <f>IF($E$7&gt;=L$7,INDEX(Data!I:I,MATCH(Control!$E21,Data!$B:$B,0),),NA())</f>
        <v>96.9</v>
      </c>
      <c r="M21">
        <f>IF($E$7&gt;=M$7,INDEX(Data!J:J,MATCH(Control!$E21,Data!$B:$B,0),),NA())</f>
        <v>97.5</v>
      </c>
      <c r="N21">
        <f>IF($E$7&gt;=N$7,INDEX(Data!K:K,MATCH(Control!$E21,Data!$B:$B,0),),NA())</f>
        <v>99.3</v>
      </c>
      <c r="O21">
        <f>IF($E$7&gt;=O$7,INDEX(Data!L:L,MATCH(Control!$E21,Data!$B:$B,0),),NA())</f>
        <v>107.8</v>
      </c>
      <c r="P21">
        <f>IF($E$7&gt;=P$7,INDEX(Data!M:M,MATCH(Control!$E21,Data!$B:$B,0),),NA())</f>
        <v>155.5</v>
      </c>
      <c r="Q21">
        <f>IF($E$7&gt;=Q$7,INDEX(Data!N:N,MATCH(Control!$E21,Data!$B:$B,0),),NA())</f>
        <v>95.1</v>
      </c>
      <c r="R21">
        <f>IF($E$7&gt;=R$7,INDEX(Data!O:O,MATCH(Control!$E21,Data!$B:$B,0),),NA())</f>
        <v>105.1</v>
      </c>
      <c r="S21">
        <f>IF($E$7&gt;=S$7,INDEX(Data!P:P,MATCH(Control!$E21,Data!$B:$B,0),),NA())</f>
        <v>124.1</v>
      </c>
      <c r="T21">
        <f>IF($E$7&gt;=T$7,INDEX(Data!Q:Q,MATCH(Control!$E21,Data!$B:$B,0),),NA())</f>
        <v>112.3</v>
      </c>
      <c r="U21">
        <f>IF($E$7&gt;=U$7,INDEX(Data!R:R,MATCH(Control!$E21,Data!$B:$B,0),),NA())</f>
        <v>120.5</v>
      </c>
      <c r="V21">
        <f>IF($E$7&gt;=V$7,INDEX(Data!S:S,MATCH(Control!$E21,Data!$B:$B,0),),NA())</f>
        <v>115</v>
      </c>
      <c r="W21">
        <f>IF($E$7&gt;=W$7,INDEX(Data!T:T,MATCH(Control!$E21,Data!$B:$B,0),),NA())</f>
        <v>111.7</v>
      </c>
      <c r="X21">
        <f>IF($E$7&gt;=X$7,INDEX(Data!U:U,MATCH(Control!$E21,Data!$B:$B,0),),NA())</f>
        <v>117.2</v>
      </c>
      <c r="Y21">
        <f>IF($E$7&gt;=Y$7,INDEX(Data!V:V,MATCH(Control!$E21,Data!$B:$B,0),),NA())</f>
        <v>106.9</v>
      </c>
      <c r="Z21">
        <f>IF($E$7&gt;=Z$7,INDEX(Data!W:W,MATCH(Control!$E21,Data!$B:$B,0),),NA())</f>
        <v>114.4</v>
      </c>
      <c r="AA21">
        <f>IF($E$7&gt;=AA$7,INDEX(Data!X:X,MATCH(Control!$E21,Data!$B:$B,0),),NA())</f>
        <v>136.5</v>
      </c>
      <c r="AB21">
        <f>IF($E$7&gt;=AB$7,INDEX(Data!Y:Y,MATCH(Control!$E21,Data!$B:$B,0),),NA())</f>
        <v>189</v>
      </c>
      <c r="AC21">
        <f>IF($E$7&gt;=AC$7,INDEX(Data!Z:Z,MATCH(Control!$E21,Data!$B:$B,0),),NA())</f>
        <v>95.4</v>
      </c>
      <c r="AD21">
        <f>IF($E$7&gt;=AD$7,INDEX(Data!AA:AA,MATCH(Control!$E21,Data!$B:$B,0),),NA())</f>
        <v>105.8</v>
      </c>
      <c r="AE21">
        <f>IF($E$7&gt;=AE$7,INDEX(Data!AB:AB,MATCH(Control!$E21,Data!$B:$B,0),),NA())</f>
        <v>107.5</v>
      </c>
      <c r="AF21">
        <f>IF($E$7&gt;=AF$7,INDEX(Data!AC:AC,MATCH(Control!$E21,Data!$B:$B,0),),NA())</f>
        <v>90.4</v>
      </c>
      <c r="AG21">
        <f>IF($E$7&gt;=AG$7,INDEX(Data!AD:AD,MATCH(Control!$E21,Data!$B:$B,0),),NA())</f>
        <v>110</v>
      </c>
      <c r="AH21">
        <f>IF($E$7&gt;=AH$7,INDEX(Data!AE:AE,MATCH(Control!$E21,Data!$B:$B,0),),NA())</f>
        <v>102.6</v>
      </c>
      <c r="AI21">
        <f>IF($E$7&gt;=AI$7,INDEX(Data!AF:AF,MATCH(Control!$E21,Data!$B:$B,0),),NA())</f>
        <v>111</v>
      </c>
      <c r="AJ21">
        <f>IF($E$7&gt;=AJ$7,INDEX(Data!AG:AG,MATCH(Control!$E21,Data!$B:$B,0),),NA())</f>
        <v>105.2</v>
      </c>
      <c r="AK21">
        <f>IF($E$7&gt;=AK$7,INDEX(Data!AH:AH,MATCH(Control!$E21,Data!$B:$B,0),),NA())</f>
        <v>93.9</v>
      </c>
      <c r="AL21">
        <f>IF($E$7&gt;=AL$7,INDEX(Data!AI:AI,MATCH(Control!$E21,Data!$B:$B,0),),NA())</f>
        <v>103.3</v>
      </c>
      <c r="AM21">
        <f>IF($E$7&gt;=AM$7,INDEX(Data!AJ:AJ,MATCH(Control!$E21,Data!$B:$B,0),),NA())</f>
        <v>117.2</v>
      </c>
      <c r="AN21">
        <f>IF($E$7&gt;=AN$7,INDEX(Data!AK:AK,MATCH(Control!$E21,Data!$B:$B,0),),NA())</f>
        <v>170.4</v>
      </c>
      <c r="AO21">
        <f>IF($E$7&gt;=AO$7,INDEX(Data!AL:AL,MATCH(Control!$E21,Data!$B:$B,0),),NA())</f>
        <v>100.7</v>
      </c>
      <c r="AP21">
        <f>IF($E$7&gt;=AP$7,INDEX(Data!AM:AM,MATCH(Control!$E21,Data!$B:$B,0),),NA())</f>
        <v>92</v>
      </c>
      <c r="AQ21">
        <f>IF($E$7&gt;=AQ$7,INDEX(Data!AN:AN,MATCH(Control!$E21,Data!$B:$B,0),),NA())</f>
        <v>106.6</v>
      </c>
      <c r="AR21">
        <f>IF($E$7&gt;=AR$7,INDEX(Data!AO:AO,MATCH(Control!$E21,Data!$B:$B,0),),NA())</f>
        <v>103.6</v>
      </c>
      <c r="AS21">
        <f>IF($E$7&gt;=AS$7,INDEX(Data!AP:AP,MATCH(Control!$E21,Data!$B:$B,0),),NA())</f>
        <v>122.3</v>
      </c>
      <c r="AT21">
        <f>IF($E$7&gt;=AT$7,INDEX(Data!AQ:AQ,MATCH(Control!$E21,Data!$B:$B,0),),NA())</f>
        <v>107.8</v>
      </c>
      <c r="AU21">
        <f>IF($E$7&gt;=AU$7,INDEX(Data!AR:AR,MATCH(Control!$E21,Data!$B:$B,0),),NA())</f>
        <v>124.5</v>
      </c>
      <c r="AV21">
        <f>IF($E$7&gt;=AV$7,INDEX(Data!AS:AS,MATCH(Control!$E21,Data!$B:$B,0),),NA())</f>
        <v>116.8</v>
      </c>
      <c r="AW21">
        <f>IF($E$7&gt;=AW$7,INDEX(Data!AT:AT,MATCH(Control!$E21,Data!$B:$B,0),),NA())</f>
        <v>109.8</v>
      </c>
      <c r="AX21">
        <f>IF($E$7&gt;=AX$7,INDEX(Data!AU:AU,MATCH(Control!$E21,Data!$B:$B,0),),NA())</f>
        <v>117.3</v>
      </c>
      <c r="AY21">
        <f>IF($E$7&gt;=AY$7,INDEX(Data!AV:AV,MATCH(Control!$E21,Data!$B:$B,0),),NA())</f>
        <v>135.1</v>
      </c>
      <c r="AZ21">
        <f>IF($E$7&gt;=AZ$7,INDEX(Data!AW:AW,MATCH(Control!$E21,Data!$B:$B,0),),NA())</f>
        <v>191.8</v>
      </c>
      <c r="BA21">
        <f>IF($E$7&gt;=BA$7,INDEX(Data!AX:AX,MATCH(Control!$E21,Data!$B:$B,0),),NA())</f>
        <v>114</v>
      </c>
      <c r="BB21">
        <f>IF($E$7&gt;=BB$7,INDEX(Data!AY:AY,MATCH(Control!$E21,Data!$B:$B,0),),NA())</f>
        <v>103.2</v>
      </c>
      <c r="BC21">
        <f>IF($E$7&gt;=BC$7,INDEX(Data!AZ:AZ,MATCH(Control!$E21,Data!$B:$B,0),),NA())</f>
        <v>106.8</v>
      </c>
      <c r="BD21">
        <f>IF($E$7&gt;=BD$7,INDEX(Data!BA:BA,MATCH(Control!$E21,Data!$B:$B,0),),NA())</f>
        <v>102.9</v>
      </c>
      <c r="BE21">
        <f>IF($E$7&gt;=BE$7,INDEX(Data!BB:BB,MATCH(Control!$E21,Data!$B:$B,0),),NA())</f>
        <v>121.2</v>
      </c>
      <c r="BF21">
        <f>IF($E$7&gt;=BF$7,INDEX(Data!BC:BC,MATCH(Control!$E21,Data!$B:$B,0),),NA())</f>
        <v>109.2</v>
      </c>
      <c r="BG21">
        <f>IF($E$7&gt;=BG$7,INDEX(Data!BD:BD,MATCH(Control!$E21,Data!$B:$B,0),),NA())</f>
        <v>133.69999999999999</v>
      </c>
      <c r="BH21">
        <f>IF($E$7&gt;=BH$7,INDEX(Data!BE:BE,MATCH(Control!$E21,Data!$B:$B,0),),NA())</f>
        <v>127.5</v>
      </c>
      <c r="BI21">
        <f>IF($E$7&gt;=BI$7,INDEX(Data!BF:BF,MATCH(Control!$E21,Data!$B:$B,0),),NA())</f>
        <v>123.5</v>
      </c>
      <c r="BJ21">
        <f>IF($E$7&gt;=BJ$7,INDEX(Data!BG:BG,MATCH(Control!$E21,Data!$B:$B,0),),NA())</f>
        <v>117.9</v>
      </c>
      <c r="BK21">
        <f>IF($E$7&gt;=BK$7,INDEX(Data!BH:BH,MATCH(Control!$E21,Data!$B:$B,0),),NA())</f>
        <v>124.6</v>
      </c>
      <c r="BL21">
        <f>IF($E$7&gt;=BL$7,INDEX(Data!BI:BI,MATCH(Control!$E21,Data!$B:$B,0),),NA())</f>
        <v>188</v>
      </c>
      <c r="BM21">
        <f>IF($E$7&gt;=BM$7,INDEX(Data!BJ:BJ,MATCH(Control!$E21,Data!$B:$B,0),),NA())</f>
        <v>111.9</v>
      </c>
      <c r="BN21">
        <f>IF($E$7&gt;=BN$7,INDEX(Data!BK:BK,MATCH(Control!$E21,Data!$B:$B,0),),NA())</f>
        <v>103.3</v>
      </c>
      <c r="BO21">
        <f>IF($E$7&gt;=BO$7,INDEX(Data!BL:BL,MATCH(Control!$E21,Data!$B:$B,0),),NA())</f>
        <v>113.5</v>
      </c>
      <c r="BP21">
        <f>IF($E$7&gt;=BP$7,INDEX(Data!BM:BM,MATCH(Control!$E21,Data!$B:$B,0),),NA())</f>
        <v>119.6</v>
      </c>
      <c r="BQ21">
        <f>IF($E$7&gt;=BQ$7,INDEX(Data!BN:BN,MATCH(Control!$E21,Data!$B:$B,0),),NA())</f>
        <v>134.9</v>
      </c>
      <c r="BR21">
        <f>IF($E$7&gt;=BR$7,INDEX(Data!BO:BO,MATCH(Control!$E21,Data!$B:$B,0),),NA())</f>
        <v>139</v>
      </c>
      <c r="BS21">
        <f>IF($E$7&gt;=BS$7,INDEX(Data!BP:BP,MATCH(Control!$E21,Data!$B:$B,0),),NA())</f>
        <v>133.1</v>
      </c>
      <c r="BT21">
        <f>IF($E$7&gt;=BT$7,INDEX(Data!BQ:BQ,MATCH(Control!$E21,Data!$B:$B,0),),NA())</f>
        <v>125</v>
      </c>
      <c r="BU21">
        <f>IF($E$7&gt;=BU$7,INDEX(Data!BR:BR,MATCH(Control!$E21,Data!$B:$B,0),),NA())</f>
        <v>126.4</v>
      </c>
      <c r="BV21">
        <f>IF($E$7&gt;=BV$7,INDEX(Data!BS:BS,MATCH(Control!$E21,Data!$B:$B,0),),NA())</f>
        <v>139.80000000000001</v>
      </c>
      <c r="BW21">
        <f>IF($E$7&gt;=BW$7,INDEX(Data!BT:BT,MATCH(Control!$E21,Data!$B:$B,0),),NA())</f>
        <v>145.80000000000001</v>
      </c>
      <c r="BX21">
        <f>IF($E$7&gt;=BX$7,INDEX(Data!BU:BU,MATCH(Control!$E21,Data!$B:$B,0),),NA())</f>
        <v>225.2</v>
      </c>
      <c r="BY21">
        <f>IF($E$7&gt;=BY$7,INDEX(Data!BV:BV,MATCH(Control!$E21,Data!$B:$B,0),),NA())</f>
        <v>130.6</v>
      </c>
      <c r="BZ21">
        <f>IF($E$7&gt;=BZ$7,INDEX(Data!BW:BW,MATCH(Control!$E21,Data!$B:$B,0),),NA())</f>
        <v>136.4</v>
      </c>
      <c r="CA21">
        <f>IF($E$7&gt;=CA$7,INDEX(Data!BX:BX,MATCH(Control!$E21,Data!$B:$B,0),),NA())</f>
        <v>151.69999999999999</v>
      </c>
      <c r="CB21">
        <f>IF($E$7&gt;=CB$7,INDEX(Data!BY:BY,MATCH(Control!$E21,Data!$B:$B,0),),NA())</f>
        <v>140.9</v>
      </c>
      <c r="CC21">
        <f>IF($E$7&gt;=CC$7,INDEX(Data!BZ:BZ,MATCH(Control!$E21,Data!$B:$B,0),),NA())</f>
        <v>163.4</v>
      </c>
      <c r="CD21">
        <f>IF($E$7&gt;=CD$7,INDEX(Data!CA:CA,MATCH(Control!$E21,Data!$B:$B,0),),NA())</f>
        <v>150</v>
      </c>
      <c r="CE21">
        <f>IF($E$7&gt;=CE$7,INDEX(Data!CB:CB,MATCH(Control!$E21,Data!$B:$B,0),),NA())</f>
        <v>146.5</v>
      </c>
      <c r="CF21">
        <f>IF($E$7&gt;=CF$7,INDEX(Data!CC:CC,MATCH(Control!$E21,Data!$B:$B,0),),NA())</f>
        <v>149</v>
      </c>
      <c r="CG21">
        <f>IF($E$7&gt;=CG$7,INDEX(Data!CD:CD,MATCH(Control!$E21,Data!$B:$B,0),),NA())</f>
        <v>141</v>
      </c>
      <c r="CH21">
        <f>IF($E$7&gt;=CH$7,INDEX(Data!CE:CE,MATCH(Control!$E21,Data!$B:$B,0),),NA())</f>
        <v>133.80000000000001</v>
      </c>
      <c r="CI21">
        <f>IF($E$7&gt;=CI$7,INDEX(Data!CF:CF,MATCH(Control!$E21,Data!$B:$B,0),),NA())</f>
        <v>161.1</v>
      </c>
      <c r="CJ21">
        <f>IF($E$7&gt;=CJ$7,INDEX(Data!CG:CG,MATCH(Control!$E21,Data!$B:$B,0),),NA())</f>
        <v>225.3</v>
      </c>
      <c r="CK21">
        <f>IF($E$7&gt;=CK$7,INDEX(Data!CH:CH,MATCH(Control!$E21,Data!$B:$B,0),),NA())</f>
        <v>143.80000000000001</v>
      </c>
      <c r="CL21">
        <f>IF($E$7&gt;=CL$7,INDEX(Data!CI:CI,MATCH(Control!$E21,Data!$B:$B,0),),NA())</f>
        <v>133.6</v>
      </c>
      <c r="CM21">
        <f>IF($E$7&gt;=CM$7,INDEX(Data!CJ:CJ,MATCH(Control!$E21,Data!$B:$B,0),),NA())</f>
        <v>148</v>
      </c>
      <c r="CN21">
        <f>IF($E$7&gt;=CN$7,INDEX(Data!CK:CK,MATCH(Control!$E21,Data!$B:$B,0),),NA())</f>
        <v>144.1</v>
      </c>
      <c r="CO21">
        <f>IF($E$7&gt;=CO$7,INDEX(Data!CL:CL,MATCH(Control!$E21,Data!$B:$B,0),),NA())</f>
        <v>168.8</v>
      </c>
      <c r="CP21">
        <f>IF($E$7&gt;=CP$7,INDEX(Data!CM:CM,MATCH(Control!$E21,Data!$B:$B,0),),NA())</f>
        <v>173.9</v>
      </c>
      <c r="CQ21">
        <f>IF($E$7&gt;=CQ$7,INDEX(Data!CN:CN,MATCH(Control!$E21,Data!$B:$B,0),),NA())</f>
        <v>166.7</v>
      </c>
      <c r="CR21">
        <f>IF($E$7&gt;=CR$7,INDEX(Data!CO:CO,MATCH(Control!$E21,Data!$B:$B,0),),NA())</f>
        <v>170.8</v>
      </c>
      <c r="CS21">
        <f>IF($E$7&gt;=CS$7,INDEX(Data!CP:CP,MATCH(Control!$E21,Data!$B:$B,0),),NA())</f>
        <v>172</v>
      </c>
      <c r="CT21">
        <f>IF($E$7&gt;=CT$7,INDEX(Data!CQ:CQ,MATCH(Control!$E21,Data!$B:$B,0),),NA())</f>
        <v>175.1</v>
      </c>
      <c r="CU21">
        <f>IF($E$7&gt;=CU$7,INDEX(Data!CR:CR,MATCH(Control!$E21,Data!$B:$B,0),),NA())</f>
        <v>189.6</v>
      </c>
      <c r="CV21">
        <f>IF($E$7&gt;=CV$7,INDEX(Data!CS:CS,MATCH(Control!$E21,Data!$B:$B,0),),NA())</f>
        <v>253.9</v>
      </c>
      <c r="CW21">
        <f>IF($E$7&gt;=CW$7,INDEX(Data!CT:CT,MATCH(Control!$E21,Data!$B:$B,0),),NA())</f>
        <v>171.6</v>
      </c>
      <c r="CX21">
        <f>IF($E$7&gt;=CX$7,INDEX(Data!CU:CU,MATCH(Control!$E21,Data!$B:$B,0),),NA())</f>
        <v>158.9</v>
      </c>
      <c r="CY21">
        <f>IF($E$7&gt;=CY$7,INDEX(Data!CV:CV,MATCH(Control!$E21,Data!$B:$B,0),),NA())</f>
        <v>175.5</v>
      </c>
      <c r="CZ21">
        <f>IF($E$7&gt;=CZ$7,INDEX(Data!CW:CW,MATCH(Control!$E21,Data!$B:$B,0),),NA())</f>
        <v>165.7</v>
      </c>
      <c r="DA21">
        <f>IF($E$7&gt;=DA$7,INDEX(Data!CX:CX,MATCH(Control!$E21,Data!$B:$B,0),),NA())</f>
        <v>190.2</v>
      </c>
      <c r="DB21">
        <f>IF($E$7&gt;=DB$7,INDEX(Data!CY:CY,MATCH(Control!$E21,Data!$B:$B,0),),NA())</f>
        <v>173.1</v>
      </c>
      <c r="DC21">
        <f>IF($E$7&gt;=DC$7,INDEX(Data!CZ:CZ,MATCH(Control!$E21,Data!$B:$B,0),),NA())</f>
        <v>173.9</v>
      </c>
      <c r="DD21">
        <f>IF($E$7&gt;=DD$7,INDEX(Data!DA:DA,MATCH(Control!$E21,Data!$B:$B,0),),NA())</f>
        <v>181.1</v>
      </c>
      <c r="DE21">
        <f>IF($E$7&gt;=DE$7,INDEX(Data!DB:DB,MATCH(Control!$E21,Data!$B:$B,0),),NA())</f>
        <v>171.4</v>
      </c>
      <c r="DF21">
        <f>IF($E$7&gt;=DF$7,INDEX(Data!DC:DC,MATCH(Control!$E21,Data!$B:$B,0),),NA())</f>
        <v>189.2</v>
      </c>
      <c r="DG21">
        <f>IF($E$7&gt;=DG$7,INDEX(Data!DD:DD,MATCH(Control!$E21,Data!$B:$B,0),),NA())</f>
        <v>194.9</v>
      </c>
      <c r="DH21">
        <f>IF($E$7&gt;=DH$7,INDEX(Data!DE:DE,MATCH(Control!$E21,Data!$B:$B,0),),NA())</f>
        <v>280.2</v>
      </c>
      <c r="DI21">
        <f>IF($E$7&gt;=DI$7,INDEX(Data!DF:DF,MATCH(Control!$E21,Data!$B:$B,0),),NA())</f>
        <v>186.3</v>
      </c>
      <c r="DJ21">
        <f>IF($E$7&gt;=DJ$7,INDEX(Data!DG:DG,MATCH(Control!$E21,Data!$B:$B,0),),NA())</f>
        <v>170.8</v>
      </c>
      <c r="DK21">
        <f>IF($E$7&gt;=DK$7,INDEX(Data!DH:DH,MATCH(Control!$E21,Data!$B:$B,0),),NA())</f>
        <v>171.7</v>
      </c>
      <c r="DL21">
        <f>IF($E$7&gt;=DL$7,INDEX(Data!DI:DI,MATCH(Control!$E21,Data!$B:$B,0),),NA())</f>
        <v>170</v>
      </c>
      <c r="DM21">
        <f>IF($E$7&gt;=DM$7,INDEX(Data!DJ:DJ,MATCH(Control!$E21,Data!$B:$B,0),),NA())</f>
        <v>186.9</v>
      </c>
      <c r="DN21">
        <f>IF($E$7&gt;=DN$7,INDEX(Data!DK:DK,MATCH(Control!$E21,Data!$B:$B,0),),NA())</f>
        <v>170.5</v>
      </c>
      <c r="DO21">
        <f>IF($E$7&gt;=DO$7,INDEX(Data!DL:DL,MATCH(Control!$E21,Data!$B:$B,0),),NA())</f>
        <v>193.5</v>
      </c>
      <c r="DP21">
        <f>IF($E$7&gt;=DP$7,INDEX(Data!DM:DM,MATCH(Control!$E21,Data!$B:$B,0),),NA())</f>
        <v>194.2</v>
      </c>
      <c r="DQ21">
        <f>IF($E$7&gt;=DQ$7,INDEX(Data!DN:DN,MATCH(Control!$E21,Data!$B:$B,0),),NA())</f>
        <v>175.8</v>
      </c>
      <c r="DR21">
        <f>IF($E$7&gt;=DR$7,INDEX(Data!DO:DO,MATCH(Control!$E21,Data!$B:$B,0),),NA())</f>
        <v>194.6</v>
      </c>
      <c r="DS21">
        <f>IF($E$7&gt;=DS$7,INDEX(Data!DP:DP,MATCH(Control!$E21,Data!$B:$B,0),),NA())</f>
        <v>196.8</v>
      </c>
      <c r="DT21">
        <f>IF($E$7&gt;=DT$7,INDEX(Data!DQ:DQ,MATCH(Control!$E21,Data!$B:$B,0),),NA())</f>
        <v>257.60000000000002</v>
      </c>
      <c r="DU21">
        <f>IF($E$7&gt;=DU$7,INDEX(Data!DR:DR,MATCH(Control!$E21,Data!$B:$B,0),),NA())</f>
        <v>191.7</v>
      </c>
      <c r="DV21">
        <f>IF($E$7&gt;=DV$7,INDEX(Data!DS:DS,MATCH(Control!$E21,Data!$B:$B,0),),NA())</f>
        <v>184.8</v>
      </c>
      <c r="DW21">
        <f>IF($E$7&gt;=DW$7,INDEX(Data!DT:DT,MATCH(Control!$E21,Data!$B:$B,0),),NA())</f>
        <v>185.1</v>
      </c>
      <c r="DX21">
        <f>IF($E$7&gt;=DX$7,INDEX(Data!DU:DU,MATCH(Control!$E21,Data!$B:$B,0),),NA())</f>
        <v>181.7</v>
      </c>
      <c r="DY21">
        <f>IF($E$7&gt;=DY$7,INDEX(Data!DV:DV,MATCH(Control!$E21,Data!$B:$B,0),),NA())</f>
        <v>189.4</v>
      </c>
      <c r="DZ21">
        <f>IF($E$7&gt;=DZ$7,INDEX(Data!DW:DW,MATCH(Control!$E21,Data!$B:$B,0),),NA())</f>
        <v>189.5</v>
      </c>
      <c r="EA21">
        <f>IF($E$7&gt;=EA$7,INDEX(Data!DX:DX,MATCH(Control!$E21,Data!$B:$B,0),),NA())</f>
        <v>206.2</v>
      </c>
      <c r="EB21">
        <f>IF($E$7&gt;=EB$7,INDEX(Data!DY:DY,MATCH(Control!$E21,Data!$B:$B,0),),NA())</f>
        <v>183</v>
      </c>
      <c r="EC21">
        <f>IF($E$7&gt;=EC$7,INDEX(Data!DZ:DZ,MATCH(Control!$E21,Data!$B:$B,0),),NA())</f>
        <v>189.9</v>
      </c>
      <c r="ED21">
        <f>IF($E$7&gt;=ED$7,INDEX(Data!EA:EA,MATCH(Control!$E21,Data!$B:$B,0),),NA())</f>
        <v>198.6</v>
      </c>
      <c r="EE21">
        <f>IF($E$7&gt;=EE$7,INDEX(Data!EB:EB,MATCH(Control!$E21,Data!$B:$B,0),),NA())</f>
        <v>201.4</v>
      </c>
      <c r="EF21">
        <f>IF($E$7&gt;=EF$7,INDEX(Data!EC:EC,MATCH(Control!$E21,Data!$B:$B,0),),NA())</f>
        <v>293.3</v>
      </c>
      <c r="EG21">
        <f>IF($E$7&gt;=EG$7,INDEX(Data!ED:ED,MATCH(Control!$E21,Data!$B:$B,0),),NA())</f>
        <v>196</v>
      </c>
      <c r="EH21">
        <f>IF($E$7&gt;=EH$7,INDEX(Data!EE:EE,MATCH(Control!$E21,Data!$B:$B,0),),NA())</f>
        <v>176.5</v>
      </c>
      <c r="EI21">
        <f>IF($E$7&gt;=EI$7,INDEX(Data!EF:EF,MATCH(Control!$E21,Data!$B:$B,0),),NA())</f>
        <v>198.4</v>
      </c>
      <c r="EJ21">
        <f>IF($E$7&gt;=EJ$7,INDEX(Data!EG:EG,MATCH(Control!$E21,Data!$B:$B,0),),NA())</f>
        <v>181.5</v>
      </c>
      <c r="EK21">
        <f>IF($E$7&gt;=EK$7,INDEX(Data!EH:EH,MATCH(Control!$E21,Data!$B:$B,0),),NA())</f>
        <v>196.4</v>
      </c>
      <c r="EL21">
        <f>IF($E$7&gt;=EL$7,INDEX(Data!EI:EI,MATCH(Control!$E21,Data!$B:$B,0),),NA())</f>
        <v>193.4</v>
      </c>
      <c r="EM21">
        <f>IF($E$7&gt;=EM$7,INDEX(Data!EJ:EJ,MATCH(Control!$E21,Data!$B:$B,0),),NA())</f>
        <v>207.6</v>
      </c>
      <c r="EN21">
        <f>IF($E$7&gt;=EN$7,INDEX(Data!EK:EK,MATCH(Control!$E21,Data!$B:$B,0),),NA())</f>
        <v>194.6</v>
      </c>
      <c r="EO21">
        <f>IF($E$7&gt;=EO$7,INDEX(Data!EL:EL,MATCH(Control!$E21,Data!$B:$B,0),),NA())</f>
        <v>206.9</v>
      </c>
      <c r="EP21">
        <f>IF($E$7&gt;=EP$7,INDEX(Data!EM:EM,MATCH(Control!$E21,Data!$B:$B,0),),NA())</f>
        <v>225</v>
      </c>
      <c r="EQ21">
        <f>IF($E$7&gt;=EQ$7,INDEX(Data!EN:EN,MATCH(Control!$E21,Data!$B:$B,0),),NA())</f>
        <v>224.8</v>
      </c>
      <c r="ER21">
        <f>IF($E$7&gt;=ER$7,INDEX(Data!EO:EO,MATCH(Control!$E21,Data!$B:$B,0),),NA())</f>
        <v>295.7</v>
      </c>
      <c r="ES21">
        <f>IF($E$7&gt;=ES$7,INDEX(Data!EP:EP,MATCH(Control!$E21,Data!$B:$B,0),),NA())</f>
        <v>202.7</v>
      </c>
      <c r="ET21">
        <f>IF($E$7&gt;=ET$7,INDEX(Data!EQ:EQ,MATCH(Control!$E21,Data!$B:$B,0),),NA())</f>
        <v>182.9</v>
      </c>
      <c r="EU21">
        <f>IF($E$7&gt;=EU$7,INDEX(Data!ER:ER,MATCH(Control!$E21,Data!$B:$B,0),),NA())</f>
        <v>207.6</v>
      </c>
      <c r="EV21">
        <f>IF($E$7&gt;=EV$7,INDEX(Data!ES:ES,MATCH(Control!$E21,Data!$B:$B,0),),NA())</f>
        <v>189.6</v>
      </c>
      <c r="EW21">
        <f>IF($E$7&gt;=EW$7,INDEX(Data!ET:ET,MATCH(Control!$E21,Data!$B:$B,0),),NA())</f>
        <v>214.8</v>
      </c>
      <c r="EX21">
        <f>IF($E$7&gt;=EX$7,INDEX(Data!EU:EU,MATCH(Control!$E21,Data!$B:$B,0),),NA())</f>
        <v>208.2</v>
      </c>
      <c r="EY21">
        <f>IF($E$7&gt;=EY$7,INDEX(Data!EV:EV,MATCH(Control!$E21,Data!$B:$B,0),),NA())</f>
        <v>216.5</v>
      </c>
      <c r="EZ21">
        <f>IF($E$7&gt;=EZ$7,INDEX(Data!EW:EW,MATCH(Control!$E21,Data!$B:$B,0),),NA())</f>
        <v>243.5</v>
      </c>
      <c r="FA21">
        <f>IF($E$7&gt;=FA$7,INDEX(Data!EX:EX,MATCH(Control!$E21,Data!$B:$B,0),),NA())</f>
        <v>206.5</v>
      </c>
      <c r="FB21">
        <f>IF($E$7&gt;=FB$7,INDEX(Data!EY:EY,MATCH(Control!$E21,Data!$B:$B,0),),NA())</f>
        <v>226.1</v>
      </c>
      <c r="FC21">
        <f>IF($E$7&gt;=FC$7,INDEX(Data!EZ:EZ,MATCH(Control!$E21,Data!$B:$B,0),),NA())</f>
        <v>253.5</v>
      </c>
      <c r="FD21">
        <f>IF($E$7&gt;=FD$7,INDEX(Data!FA:FA,MATCH(Control!$E21,Data!$B:$B,0),),NA())</f>
        <v>356.5</v>
      </c>
      <c r="FE21">
        <f>IF($E$7&gt;=FE$7,INDEX(Data!FB:FB,MATCH(Control!$E21,Data!$B:$B,0),),NA())</f>
        <v>232.7</v>
      </c>
      <c r="FF21">
        <f>IF($E$7&gt;=FF$7,INDEX(Data!FC:FC,MATCH(Control!$E21,Data!$B:$B,0),),NA())</f>
        <v>204.5</v>
      </c>
      <c r="FG21">
        <f>IF($E$7&gt;=FG$7,INDEX(Data!FD:FD,MATCH(Control!$E21,Data!$B:$B,0),),NA())</f>
        <v>229.1</v>
      </c>
      <c r="FH21">
        <f>IF($E$7&gt;=FH$7,INDEX(Data!FE:FE,MATCH(Control!$E21,Data!$B:$B,0),),NA())</f>
        <v>217.7</v>
      </c>
      <c r="FI21">
        <f>IF($E$7&gt;=FI$7,INDEX(Data!FF:FF,MATCH(Control!$E21,Data!$B:$B,0),),NA())</f>
        <v>250.3</v>
      </c>
      <c r="FJ21">
        <f>IF($E$7&gt;=FJ$7,INDEX(Data!FG:FG,MATCH(Control!$E21,Data!$B:$B,0),),NA())</f>
        <v>238.7</v>
      </c>
      <c r="FK21">
        <f>IF($E$7&gt;=FK$7,INDEX(Data!FH:FH,MATCH(Control!$E21,Data!$B:$B,0),),NA())</f>
        <v>228.9</v>
      </c>
      <c r="FL21">
        <f>IF($E$7&gt;=FL$7,INDEX(Data!FI:FI,MATCH(Control!$E21,Data!$B:$B,0),),NA())</f>
        <v>219.3</v>
      </c>
      <c r="FM21">
        <f>IF($E$7&gt;=FM$7,INDEX(Data!FJ:FJ,MATCH(Control!$E21,Data!$B:$B,0),),NA())</f>
        <v>219.2</v>
      </c>
      <c r="FN21">
        <f>IF($E$7&gt;=FN$7,INDEX(Data!FK:FK,MATCH(Control!$E21,Data!$B:$B,0),),NA())</f>
        <v>215.2</v>
      </c>
      <c r="FO21">
        <f>IF($E$7&gt;=FO$7,INDEX(Data!FL:FL,MATCH(Control!$E21,Data!$B:$B,0),),NA())</f>
        <v>246.7</v>
      </c>
      <c r="FP21">
        <f>IF($E$7&gt;=FP$7,INDEX(Data!FM:FM,MATCH(Control!$E21,Data!$B:$B,0),),NA())</f>
        <v>340</v>
      </c>
      <c r="FQ21">
        <f>IF($E$7&gt;=FQ$7,INDEX(Data!FN:FN,MATCH(Control!$E21,Data!$B:$B,0),),NA())</f>
        <v>238</v>
      </c>
      <c r="FR21">
        <f>IF($E$7&gt;=FR$7,INDEX(Data!FO:FO,MATCH(Control!$E21,Data!$B:$B,0),),NA())</f>
        <v>227.5</v>
      </c>
      <c r="FS21">
        <f>IF($E$7&gt;=FS$7,INDEX(Data!FP:FP,MATCH(Control!$E21,Data!$B:$B,0),),NA())</f>
        <v>253.3</v>
      </c>
      <c r="FT21">
        <f>IF($E$7&gt;=FT$7,INDEX(Data!FQ:FQ,MATCH(Control!$E21,Data!$B:$B,0),),NA())</f>
        <v>235.9</v>
      </c>
      <c r="FU21">
        <f>IF($E$7&gt;=FU$7,INDEX(Data!FR:FR,MATCH(Control!$E21,Data!$B:$B,0),),NA())</f>
        <v>262.3</v>
      </c>
      <c r="FV21">
        <f>IF($E$7&gt;=FV$7,INDEX(Data!FS:FS,MATCH(Control!$E21,Data!$B:$B,0),),NA())</f>
        <v>262.60000000000002</v>
      </c>
      <c r="FW21">
        <f>IF($E$7&gt;=FW$7,INDEX(Data!FT:FT,MATCH(Control!$E21,Data!$B:$B,0),),NA())</f>
        <v>262.2</v>
      </c>
      <c r="FX21">
        <f>IF($E$7&gt;=FX$7,INDEX(Data!FU:FU,MATCH(Control!$E21,Data!$B:$B,0),),NA())</f>
        <v>251.6</v>
      </c>
      <c r="FY21">
        <f>IF($E$7&gt;=FY$7,INDEX(Data!FV:FV,MATCH(Control!$E21,Data!$B:$B,0),),NA())</f>
        <v>238</v>
      </c>
      <c r="FZ21">
        <f>IF($E$7&gt;=FZ$7,INDEX(Data!FW:FW,MATCH(Control!$E21,Data!$B:$B,0),),NA())</f>
        <v>244.8</v>
      </c>
      <c r="GA21">
        <f>IF($E$7&gt;=GA$7,INDEX(Data!FX:FX,MATCH(Control!$E21,Data!$B:$B,0),),NA())</f>
        <v>249.8</v>
      </c>
      <c r="GB21">
        <f>IF($E$7&gt;=GB$7,INDEX(Data!FY:FY,MATCH(Control!$E21,Data!$B:$B,0),),NA())</f>
        <v>351.5</v>
      </c>
      <c r="GC21">
        <f>IF($E$7&gt;=GC$7,INDEX(Data!FZ:FZ,MATCH(Control!$E21,Data!$B:$B,0),),NA())</f>
        <v>227.5</v>
      </c>
      <c r="GD21">
        <f>IF($E$7&gt;=GD$7,INDEX(Data!GA:GA,MATCH(Control!$E21,Data!$B:$B,0),),NA())</f>
        <v>236.5</v>
      </c>
      <c r="GE21">
        <f>IF($E$7&gt;=GE$7,INDEX(Data!GB:GB,MATCH(Control!$E21,Data!$B:$B,0),),NA())</f>
        <v>235.4</v>
      </c>
      <c r="GF21">
        <f>IF($E$7&gt;=GF$7,INDEX(Data!GC:GC,MATCH(Control!$E21,Data!$B:$B,0),),NA())</f>
        <v>223.3</v>
      </c>
      <c r="GG21">
        <f>IF($E$7&gt;=GG$7,INDEX(Data!GD:GD,MATCH(Control!$E21,Data!$B:$B,0),),NA())</f>
        <v>261.39999999999998</v>
      </c>
      <c r="GH21">
        <f>IF($E$7&gt;=GH$7,INDEX(Data!GE:GE,MATCH(Control!$E21,Data!$B:$B,0),),NA())</f>
        <v>257</v>
      </c>
      <c r="GI21">
        <f>IF($E$7&gt;=GI$7,INDEX(Data!GF:GF,MATCH(Control!$E21,Data!$B:$B,0),),NA())</f>
        <v>254.3</v>
      </c>
      <c r="GJ21">
        <f>IF($E$7&gt;=GJ$7,INDEX(Data!GG:GG,MATCH(Control!$E21,Data!$B:$B,0),),NA())</f>
        <v>234.5</v>
      </c>
      <c r="GK21">
        <f>IF($E$7&gt;=GK$7,INDEX(Data!GH:GH,MATCH(Control!$E21,Data!$B:$B,0),),NA())</f>
        <v>226.1</v>
      </c>
      <c r="GL21">
        <f>IF($E$7&gt;=GL$7,INDEX(Data!GI:GI,MATCH(Control!$E21,Data!$B:$B,0),),NA())</f>
        <v>231.8</v>
      </c>
      <c r="GM21">
        <f>IF($E$7&gt;=GM$7,INDEX(Data!GJ:GJ,MATCH(Control!$E21,Data!$B:$B,0),),NA())</f>
        <v>227.9</v>
      </c>
      <c r="GN21">
        <f>IF($E$7&gt;=GN$7,INDEX(Data!GK:GK,MATCH(Control!$E21,Data!$B:$B,0),),NA())</f>
        <v>344</v>
      </c>
      <c r="GO21">
        <f>IF($E$7&gt;=GO$7,INDEX(Data!GL:GL,MATCH(Control!$E21,Data!$B:$B,0),),NA())</f>
        <v>243</v>
      </c>
      <c r="GP21">
        <f>IF($E$7&gt;=GP$7,INDEX(Data!GM:GM,MATCH(Control!$E21,Data!$B:$B,0),),NA())</f>
        <v>213.7</v>
      </c>
      <c r="GQ21">
        <f>IF($E$7&gt;=GQ$7,INDEX(Data!GN:GN,MATCH(Control!$E21,Data!$B:$B,0),),NA())</f>
        <v>244.7</v>
      </c>
      <c r="GR21">
        <f>IF($E$7&gt;=GR$7,INDEX(Data!GO:GO,MATCH(Control!$E21,Data!$B:$B,0),),NA())</f>
        <v>231.2</v>
      </c>
      <c r="GS21">
        <f>IF($E$7&gt;=GS$7,INDEX(Data!GP:GP,MATCH(Control!$E21,Data!$B:$B,0),),NA())</f>
        <v>242.7</v>
      </c>
      <c r="GT21">
        <f>IF($E$7&gt;=GT$7,INDEX(Data!GQ:GQ,MATCH(Control!$E21,Data!$B:$B,0),),NA())</f>
        <v>243.4</v>
      </c>
      <c r="GU21">
        <f>IF($E$7&gt;=GU$7,INDEX(Data!GR:GR,MATCH(Control!$E21,Data!$B:$B,0),),NA())</f>
        <v>240.8</v>
      </c>
      <c r="GV21">
        <f>IF($E$7&gt;=GV$7,INDEX(Data!GS:GS,MATCH(Control!$E21,Data!$B:$B,0),),NA())</f>
        <v>223.3</v>
      </c>
      <c r="GW21">
        <f>IF($E$7&gt;=GW$7,INDEX(Data!GT:GT,MATCH(Control!$E21,Data!$B:$B,0),),NA())</f>
        <v>212.7</v>
      </c>
      <c r="GX21">
        <f>IF($E$7&gt;=GX$7,INDEX(Data!GU:GU,MATCH(Control!$E21,Data!$B:$B,0),),NA())</f>
        <v>216.2</v>
      </c>
      <c r="GY21">
        <f>IF($E$7&gt;=GY$7,INDEX(Data!GV:GV,MATCH(Control!$E21,Data!$B:$B,0),),NA())</f>
        <v>210.8</v>
      </c>
      <c r="GZ21">
        <f>IF($E$7&gt;=GZ$7,INDEX(Data!GW:GW,MATCH(Control!$E21,Data!$B:$B,0),),NA())</f>
        <v>325.7</v>
      </c>
      <c r="HA21">
        <f>IF($E$7&gt;=HA$7,INDEX(Data!GX:GX,MATCH(Control!$E21,Data!$B:$B,0),),NA())</f>
        <v>239.8</v>
      </c>
      <c r="HB21">
        <f>IF($E$7&gt;=HB$7,INDEX(Data!GY:GY,MATCH(Control!$E21,Data!$B:$B,0),),NA())</f>
        <v>207.5</v>
      </c>
      <c r="HC21">
        <f>IF($E$7&gt;=HC$7,INDEX(Data!GZ:GZ,MATCH(Control!$E21,Data!$B:$B,0),),NA())</f>
        <v>212</v>
      </c>
      <c r="HD21">
        <f>IF($E$7&gt;=HD$7,INDEX(Data!HA:HA,MATCH(Control!$E21,Data!$B:$B,0),),NA())</f>
        <v>219.4</v>
      </c>
      <c r="HE21">
        <f>IF($E$7&gt;=HE$7,INDEX(Data!HB:HB,MATCH(Control!$E21,Data!$B:$B,0),),NA())</f>
        <v>217.4</v>
      </c>
      <c r="HF21">
        <f>IF($E$7&gt;=HF$7,INDEX(Data!HC:HC,MATCH(Control!$E21,Data!$B:$B,0),),NA())</f>
        <v>224.8</v>
      </c>
      <c r="HG21">
        <f>IF($E$7&gt;=HG$7,INDEX(Data!HD:HD,MATCH(Control!$E21,Data!$B:$B,0),),NA())</f>
        <v>225.7</v>
      </c>
      <c r="HH21">
        <f>IF($E$7&gt;=HH$7,INDEX(Data!HE:HE,MATCH(Control!$E21,Data!$B:$B,0),),NA())</f>
        <v>232.7</v>
      </c>
      <c r="HI21">
        <f>IF($E$7&gt;=HI$7,INDEX(Data!HF:HF,MATCH(Control!$E21,Data!$B:$B,0),),NA())</f>
        <v>226.7</v>
      </c>
      <c r="HJ21">
        <f>IF($E$7&gt;=HJ$7,INDEX(Data!HG:HG,MATCH(Control!$E21,Data!$B:$B,0),),NA())</f>
        <v>233</v>
      </c>
      <c r="HK21">
        <f>IF($E$7&gt;=HK$7,INDEX(Data!HH:HH,MATCH(Control!$E21,Data!$B:$B,0),),NA())</f>
        <v>236.8</v>
      </c>
      <c r="HL21">
        <f>IF($E$7&gt;=HL$7,INDEX(Data!HI:HI,MATCH(Control!$E21,Data!$B:$B,0),),NA())</f>
        <v>349.3</v>
      </c>
      <c r="HM21">
        <f>IF($E$7&gt;=HM$7,INDEX(Data!HJ:HJ,MATCH(Control!$E21,Data!$B:$B,0),),NA())</f>
        <v>217.3</v>
      </c>
      <c r="HN21">
        <f>IF($E$7&gt;=HN$7,INDEX(Data!HK:HK,MATCH(Control!$E21,Data!$B:$B,0),),NA())</f>
        <v>221.5</v>
      </c>
      <c r="HO21">
        <f>IF($E$7&gt;=HO$7,INDEX(Data!HL:HL,MATCH(Control!$E21,Data!$B:$B,0),),NA())</f>
        <v>225.1</v>
      </c>
      <c r="HP21">
        <f>IF($E$7&gt;=HP$7,INDEX(Data!HM:HM,MATCH(Control!$E21,Data!$B:$B,0),),NA())</f>
        <v>205.4</v>
      </c>
      <c r="HQ21">
        <f>IF($E$7&gt;=HQ$7,INDEX(Data!HN:HN,MATCH(Control!$E21,Data!$B:$B,0),),NA())</f>
        <v>250.8</v>
      </c>
      <c r="HR21">
        <f>IF($E$7&gt;=HR$7,INDEX(Data!HO:HO,MATCH(Control!$E21,Data!$B:$B,0),),NA())</f>
        <v>301.89999999999998</v>
      </c>
      <c r="HS21">
        <f>IF($E$7&gt;=HS$7,INDEX(Data!HP:HP,MATCH(Control!$E21,Data!$B:$B,0),),NA())</f>
        <v>230.6</v>
      </c>
      <c r="HT21">
        <f>IF($E$7&gt;=HT$7,INDEX(Data!HQ:HQ,MATCH(Control!$E21,Data!$B:$B,0),),NA())</f>
        <v>246.7</v>
      </c>
      <c r="HU21">
        <f>IF($E$7&gt;=HU$7,INDEX(Data!HR:HR,MATCH(Control!$E21,Data!$B:$B,0),),NA())</f>
        <v>236.1</v>
      </c>
      <c r="HV21">
        <f>IF($E$7&gt;=HV$7,INDEX(Data!HS:HS,MATCH(Control!$E21,Data!$B:$B,0),),NA())</f>
        <v>254.4</v>
      </c>
      <c r="HW21">
        <f>IF($E$7&gt;=HW$7,INDEX(Data!HT:HT,MATCH(Control!$E21,Data!$B:$B,0),),NA())</f>
        <v>271.10000000000002</v>
      </c>
      <c r="HX21">
        <f>IF($E$7&gt;=HX$7,INDEX(Data!HU:HU,MATCH(Control!$E21,Data!$B:$B,0),),NA())</f>
        <v>388</v>
      </c>
      <c r="HY21">
        <f>IF($E$7&gt;=HY$7,INDEX(Data!HV:HV,MATCH(Control!$E21,Data!$B:$B,0),),NA())</f>
        <v>274.89999999999998</v>
      </c>
      <c r="HZ21">
        <f>IF($E$7&gt;=HZ$7,INDEX(Data!HW:HW,MATCH(Control!$E21,Data!$B:$B,0),),NA())</f>
        <v>251.1</v>
      </c>
      <c r="IA21">
        <f>IF($E$7&gt;=IA$7,INDEX(Data!HX:HX,MATCH(Control!$E21,Data!$B:$B,0),),NA())</f>
        <v>261.7</v>
      </c>
      <c r="IB21">
        <f>IF($E$7&gt;=IB$7,INDEX(Data!HY:HY,MATCH(Control!$E21,Data!$B:$B,0),),NA())</f>
        <v>230.5</v>
      </c>
      <c r="IC21">
        <f>IF($E$7&gt;=IC$7,INDEX(Data!HZ:HZ,MATCH(Control!$E21,Data!$B:$B,0),),NA())</f>
        <v>257.5</v>
      </c>
      <c r="ID21">
        <f>IF($E$7&gt;=ID$7,INDEX(Data!IA:IA,MATCH(Control!$E21,Data!$B:$B,0),),NA())</f>
        <v>266.89999999999998</v>
      </c>
      <c r="IE21">
        <f>IF($E$7&gt;=IE$7,INDEX(Data!IB:IB,MATCH(Control!$E21,Data!$B:$B,0),),NA())</f>
        <v>276.89999999999998</v>
      </c>
      <c r="IF21">
        <f>IF($E$7&gt;=IF$7,INDEX(Data!IC:IC,MATCH(Control!$E21,Data!$B:$B,0),),NA())</f>
        <v>271.8</v>
      </c>
      <c r="IG21">
        <f>IF($E$7&gt;=IG$7,INDEX(Data!ID:ID,MATCH(Control!$E21,Data!$B:$B,0),),NA())</f>
        <v>243.1</v>
      </c>
      <c r="IH21">
        <f>IF($E$7&gt;=IH$7,INDEX(Data!IE:IE,MATCH(Control!$E21,Data!$B:$B,0),),NA())</f>
        <v>254.8</v>
      </c>
      <c r="II21">
        <f>IF($E$7&gt;=II$7,INDEX(Data!IF:IF,MATCH(Control!$E21,Data!$B:$B,0),),NA())</f>
        <v>292.2</v>
      </c>
      <c r="IJ21">
        <f>IF($E$7&gt;=IJ$7,INDEX(Data!IG:IG,MATCH(Control!$E21,Data!$B:$B,0),),NA())</f>
        <v>414.3</v>
      </c>
      <c r="IK21">
        <f>IF($E$7&gt;=IK$7,INDEX(Data!IH:IH,MATCH(Control!$E21,Data!$B:$B,0),),NA())</f>
        <v>289.7</v>
      </c>
      <c r="IL21">
        <f>IF($E$7&gt;=IL$7,INDEX(Data!II:II,MATCH(Control!$E21,Data!$B:$B,0),),NA())</f>
        <v>234.5</v>
      </c>
      <c r="IM21">
        <f>IF($E$7&gt;=IM$7,INDEX(Data!IJ:IJ,MATCH(Control!$E21,Data!$B:$B,0),),NA())</f>
        <v>253.3</v>
      </c>
      <c r="IN21">
        <f>IF($E$7&gt;=IN$7,INDEX(Data!IK:IK,MATCH(Control!$E21,Data!$B:$B,0),),NA())</f>
        <v>264.10000000000002</v>
      </c>
      <c r="IO21">
        <f>IF($E$7&gt;=IO$7,INDEX(Data!IL:IL,MATCH(Control!$E21,Data!$B:$B,0),),NA())</f>
        <v>312.60000000000002</v>
      </c>
      <c r="IP21">
        <f>IF($E$7&gt;=IP$7,INDEX(Data!IM:IM,MATCH(Control!$E21,Data!$B:$B,0),),NA())</f>
        <v>310.7</v>
      </c>
      <c r="IQ21">
        <f>IF($E$7&gt;=IQ$7,INDEX(Data!IN:IN,MATCH(Control!$E21,Data!$B:$B,0),),NA())</f>
        <v>292.7</v>
      </c>
      <c r="IR21">
        <f>IF($E$7&gt;=IR$7,INDEX(Data!IO:IO,MATCH(Control!$E21,Data!$B:$B,0),),NA())</f>
        <v>296.60000000000002</v>
      </c>
      <c r="IS21">
        <f>IF($E$7&gt;=IS$7,INDEX(Data!IP:IP,MATCH(Control!$E21,Data!$B:$B,0),),NA())</f>
        <v>274.2</v>
      </c>
      <c r="IT21">
        <f>IF($E$7&gt;=IT$7,INDEX(Data!IQ:IQ,MATCH(Control!$E21,Data!$B:$B,0),),NA())</f>
        <v>295.2</v>
      </c>
      <c r="IU21">
        <f>IF($E$7&gt;=IU$7,INDEX(Data!IR:IR,MATCH(Control!$E21,Data!$B:$B,0),),NA())</f>
        <v>322.39999999999998</v>
      </c>
      <c r="IV21">
        <f>IF($E$7&gt;=IV$7,INDEX(Data!IS:IS,MATCH(Control!$E21,Data!$B:$B,0),),NA())</f>
        <v>447.3</v>
      </c>
      <c r="IW21">
        <f>IF($E$7&gt;=IW$7,INDEX(Data!IT:IT,MATCH(Control!$E21,Data!$B:$B,0),),NA())</f>
        <v>314.10000000000002</v>
      </c>
      <c r="IX21">
        <f>IF($E$7&gt;=IX$7,INDEX(Data!IU:IU,MATCH(Control!$E21,Data!$B:$B,0),),NA())</f>
        <v>263.10000000000002</v>
      </c>
      <c r="IY21">
        <f>IF($E$7&gt;=IY$7,INDEX(Data!IV:IV,MATCH(Control!$E21,Data!$B:$B,0),),NA())</f>
        <v>279.89999999999998</v>
      </c>
      <c r="IZ21">
        <f>IF($E$7&gt;=IZ$7,INDEX(Data!IW:IW,MATCH(Control!$E21,Data!$B:$B,0),),NA())</f>
        <v>266.10000000000002</v>
      </c>
      <c r="JA21">
        <f>IF($E$7&gt;=JA$7,INDEX(Data!IX:IX,MATCH(Control!$E21,Data!$B:$B,0),),NA())</f>
        <v>301</v>
      </c>
      <c r="JB21">
        <f>IF($E$7&gt;=JB$7,INDEX(Data!IY:IY,MATCH(Control!$E21,Data!$B:$B,0),),NA())</f>
        <v>300.3</v>
      </c>
      <c r="JC21">
        <f>IF($E$7&gt;=JC$7,INDEX(Data!IZ:IZ,MATCH(Control!$E21,Data!$B:$B,0),),NA())</f>
        <v>297.2</v>
      </c>
      <c r="JD21">
        <f>IF($E$7&gt;=JD$7,INDEX(Data!JA:JA,MATCH(Control!$E21,Data!$B:$B,0),),NA())</f>
        <v>289.3</v>
      </c>
      <c r="JE21">
        <f>IF($E$7&gt;=JE$7,INDEX(Data!JB:JB,MATCH(Control!$E21,Data!$B:$B,0),),NA())</f>
        <v>282.39999999999998</v>
      </c>
      <c r="JF21">
        <f>IF($E$7&gt;=JF$7,INDEX(Data!JC:JC,MATCH(Control!$E21,Data!$B:$B,0),),NA())</f>
        <v>320</v>
      </c>
      <c r="JG21">
        <f>IF($E$7&gt;=JG$7,INDEX(Data!JD:JD,MATCH(Control!$E21,Data!$B:$B,0),),NA())</f>
        <v>326.3</v>
      </c>
      <c r="JH21">
        <f>IF($E$7&gt;=JH$7,INDEX(Data!JE:JE,MATCH(Control!$E21,Data!$B:$B,0),),NA())</f>
        <v>470.1</v>
      </c>
      <c r="JI21">
        <f>IF($E$7&gt;=JI$7,INDEX(Data!JF:JF,MATCH(Control!$E21,Data!$B:$B,0),),NA())</f>
        <v>345.1</v>
      </c>
      <c r="JJ21">
        <f>IF($E$7&gt;=JJ$7,INDEX(Data!JG:JG,MATCH(Control!$E21,Data!$B:$B,0),),NA())</f>
        <v>291.5</v>
      </c>
      <c r="JK21">
        <f>IF($E$7&gt;=JK$7,INDEX(Data!JH:JH,MATCH(Control!$E21,Data!$B:$B,0),),NA())</f>
        <v>312.7</v>
      </c>
      <c r="JL21">
        <f>IF($E$7&gt;=JL$7,INDEX(Data!JI:JI,MATCH(Control!$E21,Data!$B:$B,0),),NA())</f>
        <v>286.8</v>
      </c>
      <c r="JM21">
        <f>IF($E$7&gt;=JM$7,INDEX(Data!JJ:JJ,MATCH(Control!$E21,Data!$B:$B,0),),NA())</f>
        <v>306.10000000000002</v>
      </c>
      <c r="JN21">
        <f>IF($E$7&gt;=JN$7,INDEX(Data!JK:JK,MATCH(Control!$E21,Data!$B:$B,0),),NA())</f>
        <v>331.7</v>
      </c>
      <c r="JO21">
        <f>IF($E$7&gt;=JO$7,INDEX(Data!JL:JL,MATCH(Control!$E21,Data!$B:$B,0),),NA())</f>
        <v>346.8</v>
      </c>
      <c r="JP21">
        <f>IF($E$7&gt;=JP$7,INDEX(Data!JM:JM,MATCH(Control!$E21,Data!$B:$B,0),),NA())</f>
        <v>325.7</v>
      </c>
      <c r="JQ21">
        <f>IF($E$7&gt;=JQ$7,INDEX(Data!JN:JN,MATCH(Control!$E21,Data!$B:$B,0),),NA())</f>
        <v>320.2</v>
      </c>
      <c r="JR21">
        <f>IF($E$7&gt;=JR$7,INDEX(Data!JO:JO,MATCH(Control!$E21,Data!$B:$B,0),),NA())</f>
        <v>356.7</v>
      </c>
      <c r="JS21">
        <f>IF($E$7&gt;=JS$7,INDEX(Data!JP:JP,MATCH(Control!$E21,Data!$B:$B,0),),NA())</f>
        <v>381.9</v>
      </c>
      <c r="JT21">
        <f>IF($E$7&gt;=JT$7,INDEX(Data!JQ:JQ,MATCH(Control!$E21,Data!$B:$B,0),),NA())</f>
        <v>528.4</v>
      </c>
      <c r="JU21">
        <f>IF($E$7&gt;=JU$7,INDEX(Data!JR:JR,MATCH(Control!$E21,Data!$B:$B,0),),NA())</f>
        <v>365.5</v>
      </c>
      <c r="JV21">
        <f>IF($E$7&gt;=JV$7,INDEX(Data!JS:JS,MATCH(Control!$E21,Data!$B:$B,0),),NA())</f>
        <v>318.5</v>
      </c>
      <c r="JW21">
        <f>IF($E$7&gt;=JW$7,INDEX(Data!JT:JT,MATCH(Control!$E21,Data!$B:$B,0),),NA())</f>
        <v>335.7</v>
      </c>
      <c r="JX21">
        <f>IF($E$7&gt;=JX$7,INDEX(Data!JU:JU,MATCH(Control!$E21,Data!$B:$B,0),),NA())</f>
        <v>340.3</v>
      </c>
      <c r="JY21">
        <f>IF($E$7&gt;=JY$7,INDEX(Data!JV:JV,MATCH(Control!$E21,Data!$B:$B,0),),NA())</f>
        <v>366.7</v>
      </c>
      <c r="JZ21">
        <f>IF($E$7&gt;=JZ$7,INDEX(Data!JW:JW,MATCH(Control!$E21,Data!$B:$B,0),),NA())</f>
        <v>376.5</v>
      </c>
      <c r="KA21">
        <f>IF($E$7&gt;=KA$7,INDEX(Data!JX:JX,MATCH(Control!$E21,Data!$B:$B,0),),NA())</f>
        <v>362</v>
      </c>
      <c r="KB21">
        <f>IF($E$7&gt;=KB$7,INDEX(Data!JY:JY,MATCH(Control!$E21,Data!$B:$B,0),),NA())</f>
        <v>353.9</v>
      </c>
      <c r="KC21">
        <f>IF($E$7&gt;=KC$7,INDEX(Data!JZ:JZ,MATCH(Control!$E21,Data!$B:$B,0),),NA())</f>
        <v>352.7</v>
      </c>
      <c r="KD21">
        <f>IF($E$7&gt;=KD$7,INDEX(Data!KA:KA,MATCH(Control!$E21,Data!$B:$B,0),),NA())</f>
        <v>348.6</v>
      </c>
      <c r="KE21">
        <f>IF($E$7&gt;=KE$7,INDEX(Data!KB:KB,MATCH(Control!$E21,Data!$B:$B,0),),NA())</f>
        <v>381.5</v>
      </c>
      <c r="KF21">
        <f>IF($E$7&gt;=KF$7,INDEX(Data!KC:KC,MATCH(Control!$E21,Data!$B:$B,0),),NA())</f>
        <v>568.4</v>
      </c>
      <c r="KG21">
        <f>IF($E$7&gt;=KG$7,INDEX(Data!KD:KD,MATCH(Control!$E21,Data!$B:$B,0),),NA())</f>
        <v>384.6</v>
      </c>
      <c r="KH21">
        <f>IF($E$7&gt;=KH$7,INDEX(Data!KE:KE,MATCH(Control!$E21,Data!$B:$B,0),),NA())</f>
        <v>311</v>
      </c>
      <c r="KI21">
        <f>IF($E$7&gt;=KI$7,INDEX(Data!KF:KF,MATCH(Control!$E21,Data!$B:$B,0),),NA())</f>
        <v>340.1</v>
      </c>
      <c r="KJ21">
        <f>IF($E$7&gt;=KJ$7,INDEX(Data!KG:KG,MATCH(Control!$E21,Data!$B:$B,0),),NA())</f>
        <v>321</v>
      </c>
      <c r="KK21">
        <f>IF($E$7&gt;=KK$7,INDEX(Data!KH:KH,MATCH(Control!$E21,Data!$B:$B,0),),NA())</f>
        <v>364.8</v>
      </c>
      <c r="KL21">
        <f>IF($E$7&gt;=KL$7,INDEX(Data!KI:KI,MATCH(Control!$E21,Data!$B:$B,0),),NA())</f>
        <v>399.1</v>
      </c>
      <c r="KM21">
        <f>IF($E$7&gt;=KM$7,INDEX(Data!KJ:KJ,MATCH(Control!$E21,Data!$B:$B,0),),NA())</f>
        <v>374.5</v>
      </c>
      <c r="KN21">
        <f>IF($E$7&gt;=KN$7,INDEX(Data!KK:KK,MATCH(Control!$E21,Data!$B:$B,0),),NA())</f>
        <v>357.9</v>
      </c>
      <c r="KO21">
        <f>IF($E$7&gt;=KO$7,INDEX(Data!KL:KL,MATCH(Control!$E21,Data!$B:$B,0),),NA())</f>
        <v>362.7</v>
      </c>
      <c r="KP21">
        <f>IF($E$7&gt;=KP$7,INDEX(Data!KM:KM,MATCH(Control!$E21,Data!$B:$B,0),),NA())</f>
        <v>383.1</v>
      </c>
      <c r="KQ21">
        <f>IF($E$7&gt;=KQ$7,INDEX(Data!KN:KN,MATCH(Control!$E21,Data!$B:$B,0),),NA())</f>
        <v>417.8</v>
      </c>
      <c r="KR21">
        <f>IF($E$7&gt;=KR$7,INDEX(Data!KO:KO,MATCH(Control!$E21,Data!$B:$B,0),),NA())</f>
        <v>618.5</v>
      </c>
      <c r="KS21">
        <f>IF($E$7&gt;=KS$7,INDEX(Data!KP:KP,MATCH(Control!$E21,Data!$B:$B,0),),NA())</f>
        <v>412.8</v>
      </c>
      <c r="KT21">
        <f>IF($E$7&gt;=KT$7,INDEX(Data!KQ:KQ,MATCH(Control!$E21,Data!$B:$B,0),),NA())</f>
        <v>358.3</v>
      </c>
      <c r="KU21">
        <f>IF($E$7&gt;=KU$7,INDEX(Data!KR:KR,MATCH(Control!$E21,Data!$B:$B,0),),NA())</f>
        <v>410.5</v>
      </c>
      <c r="KV21">
        <f>IF($E$7&gt;=KV$7,INDEX(Data!KS:KS,MATCH(Control!$E21,Data!$B:$B,0),),NA())</f>
        <v>364.7</v>
      </c>
      <c r="KW21">
        <f>IF($E$7&gt;=KW$7,INDEX(Data!KT:KT,MATCH(Control!$E21,Data!$B:$B,0),),NA())</f>
        <v>392.5</v>
      </c>
      <c r="KX21">
        <f>IF($E$7&gt;=KX$7,INDEX(Data!KU:KU,MATCH(Control!$E21,Data!$B:$B,0),),NA())</f>
        <v>439.7</v>
      </c>
      <c r="KY21">
        <f>IF($E$7&gt;=KY$7,INDEX(Data!KV:KV,MATCH(Control!$E21,Data!$B:$B,0),),NA())</f>
        <v>422.8</v>
      </c>
      <c r="KZ21">
        <f>IF($E$7&gt;=KZ$7,INDEX(Data!KW:KW,MATCH(Control!$E21,Data!$B:$B,0),),NA())</f>
        <v>426.7</v>
      </c>
      <c r="LA21">
        <f>IF($E$7&gt;=LA$7,INDEX(Data!KX:KX,MATCH(Control!$E21,Data!$B:$B,0),),NA())</f>
        <v>420.5</v>
      </c>
      <c r="LB21">
        <f>IF($E$7&gt;=LB$7,INDEX(Data!KY:KY,MATCH(Control!$E21,Data!$B:$B,0),),NA())</f>
        <v>420.4</v>
      </c>
      <c r="LC21">
        <f>IF($E$7&gt;=LC$7,INDEX(Data!KZ:KZ,MATCH(Control!$E21,Data!$B:$B,0),),NA())</f>
        <v>477.5</v>
      </c>
      <c r="LD21">
        <f>IF($E$7&gt;=LD$7,INDEX(Data!LA:LA,MATCH(Control!$E21,Data!$B:$B,0),),NA())</f>
        <v>704.6</v>
      </c>
      <c r="LE21">
        <f>IF($E$7&gt;=LE$7,INDEX(Data!LB:LB,MATCH(Control!$E21,Data!$B:$B,0),),NA())</f>
        <v>472.2</v>
      </c>
      <c r="LF21">
        <f>IF($E$7&gt;=LF$7,INDEX(Data!LC:LC,MATCH(Control!$E21,Data!$B:$B,0),),NA())</f>
        <v>403.9</v>
      </c>
      <c r="LG21">
        <f>IF($E$7&gt;=LG$7,INDEX(Data!LD:LD,MATCH(Control!$E21,Data!$B:$B,0),),NA())</f>
        <v>410.8</v>
      </c>
      <c r="LH21">
        <f>IF($E$7&gt;=LH$7,INDEX(Data!LE:LE,MATCH(Control!$E21,Data!$B:$B,0),),NA())</f>
        <v>437.9</v>
      </c>
      <c r="LI21">
        <f>IF($E$7&gt;=LI$7,INDEX(Data!LF:LF,MATCH(Control!$E21,Data!$B:$B,0),),NA())</f>
        <v>445.4</v>
      </c>
      <c r="LJ21">
        <f>IF($E$7&gt;=LJ$7,INDEX(Data!LG:LG,MATCH(Control!$E21,Data!$B:$B,0),),NA())</f>
        <v>493.4</v>
      </c>
      <c r="LK21">
        <f>IF($E$7&gt;=LK$7,INDEX(Data!LH:LH,MATCH(Control!$E21,Data!$B:$B,0),),NA())</f>
        <v>455.4</v>
      </c>
      <c r="LL21">
        <f>IF($E$7&gt;=LL$7,INDEX(Data!LI:LI,MATCH(Control!$E21,Data!$B:$B,0),),NA())</f>
        <v>451.8</v>
      </c>
      <c r="LM21">
        <f>IF($E$7&gt;=LM$7,INDEX(Data!LJ:LJ,MATCH(Control!$E21,Data!$B:$B,0),),NA())</f>
        <v>433.9</v>
      </c>
      <c r="LN21">
        <f>IF($E$7&gt;=LN$7,INDEX(Data!LK:LK,MATCH(Control!$E21,Data!$B:$B,0),),NA())</f>
        <v>459.7</v>
      </c>
      <c r="LO21">
        <f>IF($E$7&gt;=LO$7,INDEX(Data!LL:LL,MATCH(Control!$E21,Data!$B:$B,0),),NA())</f>
        <v>484.7</v>
      </c>
      <c r="LP21">
        <f>IF($E$7&gt;=LP$7,INDEX(Data!LM:LM,MATCH(Control!$E21,Data!$B:$B,0),),NA())</f>
        <v>782.7</v>
      </c>
      <c r="LQ21">
        <f>IF($E$7&gt;=LQ$7,INDEX(Data!LN:LN,MATCH(Control!$E21,Data!$B:$B,0),),NA())</f>
        <v>492.8</v>
      </c>
      <c r="LR21">
        <f>IF($E$7&gt;=LR$7,INDEX(Data!LO:LO,MATCH(Control!$E21,Data!$B:$B,0),),NA())</f>
        <v>405.5</v>
      </c>
      <c r="LS21">
        <f>IF($E$7&gt;=LS$7,INDEX(Data!LP:LP,MATCH(Control!$E21,Data!$B:$B,0),),NA())</f>
        <v>443.7</v>
      </c>
      <c r="LT21">
        <f>IF($E$7&gt;=LT$7,INDEX(Data!LQ:LQ,MATCH(Control!$E21,Data!$B:$B,0),),NA())</f>
        <v>427</v>
      </c>
      <c r="LU21">
        <f>IF($E$7&gt;=LU$7,INDEX(Data!LR:LR,MATCH(Control!$E21,Data!$B:$B,0),),NA())</f>
        <v>460.7</v>
      </c>
      <c r="LV21">
        <f>IF($E$7&gt;=LV$7,INDEX(Data!LS:LS,MATCH(Control!$E21,Data!$B:$B,0),),NA())</f>
        <v>527.9</v>
      </c>
      <c r="LW21">
        <f>IF($E$7&gt;=LW$7,INDEX(Data!LT:LT,MATCH(Control!$E21,Data!$B:$B,0),),NA())</f>
        <v>485.8</v>
      </c>
      <c r="LX21">
        <f>IF($E$7&gt;=LX$7,INDEX(Data!LU:LU,MATCH(Control!$E21,Data!$B:$B,0),),NA())</f>
        <v>464.2</v>
      </c>
      <c r="LY21">
        <f>IF($E$7&gt;=LY$7,INDEX(Data!LV:LV,MATCH(Control!$E21,Data!$B:$B,0),),NA())</f>
        <v>428.3</v>
      </c>
      <c r="LZ21">
        <f>IF($E$7&gt;=LZ$7,INDEX(Data!LW:LW,MATCH(Control!$E21,Data!$B:$B,0),),NA())</f>
        <v>463</v>
      </c>
      <c r="MA21">
        <f>IF($E$7&gt;=MA$7,INDEX(Data!LX:LX,MATCH(Control!$E21,Data!$B:$B,0),),NA())</f>
        <v>513.79999999999995</v>
      </c>
      <c r="MB21">
        <f>IF($E$7&gt;=MB$7,INDEX(Data!LY:LY,MATCH(Control!$E21,Data!$B:$B,0),),NA())</f>
        <v>731.1</v>
      </c>
      <c r="MC21">
        <f>IF($E$7&gt;=MC$7,INDEX(Data!LZ:LZ,MATCH(Control!$E21,Data!$B:$B,0),),NA())</f>
        <v>491.9</v>
      </c>
      <c r="MD21">
        <f>IF($E$7&gt;=MD$7,INDEX(Data!MA:MA,MATCH(Control!$E21,Data!$B:$B,0),),NA())</f>
        <v>392.7</v>
      </c>
      <c r="ME21">
        <f>IF($E$7&gt;=ME$7,INDEX(Data!MB:MB,MATCH(Control!$E21,Data!$B:$B,0),),NA())</f>
        <v>428.8</v>
      </c>
      <c r="MF21">
        <f>IF($E$7&gt;=MF$7,INDEX(Data!MC:MC,MATCH(Control!$E21,Data!$B:$B,0),),NA())</f>
        <v>432.7</v>
      </c>
      <c r="MG21">
        <f>IF($E$7&gt;=MG$7,INDEX(Data!MD:MD,MATCH(Control!$E21,Data!$B:$B,0),),NA())</f>
        <v>465.6</v>
      </c>
      <c r="MH21">
        <f>IF($E$7&gt;=MH$7,INDEX(Data!ME:ME,MATCH(Control!$E21,Data!$B:$B,0),),NA())</f>
        <v>516.5</v>
      </c>
      <c r="MI21">
        <f>IF($E$7&gt;=MI$7,INDEX(Data!MF:MF,MATCH(Control!$E21,Data!$B:$B,0),),NA())</f>
        <v>476.7</v>
      </c>
      <c r="MJ21">
        <f>IF($E$7&gt;=MJ$7,INDEX(Data!MG:MG,MATCH(Control!$E21,Data!$B:$B,0),),NA())</f>
        <v>472.7</v>
      </c>
      <c r="MK21">
        <f>IF($E$7&gt;=MK$7,INDEX(Data!MH:MH,MATCH(Control!$E21,Data!$B:$B,0),),NA())</f>
        <v>438.1</v>
      </c>
      <c r="ML21">
        <f>IF($E$7&gt;=ML$7,INDEX(Data!MI:MI,MATCH(Control!$E21,Data!$B:$B,0),),NA())</f>
        <v>462.2</v>
      </c>
      <c r="MM21">
        <f>IF($E$7&gt;=MM$7,INDEX(Data!MJ:MJ,MATCH(Control!$E21,Data!$B:$B,0),),NA())</f>
        <v>490.7</v>
      </c>
      <c r="MN21">
        <f>IF($E$7&gt;=MN$7,INDEX(Data!MK:MK,MATCH(Control!$E21,Data!$B:$B,0),),NA())</f>
        <v>720.9</v>
      </c>
      <c r="MO21">
        <f>IF($E$7&gt;=MO$7,INDEX(Data!ML:ML,MATCH(Control!$E21,Data!$B:$B,0),),NA())</f>
        <v>439.4</v>
      </c>
      <c r="MP21">
        <f>IF($E$7&gt;=MP$7,INDEX(Data!MM:MM,MATCH(Control!$E21,Data!$B:$B,0),),NA())</f>
        <v>384.4</v>
      </c>
      <c r="MQ21">
        <f>IF($E$7&gt;=MQ$7,INDEX(Data!MN:MN,MATCH(Control!$E21,Data!$B:$B,0),),NA())</f>
        <v>418.8</v>
      </c>
      <c r="MR21">
        <f>IF($E$7&gt;=MR$7,INDEX(Data!MO:MO,MATCH(Control!$E21,Data!$B:$B,0),),NA())</f>
        <v>394.7</v>
      </c>
      <c r="MS21" t="e">
        <f>IF($E$7&gt;=MS$7,INDEX(Data!MP:MP,MATCH(Control!$E21,Data!$B:$B,0),),NA())</f>
        <v>#N/A</v>
      </c>
      <c r="MT21" t="e">
        <f>IF($E$7&gt;=MT$7,INDEX(Data!MQ:MQ,MATCH(Control!$E21,Data!$B:$B,0),),NA())</f>
        <v>#N/A</v>
      </c>
      <c r="MU21" t="e">
        <f>IF($E$7&gt;=MU$7,INDEX(Data!MR:MR,MATCH(Control!$E21,Data!$B:$B,0),),NA())</f>
        <v>#N/A</v>
      </c>
      <c r="MV21" t="e">
        <f>IF($E$7&gt;=MV$7,INDEX(Data!MS:MS,MATCH(Control!$E21,Data!$B:$B,0),),NA())</f>
        <v>#N/A</v>
      </c>
      <c r="MW21" t="e">
        <f>IF($E$7&gt;=MW$7,INDEX(Data!MT:MT,MATCH(Control!$E21,Data!$B:$B,0),),NA())</f>
        <v>#N/A</v>
      </c>
      <c r="MX21" t="e">
        <f>IF($E$7&gt;=MX$7,INDEX(Data!MU:MU,MATCH(Control!$E21,Data!$B:$B,0),),NA())</f>
        <v>#N/A</v>
      </c>
      <c r="MY21" t="e">
        <f>IF($E$7&gt;=MY$7,INDEX(Data!MV:MV,MATCH(Control!$E21,Data!$B:$B,0),),NA())</f>
        <v>#N/A</v>
      </c>
      <c r="MZ21" t="e">
        <f>IF($E$7&gt;=MZ$7,INDEX(Data!MW:MW,MATCH(Control!$E21,Data!$B:$B,0),),NA())</f>
        <v>#N/A</v>
      </c>
      <c r="NA21" t="e">
        <f>IF($E$7&gt;=NA$7,INDEX(Data!MX:MX,MATCH(Control!$E21,Data!$B:$B,0),),NA())</f>
        <v>#N/A</v>
      </c>
      <c r="NB21" t="e">
        <f>IF($E$7&gt;=NB$7,INDEX(Data!MY:MY,MATCH(Control!$E21,Data!$B:$B,0),),NA())</f>
        <v>#N/A</v>
      </c>
      <c r="NC21" t="e">
        <f>IF($E$7&gt;=NC$7,INDEX(Data!MZ:MZ,MATCH(Control!$E21,Data!$B:$B,0),),NA())</f>
        <v>#N/A</v>
      </c>
      <c r="ND21" t="e">
        <f>IF($E$7&gt;=ND$7,INDEX(Data!NA:NA,MATCH(Control!$E21,Data!$B:$B,0),),NA())</f>
        <v>#N/A</v>
      </c>
      <c r="NE21" t="e">
        <f>IF($E$7&gt;=NE$7,INDEX(Data!NB:NB,MATCH(Control!$E21,Data!$B:$B,0),),NA())</f>
        <v>#N/A</v>
      </c>
      <c r="NF21" t="e">
        <f>IF($E$7&gt;=NF$7,INDEX(Data!NC:NC,MATCH(Control!$E21,Data!$B:$B,0),),NA())</f>
        <v>#N/A</v>
      </c>
      <c r="NG21" t="e">
        <f>IF($E$7&gt;=NG$7,INDEX(Data!ND:ND,MATCH(Control!$E21,Data!$B:$B,0),),NA())</f>
        <v>#N/A</v>
      </c>
      <c r="NH21" t="e">
        <f>IF($E$7&gt;=NH$7,INDEX(Data!NE:NE,MATCH(Control!$E21,Data!$B:$B,0),),NA())</f>
        <v>#N/A</v>
      </c>
      <c r="NI21" t="e">
        <f>IF($E$7&gt;=NI$7,INDEX(Data!NF:NF,MATCH(Control!$E21,Data!$B:$B,0),),NA())</f>
        <v>#N/A</v>
      </c>
      <c r="NJ21" t="e">
        <f>IF($E$7&gt;=NJ$7,INDEX(Data!NG:NG,MATCH(Control!$E21,Data!$B:$B,0),),NA())</f>
        <v>#N/A</v>
      </c>
      <c r="NK21" t="e">
        <f>IF($E$7&gt;=NK$7,INDEX(Data!NH:NH,MATCH(Control!$E21,Data!$B:$B,0),),NA())</f>
        <v>#N/A</v>
      </c>
      <c r="NL21" t="e">
        <f>IF($E$7&gt;=NL$7,INDEX(Data!NI:NI,MATCH(Control!$E21,Data!$B:$B,0),),NA())</f>
        <v>#N/A</v>
      </c>
    </row>
    <row r="22" spans="1:376" x14ac:dyDescent="0.25">
      <c r="B22" s="6" t="s">
        <v>209</v>
      </c>
      <c r="C22" s="8">
        <f t="shared" si="0"/>
        <v>40057</v>
      </c>
      <c r="E22" s="3" t="str">
        <f t="shared" si="32"/>
        <v>New South Wales - Hardware, building &amp; garden supplies retailing</v>
      </c>
      <c r="F22" t="str">
        <f t="shared" si="34"/>
        <v>New South Wales</v>
      </c>
      <c r="G22" t="str">
        <f t="shared" si="33"/>
        <v>Hardware, building &amp; garden supplies retailing</v>
      </c>
      <c r="H22">
        <f>IF($E$7&gt;=H$7,INDEX(Data!E:E,MATCH(Control!$E22,Data!$B:$B,0),),NA())</f>
        <v>53.6</v>
      </c>
      <c r="I22">
        <f>IF($E$7&gt;=I$7,INDEX(Data!F:F,MATCH(Control!$E22,Data!$B:$B,0),),NA())</f>
        <v>55.4</v>
      </c>
      <c r="J22">
        <f>IF($E$7&gt;=J$7,INDEX(Data!G:G,MATCH(Control!$E22,Data!$B:$B,0),),NA())</f>
        <v>48.4</v>
      </c>
      <c r="K22">
        <f>IF($E$7&gt;=K$7,INDEX(Data!H:H,MATCH(Control!$E22,Data!$B:$B,0),),NA())</f>
        <v>52.1</v>
      </c>
      <c r="L22">
        <f>IF($E$7&gt;=L$7,INDEX(Data!I:I,MATCH(Control!$E22,Data!$B:$B,0),),NA())</f>
        <v>54.2</v>
      </c>
      <c r="M22">
        <f>IF($E$7&gt;=M$7,INDEX(Data!J:J,MATCH(Control!$E22,Data!$B:$B,0),),NA())</f>
        <v>53.6</v>
      </c>
      <c r="N22">
        <f>IF($E$7&gt;=N$7,INDEX(Data!K:K,MATCH(Control!$E22,Data!$B:$B,0),),NA())</f>
        <v>58</v>
      </c>
      <c r="O22">
        <f>IF($E$7&gt;=O$7,INDEX(Data!L:L,MATCH(Control!$E22,Data!$B:$B,0),),NA())</f>
        <v>67.2</v>
      </c>
      <c r="P22">
        <f>IF($E$7&gt;=P$7,INDEX(Data!M:M,MATCH(Control!$E22,Data!$B:$B,0),),NA())</f>
        <v>146.30000000000001</v>
      </c>
      <c r="Q22">
        <f>IF($E$7&gt;=Q$7,INDEX(Data!N:N,MATCH(Control!$E22,Data!$B:$B,0),),NA())</f>
        <v>66.599999999999994</v>
      </c>
      <c r="R22">
        <f>IF($E$7&gt;=R$7,INDEX(Data!O:O,MATCH(Control!$E22,Data!$B:$B,0),),NA())</f>
        <v>59.2</v>
      </c>
      <c r="S22">
        <f>IF($E$7&gt;=S$7,INDEX(Data!P:P,MATCH(Control!$E22,Data!$B:$B,0),),NA())</f>
        <v>67.3</v>
      </c>
      <c r="T22">
        <f>IF($E$7&gt;=T$7,INDEX(Data!Q:Q,MATCH(Control!$E22,Data!$B:$B,0),),NA())</f>
        <v>57.7</v>
      </c>
      <c r="U22">
        <f>IF($E$7&gt;=U$7,INDEX(Data!R:R,MATCH(Control!$E22,Data!$B:$B,0),),NA())</f>
        <v>64.900000000000006</v>
      </c>
      <c r="V22">
        <f>IF($E$7&gt;=V$7,INDEX(Data!S:S,MATCH(Control!$E22,Data!$B:$B,0),),NA())</f>
        <v>58.6</v>
      </c>
      <c r="W22">
        <f>IF($E$7&gt;=W$7,INDEX(Data!T:T,MATCH(Control!$E22,Data!$B:$B,0),),NA())</f>
        <v>58.8</v>
      </c>
      <c r="X22">
        <f>IF($E$7&gt;=X$7,INDEX(Data!U:U,MATCH(Control!$E22,Data!$B:$B,0),),NA())</f>
        <v>64.8</v>
      </c>
      <c r="Y22">
        <f>IF($E$7&gt;=Y$7,INDEX(Data!V:V,MATCH(Control!$E22,Data!$B:$B,0),),NA())</f>
        <v>68.7</v>
      </c>
      <c r="Z22">
        <f>IF($E$7&gt;=Z$7,INDEX(Data!W:W,MATCH(Control!$E22,Data!$B:$B,0),),NA())</f>
        <v>84.1</v>
      </c>
      <c r="AA22">
        <f>IF($E$7&gt;=AA$7,INDEX(Data!X:X,MATCH(Control!$E22,Data!$B:$B,0),),NA())</f>
        <v>101.2</v>
      </c>
      <c r="AB22">
        <f>IF($E$7&gt;=AB$7,INDEX(Data!Y:Y,MATCH(Control!$E22,Data!$B:$B,0),),NA())</f>
        <v>192.3</v>
      </c>
      <c r="AC22">
        <f>IF($E$7&gt;=AC$7,INDEX(Data!Z:Z,MATCH(Control!$E22,Data!$B:$B,0),),NA())</f>
        <v>73.7</v>
      </c>
      <c r="AD22">
        <f>IF($E$7&gt;=AD$7,INDEX(Data!AA:AA,MATCH(Control!$E22,Data!$B:$B,0),),NA())</f>
        <v>69.599999999999994</v>
      </c>
      <c r="AE22">
        <f>IF($E$7&gt;=AE$7,INDEX(Data!AB:AB,MATCH(Control!$E22,Data!$B:$B,0),),NA())</f>
        <v>77.7</v>
      </c>
      <c r="AF22">
        <f>IF($E$7&gt;=AF$7,INDEX(Data!AC:AC,MATCH(Control!$E22,Data!$B:$B,0),),NA())</f>
        <v>68.5</v>
      </c>
      <c r="AG22">
        <f>IF($E$7&gt;=AG$7,INDEX(Data!AD:AD,MATCH(Control!$E22,Data!$B:$B,0),),NA())</f>
        <v>70</v>
      </c>
      <c r="AH22">
        <f>IF($E$7&gt;=AH$7,INDEX(Data!AE:AE,MATCH(Control!$E22,Data!$B:$B,0),),NA())</f>
        <v>60.5</v>
      </c>
      <c r="AI22">
        <f>IF($E$7&gt;=AI$7,INDEX(Data!AF:AF,MATCH(Control!$E22,Data!$B:$B,0),),NA())</f>
        <v>60.2</v>
      </c>
      <c r="AJ22">
        <f>IF($E$7&gt;=AJ$7,INDEX(Data!AG:AG,MATCH(Control!$E22,Data!$B:$B,0),),NA())</f>
        <v>70</v>
      </c>
      <c r="AK22">
        <f>IF($E$7&gt;=AK$7,INDEX(Data!AH:AH,MATCH(Control!$E22,Data!$B:$B,0),),NA())</f>
        <v>69.5</v>
      </c>
      <c r="AL22">
        <f>IF($E$7&gt;=AL$7,INDEX(Data!AI:AI,MATCH(Control!$E22,Data!$B:$B,0),),NA())</f>
        <v>81.5</v>
      </c>
      <c r="AM22">
        <f>IF($E$7&gt;=AM$7,INDEX(Data!AJ:AJ,MATCH(Control!$E22,Data!$B:$B,0),),NA())</f>
        <v>96.5</v>
      </c>
      <c r="AN22">
        <f>IF($E$7&gt;=AN$7,INDEX(Data!AK:AK,MATCH(Control!$E22,Data!$B:$B,0),),NA())</f>
        <v>179.4</v>
      </c>
      <c r="AO22">
        <f>IF($E$7&gt;=AO$7,INDEX(Data!AL:AL,MATCH(Control!$E22,Data!$B:$B,0),),NA())</f>
        <v>69.400000000000006</v>
      </c>
      <c r="AP22">
        <f>IF($E$7&gt;=AP$7,INDEX(Data!AM:AM,MATCH(Control!$E22,Data!$B:$B,0),),NA())</f>
        <v>69.8</v>
      </c>
      <c r="AQ22">
        <f>IF($E$7&gt;=AQ$7,INDEX(Data!AN:AN,MATCH(Control!$E22,Data!$B:$B,0),),NA())</f>
        <v>74.099999999999994</v>
      </c>
      <c r="AR22">
        <f>IF($E$7&gt;=AR$7,INDEX(Data!AO:AO,MATCH(Control!$E22,Data!$B:$B,0),),NA())</f>
        <v>71.900000000000006</v>
      </c>
      <c r="AS22">
        <f>IF($E$7&gt;=AS$7,INDEX(Data!AP:AP,MATCH(Control!$E22,Data!$B:$B,0),),NA())</f>
        <v>83.6</v>
      </c>
      <c r="AT22">
        <f>IF($E$7&gt;=AT$7,INDEX(Data!AQ:AQ,MATCH(Control!$E22,Data!$B:$B,0),),NA())</f>
        <v>68.8</v>
      </c>
      <c r="AU22">
        <f>IF($E$7&gt;=AU$7,INDEX(Data!AR:AR,MATCH(Control!$E22,Data!$B:$B,0),),NA())</f>
        <v>71.8</v>
      </c>
      <c r="AV22">
        <f>IF($E$7&gt;=AV$7,INDEX(Data!AS:AS,MATCH(Control!$E22,Data!$B:$B,0),),NA())</f>
        <v>79.400000000000006</v>
      </c>
      <c r="AW22">
        <f>IF($E$7&gt;=AW$7,INDEX(Data!AT:AT,MATCH(Control!$E22,Data!$B:$B,0),),NA())</f>
        <v>76</v>
      </c>
      <c r="AX22">
        <f>IF($E$7&gt;=AX$7,INDEX(Data!AU:AU,MATCH(Control!$E22,Data!$B:$B,0),),NA())</f>
        <v>97</v>
      </c>
      <c r="AY22">
        <f>IF($E$7&gt;=AY$7,INDEX(Data!AV:AV,MATCH(Control!$E22,Data!$B:$B,0),),NA())</f>
        <v>126.8</v>
      </c>
      <c r="AZ22">
        <f>IF($E$7&gt;=AZ$7,INDEX(Data!AW:AW,MATCH(Control!$E22,Data!$B:$B,0),),NA())</f>
        <v>221.2</v>
      </c>
      <c r="BA22">
        <f>IF($E$7&gt;=BA$7,INDEX(Data!AX:AX,MATCH(Control!$E22,Data!$B:$B,0),),NA())</f>
        <v>90.3</v>
      </c>
      <c r="BB22">
        <f>IF($E$7&gt;=BB$7,INDEX(Data!AY:AY,MATCH(Control!$E22,Data!$B:$B,0),),NA())</f>
        <v>89.8</v>
      </c>
      <c r="BC22">
        <f>IF($E$7&gt;=BC$7,INDEX(Data!AZ:AZ,MATCH(Control!$E22,Data!$B:$B,0),),NA())</f>
        <v>89.6</v>
      </c>
      <c r="BD22">
        <f>IF($E$7&gt;=BD$7,INDEX(Data!BA:BA,MATCH(Control!$E22,Data!$B:$B,0),),NA())</f>
        <v>91.9</v>
      </c>
      <c r="BE22">
        <f>IF($E$7&gt;=BE$7,INDEX(Data!BB:BB,MATCH(Control!$E22,Data!$B:$B,0),),NA())</f>
        <v>96</v>
      </c>
      <c r="BF22">
        <f>IF($E$7&gt;=BF$7,INDEX(Data!BC:BC,MATCH(Control!$E22,Data!$B:$B,0),),NA())</f>
        <v>89.3</v>
      </c>
      <c r="BG22">
        <f>IF($E$7&gt;=BG$7,INDEX(Data!BD:BD,MATCH(Control!$E22,Data!$B:$B,0),),NA())</f>
        <v>79.400000000000006</v>
      </c>
      <c r="BH22">
        <f>IF($E$7&gt;=BH$7,INDEX(Data!BE:BE,MATCH(Control!$E22,Data!$B:$B,0),),NA())</f>
        <v>89.1</v>
      </c>
      <c r="BI22">
        <f>IF($E$7&gt;=BI$7,INDEX(Data!BF:BF,MATCH(Control!$E22,Data!$B:$B,0),),NA())</f>
        <v>88.1</v>
      </c>
      <c r="BJ22">
        <f>IF($E$7&gt;=BJ$7,INDEX(Data!BG:BG,MATCH(Control!$E22,Data!$B:$B,0),),NA())</f>
        <v>116.8</v>
      </c>
      <c r="BK22">
        <f>IF($E$7&gt;=BK$7,INDEX(Data!BH:BH,MATCH(Control!$E22,Data!$B:$B,0),),NA())</f>
        <v>128.6</v>
      </c>
      <c r="BL22">
        <f>IF($E$7&gt;=BL$7,INDEX(Data!BI:BI,MATCH(Control!$E22,Data!$B:$B,0),),NA())</f>
        <v>235.4</v>
      </c>
      <c r="BM22">
        <f>IF($E$7&gt;=BM$7,INDEX(Data!BJ:BJ,MATCH(Control!$E22,Data!$B:$B,0),),NA())</f>
        <v>103.9</v>
      </c>
      <c r="BN22">
        <f>IF($E$7&gt;=BN$7,INDEX(Data!BK:BK,MATCH(Control!$E22,Data!$B:$B,0),),NA())</f>
        <v>97.3</v>
      </c>
      <c r="BO22">
        <f>IF($E$7&gt;=BO$7,INDEX(Data!BL:BL,MATCH(Control!$E22,Data!$B:$B,0),),NA())</f>
        <v>97.9</v>
      </c>
      <c r="BP22">
        <f>IF($E$7&gt;=BP$7,INDEX(Data!BM:BM,MATCH(Control!$E22,Data!$B:$B,0),),NA())</f>
        <v>97.2</v>
      </c>
      <c r="BQ22">
        <f>IF($E$7&gt;=BQ$7,INDEX(Data!BN:BN,MATCH(Control!$E22,Data!$B:$B,0),),NA())</f>
        <v>106.5</v>
      </c>
      <c r="BR22">
        <f>IF($E$7&gt;=BR$7,INDEX(Data!BO:BO,MATCH(Control!$E22,Data!$B:$B,0),),NA())</f>
        <v>88.2</v>
      </c>
      <c r="BS22">
        <f>IF($E$7&gt;=BS$7,INDEX(Data!BP:BP,MATCH(Control!$E22,Data!$B:$B,0),),NA())</f>
        <v>97.7</v>
      </c>
      <c r="BT22">
        <f>IF($E$7&gt;=BT$7,INDEX(Data!BQ:BQ,MATCH(Control!$E22,Data!$B:$B,0),),NA())</f>
        <v>100.2</v>
      </c>
      <c r="BU22">
        <f>IF($E$7&gt;=BU$7,INDEX(Data!BR:BR,MATCH(Control!$E22,Data!$B:$B,0),),NA())</f>
        <v>110.8</v>
      </c>
      <c r="BV22">
        <f>IF($E$7&gt;=BV$7,INDEX(Data!BS:BS,MATCH(Control!$E22,Data!$B:$B,0),),NA())</f>
        <v>137.30000000000001</v>
      </c>
      <c r="BW22">
        <f>IF($E$7&gt;=BW$7,INDEX(Data!BT:BT,MATCH(Control!$E22,Data!$B:$B,0),),NA())</f>
        <v>150.5</v>
      </c>
      <c r="BX22">
        <f>IF($E$7&gt;=BX$7,INDEX(Data!BU:BU,MATCH(Control!$E22,Data!$B:$B,0),),NA())</f>
        <v>248.8</v>
      </c>
      <c r="BY22">
        <f>IF($E$7&gt;=BY$7,INDEX(Data!BV:BV,MATCH(Control!$E22,Data!$B:$B,0),),NA())</f>
        <v>126.6</v>
      </c>
      <c r="BZ22">
        <f>IF($E$7&gt;=BZ$7,INDEX(Data!BW:BW,MATCH(Control!$E22,Data!$B:$B,0),),NA())</f>
        <v>119.4</v>
      </c>
      <c r="CA22">
        <f>IF($E$7&gt;=CA$7,INDEX(Data!BX:BX,MATCH(Control!$E22,Data!$B:$B,0),),NA())</f>
        <v>123.6</v>
      </c>
      <c r="CB22">
        <f>IF($E$7&gt;=CB$7,INDEX(Data!BY:BY,MATCH(Control!$E22,Data!$B:$B,0),),NA())</f>
        <v>108.8</v>
      </c>
      <c r="CC22">
        <f>IF($E$7&gt;=CC$7,INDEX(Data!BZ:BZ,MATCH(Control!$E22,Data!$B:$B,0),),NA())</f>
        <v>121</v>
      </c>
      <c r="CD22">
        <f>IF($E$7&gt;=CD$7,INDEX(Data!CA:CA,MATCH(Control!$E22,Data!$B:$B,0),),NA())</f>
        <v>113.9</v>
      </c>
      <c r="CE22">
        <f>IF($E$7&gt;=CE$7,INDEX(Data!CB:CB,MATCH(Control!$E22,Data!$B:$B,0),),NA())</f>
        <v>110.9</v>
      </c>
      <c r="CF22">
        <f>IF($E$7&gt;=CF$7,INDEX(Data!CC:CC,MATCH(Control!$E22,Data!$B:$B,0),),NA())</f>
        <v>124.3</v>
      </c>
      <c r="CG22">
        <f>IF($E$7&gt;=CG$7,INDEX(Data!CD:CD,MATCH(Control!$E22,Data!$B:$B,0),),NA())</f>
        <v>118.5</v>
      </c>
      <c r="CH22">
        <f>IF($E$7&gt;=CH$7,INDEX(Data!CE:CE,MATCH(Control!$E22,Data!$B:$B,0),),NA())</f>
        <v>143.9</v>
      </c>
      <c r="CI22">
        <f>IF($E$7&gt;=CI$7,INDEX(Data!CF:CF,MATCH(Control!$E22,Data!$B:$B,0),),NA())</f>
        <v>172.1</v>
      </c>
      <c r="CJ22">
        <f>IF($E$7&gt;=CJ$7,INDEX(Data!CG:CG,MATCH(Control!$E22,Data!$B:$B,0),),NA())</f>
        <v>307.39999999999998</v>
      </c>
      <c r="CK22">
        <f>IF($E$7&gt;=CK$7,INDEX(Data!CH:CH,MATCH(Control!$E22,Data!$B:$B,0),),NA())</f>
        <v>160.69999999999999</v>
      </c>
      <c r="CL22">
        <f>IF($E$7&gt;=CL$7,INDEX(Data!CI:CI,MATCH(Control!$E22,Data!$B:$B,0),),NA())</f>
        <v>155.19999999999999</v>
      </c>
      <c r="CM22">
        <f>IF($E$7&gt;=CM$7,INDEX(Data!CJ:CJ,MATCH(Control!$E22,Data!$B:$B,0),),NA())</f>
        <v>161</v>
      </c>
      <c r="CN22">
        <f>IF($E$7&gt;=CN$7,INDEX(Data!CK:CK,MATCH(Control!$E22,Data!$B:$B,0),),NA())</f>
        <v>149.30000000000001</v>
      </c>
      <c r="CO22">
        <f>IF($E$7&gt;=CO$7,INDEX(Data!CL:CL,MATCH(Control!$E22,Data!$B:$B,0),),NA())</f>
        <v>165.6</v>
      </c>
      <c r="CP22">
        <f>IF($E$7&gt;=CP$7,INDEX(Data!CM:CM,MATCH(Control!$E22,Data!$B:$B,0),),NA())</f>
        <v>140.1</v>
      </c>
      <c r="CQ22">
        <f>IF($E$7&gt;=CQ$7,INDEX(Data!CN:CN,MATCH(Control!$E22,Data!$B:$B,0),),NA())</f>
        <v>128.19999999999999</v>
      </c>
      <c r="CR22">
        <f>IF($E$7&gt;=CR$7,INDEX(Data!CO:CO,MATCH(Control!$E22,Data!$B:$B,0),),NA())</f>
        <v>140.4</v>
      </c>
      <c r="CS22">
        <f>IF($E$7&gt;=CS$7,INDEX(Data!CP:CP,MATCH(Control!$E22,Data!$B:$B,0),),NA())</f>
        <v>130.19999999999999</v>
      </c>
      <c r="CT22">
        <f>IF($E$7&gt;=CT$7,INDEX(Data!CQ:CQ,MATCH(Control!$E22,Data!$B:$B,0),),NA())</f>
        <v>143.30000000000001</v>
      </c>
      <c r="CU22">
        <f>IF($E$7&gt;=CU$7,INDEX(Data!CR:CR,MATCH(Control!$E22,Data!$B:$B,0),),NA())</f>
        <v>185.3</v>
      </c>
      <c r="CV22">
        <f>IF($E$7&gt;=CV$7,INDEX(Data!CS:CS,MATCH(Control!$E22,Data!$B:$B,0),),NA())</f>
        <v>228.9</v>
      </c>
      <c r="CW22">
        <f>IF($E$7&gt;=CW$7,INDEX(Data!CT:CT,MATCH(Control!$E22,Data!$B:$B,0),),NA())</f>
        <v>96.4</v>
      </c>
      <c r="CX22">
        <f>IF($E$7&gt;=CX$7,INDEX(Data!CU:CU,MATCH(Control!$E22,Data!$B:$B,0),),NA())</f>
        <v>95</v>
      </c>
      <c r="CY22">
        <f>IF($E$7&gt;=CY$7,INDEX(Data!CV:CV,MATCH(Control!$E22,Data!$B:$B,0),),NA())</f>
        <v>103.8</v>
      </c>
      <c r="CZ22">
        <f>IF($E$7&gt;=CZ$7,INDEX(Data!CW:CW,MATCH(Control!$E22,Data!$B:$B,0),),NA())</f>
        <v>97.1</v>
      </c>
      <c r="DA22">
        <f>IF($E$7&gt;=DA$7,INDEX(Data!CX:CX,MATCH(Control!$E22,Data!$B:$B,0),),NA())</f>
        <v>104.6</v>
      </c>
      <c r="DB22">
        <f>IF($E$7&gt;=DB$7,INDEX(Data!CY:CY,MATCH(Control!$E22,Data!$B:$B,0),),NA())</f>
        <v>100.7</v>
      </c>
      <c r="DC22">
        <f>IF($E$7&gt;=DC$7,INDEX(Data!CZ:CZ,MATCH(Control!$E22,Data!$B:$B,0),),NA())</f>
        <v>98.2</v>
      </c>
      <c r="DD22">
        <f>IF($E$7&gt;=DD$7,INDEX(Data!DA:DA,MATCH(Control!$E22,Data!$B:$B,0),),NA())</f>
        <v>106.6</v>
      </c>
      <c r="DE22">
        <f>IF($E$7&gt;=DE$7,INDEX(Data!DB:DB,MATCH(Control!$E22,Data!$B:$B,0),),NA())</f>
        <v>96.7</v>
      </c>
      <c r="DF22">
        <f>IF($E$7&gt;=DF$7,INDEX(Data!DC:DC,MATCH(Control!$E22,Data!$B:$B,0),),NA())</f>
        <v>113.3</v>
      </c>
      <c r="DG22">
        <f>IF($E$7&gt;=DG$7,INDEX(Data!DD:DD,MATCH(Control!$E22,Data!$B:$B,0),),NA())</f>
        <v>126.2</v>
      </c>
      <c r="DH22">
        <f>IF($E$7&gt;=DH$7,INDEX(Data!DE:DE,MATCH(Control!$E22,Data!$B:$B,0),),NA())</f>
        <v>159.5</v>
      </c>
      <c r="DI22">
        <f>IF($E$7&gt;=DI$7,INDEX(Data!DF:DF,MATCH(Control!$E22,Data!$B:$B,0),),NA())</f>
        <v>89.1</v>
      </c>
      <c r="DJ22">
        <f>IF($E$7&gt;=DJ$7,INDEX(Data!DG:DG,MATCH(Control!$E22,Data!$B:$B,0),),NA())</f>
        <v>99.6</v>
      </c>
      <c r="DK22">
        <f>IF($E$7&gt;=DK$7,INDEX(Data!DH:DH,MATCH(Control!$E22,Data!$B:$B,0),),NA())</f>
        <v>129</v>
      </c>
      <c r="DL22">
        <f>IF($E$7&gt;=DL$7,INDEX(Data!DI:DI,MATCH(Control!$E22,Data!$B:$B,0),),NA())</f>
        <v>125.6</v>
      </c>
      <c r="DM22">
        <f>IF($E$7&gt;=DM$7,INDEX(Data!DJ:DJ,MATCH(Control!$E22,Data!$B:$B,0),),NA())</f>
        <v>127.3</v>
      </c>
      <c r="DN22">
        <f>IF($E$7&gt;=DN$7,INDEX(Data!DK:DK,MATCH(Control!$E22,Data!$B:$B,0),),NA())</f>
        <v>111.7</v>
      </c>
      <c r="DO22">
        <f>IF($E$7&gt;=DO$7,INDEX(Data!DL:DL,MATCH(Control!$E22,Data!$B:$B,0),),NA())</f>
        <v>114.1</v>
      </c>
      <c r="DP22">
        <f>IF($E$7&gt;=DP$7,INDEX(Data!DM:DM,MATCH(Control!$E22,Data!$B:$B,0),),NA())</f>
        <v>118</v>
      </c>
      <c r="DQ22">
        <f>IF($E$7&gt;=DQ$7,INDEX(Data!DN:DN,MATCH(Control!$E22,Data!$B:$B,0),),NA())</f>
        <v>119.6</v>
      </c>
      <c r="DR22">
        <f>IF($E$7&gt;=DR$7,INDEX(Data!DO:DO,MATCH(Control!$E22,Data!$B:$B,0),),NA())</f>
        <v>121.5</v>
      </c>
      <c r="DS22">
        <f>IF($E$7&gt;=DS$7,INDEX(Data!DP:DP,MATCH(Control!$E22,Data!$B:$B,0),),NA())</f>
        <v>128.5</v>
      </c>
      <c r="DT22">
        <f>IF($E$7&gt;=DT$7,INDEX(Data!DQ:DQ,MATCH(Control!$E22,Data!$B:$B,0),),NA())</f>
        <v>151.4</v>
      </c>
      <c r="DU22">
        <f>IF($E$7&gt;=DU$7,INDEX(Data!DR:DR,MATCH(Control!$E22,Data!$B:$B,0),),NA())</f>
        <v>100.1</v>
      </c>
      <c r="DV22">
        <f>IF($E$7&gt;=DV$7,INDEX(Data!DS:DS,MATCH(Control!$E22,Data!$B:$B,0),),NA())</f>
        <v>108.2</v>
      </c>
      <c r="DW22">
        <f>IF($E$7&gt;=DW$7,INDEX(Data!DT:DT,MATCH(Control!$E22,Data!$B:$B,0),),NA())</f>
        <v>113.2</v>
      </c>
      <c r="DX22">
        <f>IF($E$7&gt;=DX$7,INDEX(Data!DU:DU,MATCH(Control!$E22,Data!$B:$B,0),),NA())</f>
        <v>108</v>
      </c>
      <c r="DY22">
        <f>IF($E$7&gt;=DY$7,INDEX(Data!DV:DV,MATCH(Control!$E22,Data!$B:$B,0),),NA())</f>
        <v>98.2</v>
      </c>
      <c r="DZ22">
        <f>IF($E$7&gt;=DZ$7,INDEX(Data!DW:DW,MATCH(Control!$E22,Data!$B:$B,0),),NA())</f>
        <v>95.2</v>
      </c>
      <c r="EA22">
        <f>IF($E$7&gt;=EA$7,INDEX(Data!DX:DX,MATCH(Control!$E22,Data!$B:$B,0),),NA())</f>
        <v>101.4</v>
      </c>
      <c r="EB22">
        <f>IF($E$7&gt;=EB$7,INDEX(Data!DY:DY,MATCH(Control!$E22,Data!$B:$B,0),),NA())</f>
        <v>93.5</v>
      </c>
      <c r="EC22">
        <f>IF($E$7&gt;=EC$7,INDEX(Data!DZ:DZ,MATCH(Control!$E22,Data!$B:$B,0),),NA())</f>
        <v>112</v>
      </c>
      <c r="ED22">
        <f>IF($E$7&gt;=ED$7,INDEX(Data!EA:EA,MATCH(Control!$E22,Data!$B:$B,0),),NA())</f>
        <v>118.9</v>
      </c>
      <c r="EE22">
        <f>IF($E$7&gt;=EE$7,INDEX(Data!EB:EB,MATCH(Control!$E22,Data!$B:$B,0),),NA())</f>
        <v>125.7</v>
      </c>
      <c r="EF22">
        <f>IF($E$7&gt;=EF$7,INDEX(Data!EC:EC,MATCH(Control!$E22,Data!$B:$B,0),),NA())</f>
        <v>154.69999999999999</v>
      </c>
      <c r="EG22">
        <f>IF($E$7&gt;=EG$7,INDEX(Data!ED:ED,MATCH(Control!$E22,Data!$B:$B,0),),NA())</f>
        <v>100.7</v>
      </c>
      <c r="EH22">
        <f>IF($E$7&gt;=EH$7,INDEX(Data!EE:EE,MATCH(Control!$E22,Data!$B:$B,0),),NA())</f>
        <v>102.8</v>
      </c>
      <c r="EI22">
        <f>IF($E$7&gt;=EI$7,INDEX(Data!EF:EF,MATCH(Control!$E22,Data!$B:$B,0),),NA())</f>
        <v>113.5</v>
      </c>
      <c r="EJ22">
        <f>IF($E$7&gt;=EJ$7,INDEX(Data!EG:EG,MATCH(Control!$E22,Data!$B:$B,0),),NA())</f>
        <v>99.2</v>
      </c>
      <c r="EK22">
        <f>IF($E$7&gt;=EK$7,INDEX(Data!EH:EH,MATCH(Control!$E22,Data!$B:$B,0),),NA())</f>
        <v>95.4</v>
      </c>
      <c r="EL22">
        <f>IF($E$7&gt;=EL$7,INDEX(Data!EI:EI,MATCH(Control!$E22,Data!$B:$B,0),),NA())</f>
        <v>89.3</v>
      </c>
      <c r="EM22">
        <f>IF($E$7&gt;=EM$7,INDEX(Data!EJ:EJ,MATCH(Control!$E22,Data!$B:$B,0),),NA())</f>
        <v>84.4</v>
      </c>
      <c r="EN22">
        <f>IF($E$7&gt;=EN$7,INDEX(Data!EK:EK,MATCH(Control!$E22,Data!$B:$B,0),),NA())</f>
        <v>91.1</v>
      </c>
      <c r="EO22">
        <f>IF($E$7&gt;=EO$7,INDEX(Data!EL:EL,MATCH(Control!$E22,Data!$B:$B,0),),NA())</f>
        <v>102.2</v>
      </c>
      <c r="EP22">
        <f>IF($E$7&gt;=EP$7,INDEX(Data!EM:EM,MATCH(Control!$E22,Data!$B:$B,0),),NA())</f>
        <v>101.4</v>
      </c>
      <c r="EQ22">
        <f>IF($E$7&gt;=EQ$7,INDEX(Data!EN:EN,MATCH(Control!$E22,Data!$B:$B,0),),NA())</f>
        <v>108.5</v>
      </c>
      <c r="ER22">
        <f>IF($E$7&gt;=ER$7,INDEX(Data!EO:EO,MATCH(Control!$E22,Data!$B:$B,0),),NA())</f>
        <v>179</v>
      </c>
      <c r="ES22">
        <f>IF($E$7&gt;=ES$7,INDEX(Data!EP:EP,MATCH(Control!$E22,Data!$B:$B,0),),NA())</f>
        <v>111</v>
      </c>
      <c r="ET22">
        <f>IF($E$7&gt;=ET$7,INDEX(Data!EQ:EQ,MATCH(Control!$E22,Data!$B:$B,0),),NA())</f>
        <v>121.4</v>
      </c>
      <c r="EU22">
        <f>IF($E$7&gt;=EU$7,INDEX(Data!ER:ER,MATCH(Control!$E22,Data!$B:$B,0),),NA())</f>
        <v>125.6</v>
      </c>
      <c r="EV22">
        <f>IF($E$7&gt;=EV$7,INDEX(Data!ES:ES,MATCH(Control!$E22,Data!$B:$B,0),),NA())</f>
        <v>116.2</v>
      </c>
      <c r="EW22">
        <f>IF($E$7&gt;=EW$7,INDEX(Data!ET:ET,MATCH(Control!$E22,Data!$B:$B,0),),NA())</f>
        <v>125.1</v>
      </c>
      <c r="EX22">
        <f>IF($E$7&gt;=EX$7,INDEX(Data!EU:EU,MATCH(Control!$E22,Data!$B:$B,0),),NA())</f>
        <v>119.1</v>
      </c>
      <c r="EY22">
        <f>IF($E$7&gt;=EY$7,INDEX(Data!EV:EV,MATCH(Control!$E22,Data!$B:$B,0),),NA())</f>
        <v>117.5</v>
      </c>
      <c r="EZ22">
        <f>IF($E$7&gt;=EZ$7,INDEX(Data!EW:EW,MATCH(Control!$E22,Data!$B:$B,0),),NA())</f>
        <v>123.8</v>
      </c>
      <c r="FA22">
        <f>IF($E$7&gt;=FA$7,INDEX(Data!EX:EX,MATCH(Control!$E22,Data!$B:$B,0),),NA())</f>
        <v>134.5</v>
      </c>
      <c r="FB22">
        <f>IF($E$7&gt;=FB$7,INDEX(Data!EY:EY,MATCH(Control!$E22,Data!$B:$B,0),),NA())</f>
        <v>141</v>
      </c>
      <c r="FC22">
        <f>IF($E$7&gt;=FC$7,INDEX(Data!EZ:EZ,MATCH(Control!$E22,Data!$B:$B,0),),NA())</f>
        <v>145.19999999999999</v>
      </c>
      <c r="FD22">
        <f>IF($E$7&gt;=FD$7,INDEX(Data!FA:FA,MATCH(Control!$E22,Data!$B:$B,0),),NA())</f>
        <v>180.7</v>
      </c>
      <c r="FE22">
        <f>IF($E$7&gt;=FE$7,INDEX(Data!FB:FB,MATCH(Control!$E22,Data!$B:$B,0),),NA())</f>
        <v>120.8</v>
      </c>
      <c r="FF22">
        <f>IF($E$7&gt;=FF$7,INDEX(Data!FC:FC,MATCH(Control!$E22,Data!$B:$B,0),),NA())</f>
        <v>121</v>
      </c>
      <c r="FG22">
        <f>IF($E$7&gt;=FG$7,INDEX(Data!FD:FD,MATCH(Control!$E22,Data!$B:$B,0),),NA())</f>
        <v>132.6</v>
      </c>
      <c r="FH22">
        <f>IF($E$7&gt;=FH$7,INDEX(Data!FE:FE,MATCH(Control!$E22,Data!$B:$B,0),),NA())</f>
        <v>116.3</v>
      </c>
      <c r="FI22">
        <f>IF($E$7&gt;=FI$7,INDEX(Data!FF:FF,MATCH(Control!$E22,Data!$B:$B,0),),NA())</f>
        <v>113.2</v>
      </c>
      <c r="FJ22">
        <f>IF($E$7&gt;=FJ$7,INDEX(Data!FG:FG,MATCH(Control!$E22,Data!$B:$B,0),),NA())</f>
        <v>120.2</v>
      </c>
      <c r="FK22">
        <f>IF($E$7&gt;=FK$7,INDEX(Data!FH:FH,MATCH(Control!$E22,Data!$B:$B,0),),NA())</f>
        <v>124.3</v>
      </c>
      <c r="FL22">
        <f>IF($E$7&gt;=FL$7,INDEX(Data!FI:FI,MATCH(Control!$E22,Data!$B:$B,0),),NA())</f>
        <v>134</v>
      </c>
      <c r="FM22">
        <f>IF($E$7&gt;=FM$7,INDEX(Data!FJ:FJ,MATCH(Control!$E22,Data!$B:$B,0),),NA())</f>
        <v>140.6</v>
      </c>
      <c r="FN22">
        <f>IF($E$7&gt;=FN$7,INDEX(Data!FK:FK,MATCH(Control!$E22,Data!$B:$B,0),),NA())</f>
        <v>163.69999999999999</v>
      </c>
      <c r="FO22">
        <f>IF($E$7&gt;=FO$7,INDEX(Data!FL:FL,MATCH(Control!$E22,Data!$B:$B,0),),NA())</f>
        <v>176.2</v>
      </c>
      <c r="FP22">
        <f>IF($E$7&gt;=FP$7,INDEX(Data!FM:FM,MATCH(Control!$E22,Data!$B:$B,0),),NA())</f>
        <v>225.4</v>
      </c>
      <c r="FQ22">
        <f>IF($E$7&gt;=FQ$7,INDEX(Data!FN:FN,MATCH(Control!$E22,Data!$B:$B,0),),NA())</f>
        <v>157.5</v>
      </c>
      <c r="FR22">
        <f>IF($E$7&gt;=FR$7,INDEX(Data!FO:FO,MATCH(Control!$E22,Data!$B:$B,0),),NA())</f>
        <v>147.69999999999999</v>
      </c>
      <c r="FS22">
        <f>IF($E$7&gt;=FS$7,INDEX(Data!FP:FP,MATCH(Control!$E22,Data!$B:$B,0),),NA())</f>
        <v>158.1</v>
      </c>
      <c r="FT22">
        <f>IF($E$7&gt;=FT$7,INDEX(Data!FQ:FQ,MATCH(Control!$E22,Data!$B:$B,0),),NA())</f>
        <v>152.4</v>
      </c>
      <c r="FU22">
        <f>IF($E$7&gt;=FU$7,INDEX(Data!FR:FR,MATCH(Control!$E22,Data!$B:$B,0),),NA())</f>
        <v>171</v>
      </c>
      <c r="FV22">
        <f>IF($E$7&gt;=FV$7,INDEX(Data!FS:FS,MATCH(Control!$E22,Data!$B:$B,0),),NA())</f>
        <v>158</v>
      </c>
      <c r="FW22">
        <f>IF($E$7&gt;=FW$7,INDEX(Data!FT:FT,MATCH(Control!$E22,Data!$B:$B,0),),NA())</f>
        <v>174</v>
      </c>
      <c r="FX22">
        <f>IF($E$7&gt;=FX$7,INDEX(Data!FU:FU,MATCH(Control!$E22,Data!$B:$B,0),),NA())</f>
        <v>157.5</v>
      </c>
      <c r="FY22">
        <f>IF($E$7&gt;=FY$7,INDEX(Data!FV:FV,MATCH(Control!$E22,Data!$B:$B,0),),NA())</f>
        <v>167</v>
      </c>
      <c r="FZ22">
        <f>IF($E$7&gt;=FZ$7,INDEX(Data!FW:FW,MATCH(Control!$E22,Data!$B:$B,0),),NA())</f>
        <v>181</v>
      </c>
      <c r="GA22">
        <f>IF($E$7&gt;=GA$7,INDEX(Data!FX:FX,MATCH(Control!$E22,Data!$B:$B,0),),NA())</f>
        <v>189.6</v>
      </c>
      <c r="GB22">
        <f>IF($E$7&gt;=GB$7,INDEX(Data!FY:FY,MATCH(Control!$E22,Data!$B:$B,0),),NA())</f>
        <v>249.8</v>
      </c>
      <c r="GC22">
        <f>IF($E$7&gt;=GC$7,INDEX(Data!FZ:FZ,MATCH(Control!$E22,Data!$B:$B,0),),NA())</f>
        <v>168</v>
      </c>
      <c r="GD22">
        <f>IF($E$7&gt;=GD$7,INDEX(Data!GA:GA,MATCH(Control!$E22,Data!$B:$B,0),),NA())</f>
        <v>154.9</v>
      </c>
      <c r="GE22">
        <f>IF($E$7&gt;=GE$7,INDEX(Data!GB:GB,MATCH(Control!$E22,Data!$B:$B,0),),NA())</f>
        <v>169.9</v>
      </c>
      <c r="GF22">
        <f>IF($E$7&gt;=GF$7,INDEX(Data!GC:GC,MATCH(Control!$E22,Data!$B:$B,0),),NA())</f>
        <v>159.80000000000001</v>
      </c>
      <c r="GG22">
        <f>IF($E$7&gt;=GG$7,INDEX(Data!GD:GD,MATCH(Control!$E22,Data!$B:$B,0),),NA())</f>
        <v>172.7</v>
      </c>
      <c r="GH22">
        <f>IF($E$7&gt;=GH$7,INDEX(Data!GE:GE,MATCH(Control!$E22,Data!$B:$B,0),),NA())</f>
        <v>154.1</v>
      </c>
      <c r="GI22">
        <f>IF($E$7&gt;=GI$7,INDEX(Data!GF:GF,MATCH(Control!$E22,Data!$B:$B,0),),NA())</f>
        <v>144.9</v>
      </c>
      <c r="GJ22">
        <f>IF($E$7&gt;=GJ$7,INDEX(Data!GG:GG,MATCH(Control!$E22,Data!$B:$B,0),),NA())</f>
        <v>141.30000000000001</v>
      </c>
      <c r="GK22">
        <f>IF($E$7&gt;=GK$7,INDEX(Data!GH:GH,MATCH(Control!$E22,Data!$B:$B,0),),NA())</f>
        <v>164.3</v>
      </c>
      <c r="GL22">
        <f>IF($E$7&gt;=GL$7,INDEX(Data!GI:GI,MATCH(Control!$E22,Data!$B:$B,0),),NA())</f>
        <v>162.69999999999999</v>
      </c>
      <c r="GM22">
        <f>IF($E$7&gt;=GM$7,INDEX(Data!GJ:GJ,MATCH(Control!$E22,Data!$B:$B,0),),NA())</f>
        <v>172.8</v>
      </c>
      <c r="GN22">
        <f>IF($E$7&gt;=GN$7,INDEX(Data!GK:GK,MATCH(Control!$E22,Data!$B:$B,0),),NA())</f>
        <v>248.7</v>
      </c>
      <c r="GO22">
        <f>IF($E$7&gt;=GO$7,INDEX(Data!GL:GL,MATCH(Control!$E22,Data!$B:$B,0),),NA())</f>
        <v>157</v>
      </c>
      <c r="GP22">
        <f>IF($E$7&gt;=GP$7,INDEX(Data!GM:GM,MATCH(Control!$E22,Data!$B:$B,0),),NA())</f>
        <v>145</v>
      </c>
      <c r="GQ22">
        <f>IF($E$7&gt;=GQ$7,INDEX(Data!GN:GN,MATCH(Control!$E22,Data!$B:$B,0),),NA())</f>
        <v>158.6</v>
      </c>
      <c r="GR22">
        <f>IF($E$7&gt;=GR$7,INDEX(Data!GO:GO,MATCH(Control!$E22,Data!$B:$B,0),),NA())</f>
        <v>145.9</v>
      </c>
      <c r="GS22">
        <f>IF($E$7&gt;=GS$7,INDEX(Data!GP:GP,MATCH(Control!$E22,Data!$B:$B,0),),NA())</f>
        <v>146.80000000000001</v>
      </c>
      <c r="GT22">
        <f>IF($E$7&gt;=GT$7,INDEX(Data!GQ:GQ,MATCH(Control!$E22,Data!$B:$B,0),),NA())</f>
        <v>140.19999999999999</v>
      </c>
      <c r="GU22">
        <f>IF($E$7&gt;=GU$7,INDEX(Data!GR:GR,MATCH(Control!$E22,Data!$B:$B,0),),NA())</f>
        <v>135.80000000000001</v>
      </c>
      <c r="GV22">
        <f>IF($E$7&gt;=GV$7,INDEX(Data!GS:GS,MATCH(Control!$E22,Data!$B:$B,0),),NA())</f>
        <v>141.69999999999999</v>
      </c>
      <c r="GW22">
        <f>IF($E$7&gt;=GW$7,INDEX(Data!GT:GT,MATCH(Control!$E22,Data!$B:$B,0),),NA())</f>
        <v>158.69999999999999</v>
      </c>
      <c r="GX22">
        <f>IF($E$7&gt;=GX$7,INDEX(Data!GU:GU,MATCH(Control!$E22,Data!$B:$B,0),),NA())</f>
        <v>148.4</v>
      </c>
      <c r="GY22">
        <f>IF($E$7&gt;=GY$7,INDEX(Data!GV:GV,MATCH(Control!$E22,Data!$B:$B,0),),NA())</f>
        <v>148</v>
      </c>
      <c r="GZ22">
        <f>IF($E$7&gt;=GZ$7,INDEX(Data!GW:GW,MATCH(Control!$E22,Data!$B:$B,0),),NA())</f>
        <v>183</v>
      </c>
      <c r="HA22">
        <f>IF($E$7&gt;=HA$7,INDEX(Data!GX:GX,MATCH(Control!$E22,Data!$B:$B,0),),NA())</f>
        <v>133.1</v>
      </c>
      <c r="HB22">
        <f>IF($E$7&gt;=HB$7,INDEX(Data!GY:GY,MATCH(Control!$E22,Data!$B:$B,0),),NA())</f>
        <v>120.5</v>
      </c>
      <c r="HC22">
        <f>IF($E$7&gt;=HC$7,INDEX(Data!GZ:GZ,MATCH(Control!$E22,Data!$B:$B,0),),NA())</f>
        <v>132.19999999999999</v>
      </c>
      <c r="HD22">
        <f>IF($E$7&gt;=HD$7,INDEX(Data!HA:HA,MATCH(Control!$E22,Data!$B:$B,0),),NA())</f>
        <v>126</v>
      </c>
      <c r="HE22">
        <f>IF($E$7&gt;=HE$7,INDEX(Data!HB:HB,MATCH(Control!$E22,Data!$B:$B,0),),NA())</f>
        <v>141</v>
      </c>
      <c r="HF22">
        <f>IF($E$7&gt;=HF$7,INDEX(Data!HC:HC,MATCH(Control!$E22,Data!$B:$B,0),),NA())</f>
        <v>135</v>
      </c>
      <c r="HG22">
        <f>IF($E$7&gt;=HG$7,INDEX(Data!HD:HD,MATCH(Control!$E22,Data!$B:$B,0),),NA())</f>
        <v>143.69999999999999</v>
      </c>
      <c r="HH22">
        <f>IF($E$7&gt;=HH$7,INDEX(Data!HE:HE,MATCH(Control!$E22,Data!$B:$B,0),),NA())</f>
        <v>144.4</v>
      </c>
      <c r="HI22">
        <f>IF($E$7&gt;=HI$7,INDEX(Data!HF:HF,MATCH(Control!$E22,Data!$B:$B,0),),NA())</f>
        <v>171.7</v>
      </c>
      <c r="HJ22">
        <f>IF($E$7&gt;=HJ$7,INDEX(Data!HG:HG,MATCH(Control!$E22,Data!$B:$B,0),),NA())</f>
        <v>185.5</v>
      </c>
      <c r="HK22">
        <f>IF($E$7&gt;=HK$7,INDEX(Data!HH:HH,MATCH(Control!$E22,Data!$B:$B,0),),NA())</f>
        <v>167.9</v>
      </c>
      <c r="HL22">
        <f>IF($E$7&gt;=HL$7,INDEX(Data!HI:HI,MATCH(Control!$E22,Data!$B:$B,0),),NA())</f>
        <v>200.7</v>
      </c>
      <c r="HM22">
        <f>IF($E$7&gt;=HM$7,INDEX(Data!HJ:HJ,MATCH(Control!$E22,Data!$B:$B,0),),NA())</f>
        <v>169.7</v>
      </c>
      <c r="HN22">
        <f>IF($E$7&gt;=HN$7,INDEX(Data!HK:HK,MATCH(Control!$E22,Data!$B:$B,0),),NA())</f>
        <v>163.19999999999999</v>
      </c>
      <c r="HO22">
        <f>IF($E$7&gt;=HO$7,INDEX(Data!HL:HL,MATCH(Control!$E22,Data!$B:$B,0),),NA())</f>
        <v>167.6</v>
      </c>
      <c r="HP22">
        <f>IF($E$7&gt;=HP$7,INDEX(Data!HM:HM,MATCH(Control!$E22,Data!$B:$B,0),),NA())</f>
        <v>148.69999999999999</v>
      </c>
      <c r="HQ22">
        <f>IF($E$7&gt;=HQ$7,INDEX(Data!HN:HN,MATCH(Control!$E22,Data!$B:$B,0),),NA())</f>
        <v>161.4</v>
      </c>
      <c r="HR22">
        <f>IF($E$7&gt;=HR$7,INDEX(Data!HO:HO,MATCH(Control!$E22,Data!$B:$B,0),),NA())</f>
        <v>188.5</v>
      </c>
      <c r="HS22">
        <f>IF($E$7&gt;=HS$7,INDEX(Data!HP:HP,MATCH(Control!$E22,Data!$B:$B,0),),NA())</f>
        <v>158.30000000000001</v>
      </c>
      <c r="HT22">
        <f>IF($E$7&gt;=HT$7,INDEX(Data!HQ:HQ,MATCH(Control!$E22,Data!$B:$B,0),),NA())</f>
        <v>174.5</v>
      </c>
      <c r="HU22">
        <f>IF($E$7&gt;=HU$7,INDEX(Data!HR:HR,MATCH(Control!$E22,Data!$B:$B,0),),NA())</f>
        <v>193.2</v>
      </c>
      <c r="HV22">
        <f>IF($E$7&gt;=HV$7,INDEX(Data!HS:HS,MATCH(Control!$E22,Data!$B:$B,0),),NA())</f>
        <v>194.5</v>
      </c>
      <c r="HW22">
        <f>IF($E$7&gt;=HW$7,INDEX(Data!HT:HT,MATCH(Control!$E22,Data!$B:$B,0),),NA())</f>
        <v>209.7</v>
      </c>
      <c r="HX22">
        <f>IF($E$7&gt;=HX$7,INDEX(Data!HU:HU,MATCH(Control!$E22,Data!$B:$B,0),),NA())</f>
        <v>266.3</v>
      </c>
      <c r="HY22">
        <f>IF($E$7&gt;=HY$7,INDEX(Data!HV:HV,MATCH(Control!$E22,Data!$B:$B,0),),NA())</f>
        <v>209.6</v>
      </c>
      <c r="HZ22">
        <f>IF($E$7&gt;=HZ$7,INDEX(Data!HW:HW,MATCH(Control!$E22,Data!$B:$B,0),),NA())</f>
        <v>185.2</v>
      </c>
      <c r="IA22">
        <f>IF($E$7&gt;=IA$7,INDEX(Data!HX:HX,MATCH(Control!$E22,Data!$B:$B,0),),NA())</f>
        <v>202.2</v>
      </c>
      <c r="IB22">
        <f>IF($E$7&gt;=IB$7,INDEX(Data!HY:HY,MATCH(Control!$E22,Data!$B:$B,0),),NA())</f>
        <v>200</v>
      </c>
      <c r="IC22">
        <f>IF($E$7&gt;=IC$7,INDEX(Data!HZ:HZ,MATCH(Control!$E22,Data!$B:$B,0),),NA())</f>
        <v>200.3</v>
      </c>
      <c r="ID22">
        <f>IF($E$7&gt;=ID$7,INDEX(Data!IA:IA,MATCH(Control!$E22,Data!$B:$B,0),),NA())</f>
        <v>200.3</v>
      </c>
      <c r="IE22">
        <f>IF($E$7&gt;=IE$7,INDEX(Data!IB:IB,MATCH(Control!$E22,Data!$B:$B,0),),NA())</f>
        <v>193.6</v>
      </c>
      <c r="IF22">
        <f>IF($E$7&gt;=IF$7,INDEX(Data!IC:IC,MATCH(Control!$E22,Data!$B:$B,0),),NA())</f>
        <v>211.4</v>
      </c>
      <c r="IG22">
        <f>IF($E$7&gt;=IG$7,INDEX(Data!ID:ID,MATCH(Control!$E22,Data!$B:$B,0),),NA())</f>
        <v>218.2</v>
      </c>
      <c r="IH22">
        <f>IF($E$7&gt;=IH$7,INDEX(Data!IE:IE,MATCH(Control!$E22,Data!$B:$B,0),),NA())</f>
        <v>236.3</v>
      </c>
      <c r="II22">
        <f>IF($E$7&gt;=II$7,INDEX(Data!IF:IF,MATCH(Control!$E22,Data!$B:$B,0),),NA())</f>
        <v>230.6</v>
      </c>
      <c r="IJ22">
        <f>IF($E$7&gt;=IJ$7,INDEX(Data!IG:IG,MATCH(Control!$E22,Data!$B:$B,0),),NA())</f>
        <v>291</v>
      </c>
      <c r="IK22">
        <f>IF($E$7&gt;=IK$7,INDEX(Data!IH:IH,MATCH(Control!$E22,Data!$B:$B,0),),NA())</f>
        <v>219.9</v>
      </c>
      <c r="IL22">
        <f>IF($E$7&gt;=IL$7,INDEX(Data!II:II,MATCH(Control!$E22,Data!$B:$B,0),),NA())</f>
        <v>196.6</v>
      </c>
      <c r="IM22">
        <f>IF($E$7&gt;=IM$7,INDEX(Data!IJ:IJ,MATCH(Control!$E22,Data!$B:$B,0),),NA())</f>
        <v>218.7</v>
      </c>
      <c r="IN22">
        <f>IF($E$7&gt;=IN$7,INDEX(Data!IK:IK,MATCH(Control!$E22,Data!$B:$B,0),),NA())</f>
        <v>216.8</v>
      </c>
      <c r="IO22">
        <f>IF($E$7&gt;=IO$7,INDEX(Data!IL:IL,MATCH(Control!$E22,Data!$B:$B,0),),NA())</f>
        <v>205.5</v>
      </c>
      <c r="IP22">
        <f>IF($E$7&gt;=IP$7,INDEX(Data!IM:IM,MATCH(Control!$E22,Data!$B:$B,0),),NA())</f>
        <v>198.2</v>
      </c>
      <c r="IQ22">
        <f>IF($E$7&gt;=IQ$7,INDEX(Data!IN:IN,MATCH(Control!$E22,Data!$B:$B,0),),NA())</f>
        <v>233.9</v>
      </c>
      <c r="IR22">
        <f>IF($E$7&gt;=IR$7,INDEX(Data!IO:IO,MATCH(Control!$E22,Data!$B:$B,0),),NA())</f>
        <v>246.2</v>
      </c>
      <c r="IS22">
        <f>IF($E$7&gt;=IS$7,INDEX(Data!IP:IP,MATCH(Control!$E22,Data!$B:$B,0),),NA())</f>
        <v>259.8</v>
      </c>
      <c r="IT22">
        <f>IF($E$7&gt;=IT$7,INDEX(Data!IQ:IQ,MATCH(Control!$E22,Data!$B:$B,0),),NA())</f>
        <v>277.3</v>
      </c>
      <c r="IU22">
        <f>IF($E$7&gt;=IU$7,INDEX(Data!IR:IR,MATCH(Control!$E22,Data!$B:$B,0),),NA())</f>
        <v>294.3</v>
      </c>
      <c r="IV22">
        <f>IF($E$7&gt;=IV$7,INDEX(Data!IS:IS,MATCH(Control!$E22,Data!$B:$B,0),),NA())</f>
        <v>341.9</v>
      </c>
      <c r="IW22">
        <f>IF($E$7&gt;=IW$7,INDEX(Data!IT:IT,MATCH(Control!$E22,Data!$B:$B,0),),NA())</f>
        <v>247</v>
      </c>
      <c r="IX22">
        <f>IF($E$7&gt;=IX$7,INDEX(Data!IU:IU,MATCH(Control!$E22,Data!$B:$B,0),),NA())</f>
        <v>229.3</v>
      </c>
      <c r="IY22">
        <f>IF($E$7&gt;=IY$7,INDEX(Data!IV:IV,MATCH(Control!$E22,Data!$B:$B,0),),NA())</f>
        <v>250.3</v>
      </c>
      <c r="IZ22">
        <f>IF($E$7&gt;=IZ$7,INDEX(Data!IW:IW,MATCH(Control!$E22,Data!$B:$B,0),),NA())</f>
        <v>241.6</v>
      </c>
      <c r="JA22">
        <f>IF($E$7&gt;=JA$7,INDEX(Data!IX:IX,MATCH(Control!$E22,Data!$B:$B,0),),NA())</f>
        <v>247</v>
      </c>
      <c r="JB22">
        <f>IF($E$7&gt;=JB$7,INDEX(Data!IY:IY,MATCH(Control!$E22,Data!$B:$B,0),),NA())</f>
        <v>258.7</v>
      </c>
      <c r="JC22">
        <f>IF($E$7&gt;=JC$7,INDEX(Data!IZ:IZ,MATCH(Control!$E22,Data!$B:$B,0),),NA())</f>
        <v>271.3</v>
      </c>
      <c r="JD22">
        <f>IF($E$7&gt;=JD$7,INDEX(Data!JA:JA,MATCH(Control!$E22,Data!$B:$B,0),),NA())</f>
        <v>291.10000000000002</v>
      </c>
      <c r="JE22">
        <f>IF($E$7&gt;=JE$7,INDEX(Data!JB:JB,MATCH(Control!$E22,Data!$B:$B,0),),NA())</f>
        <v>312.7</v>
      </c>
      <c r="JF22">
        <f>IF($E$7&gt;=JF$7,INDEX(Data!JC:JC,MATCH(Control!$E22,Data!$B:$B,0),),NA())</f>
        <v>324.60000000000002</v>
      </c>
      <c r="JG22">
        <f>IF($E$7&gt;=JG$7,INDEX(Data!JD:JD,MATCH(Control!$E22,Data!$B:$B,0),),NA())</f>
        <v>315.2</v>
      </c>
      <c r="JH22">
        <f>IF($E$7&gt;=JH$7,INDEX(Data!JE:JE,MATCH(Control!$E22,Data!$B:$B,0),),NA())</f>
        <v>360.8</v>
      </c>
      <c r="JI22">
        <f>IF($E$7&gt;=JI$7,INDEX(Data!JF:JF,MATCH(Control!$E22,Data!$B:$B,0),),NA())</f>
        <v>258.89999999999998</v>
      </c>
      <c r="JJ22">
        <f>IF($E$7&gt;=JJ$7,INDEX(Data!JG:JG,MATCH(Control!$E22,Data!$B:$B,0),),NA())</f>
        <v>246.5</v>
      </c>
      <c r="JK22">
        <f>IF($E$7&gt;=JK$7,INDEX(Data!JH:JH,MATCH(Control!$E22,Data!$B:$B,0),),NA())</f>
        <v>260.89999999999998</v>
      </c>
      <c r="JL22">
        <f>IF($E$7&gt;=JL$7,INDEX(Data!JI:JI,MATCH(Control!$E22,Data!$B:$B,0),),NA())</f>
        <v>249</v>
      </c>
      <c r="JM22">
        <f>IF($E$7&gt;=JM$7,INDEX(Data!JJ:JJ,MATCH(Control!$E22,Data!$B:$B,0),),NA())</f>
        <v>256.5</v>
      </c>
      <c r="JN22">
        <f>IF($E$7&gt;=JN$7,INDEX(Data!JK:JK,MATCH(Control!$E22,Data!$B:$B,0),),NA())</f>
        <v>257.39999999999998</v>
      </c>
      <c r="JO22">
        <f>IF($E$7&gt;=JO$7,INDEX(Data!JL:JL,MATCH(Control!$E22,Data!$B:$B,0),),NA())</f>
        <v>275.39999999999998</v>
      </c>
      <c r="JP22">
        <f>IF($E$7&gt;=JP$7,INDEX(Data!JM:JM,MATCH(Control!$E22,Data!$B:$B,0),),NA())</f>
        <v>269.8</v>
      </c>
      <c r="JQ22">
        <f>IF($E$7&gt;=JQ$7,INDEX(Data!JN:JN,MATCH(Control!$E22,Data!$B:$B,0),),NA())</f>
        <v>279.8</v>
      </c>
      <c r="JR22">
        <f>IF($E$7&gt;=JR$7,INDEX(Data!JO:JO,MATCH(Control!$E22,Data!$B:$B,0),),NA())</f>
        <v>307.3</v>
      </c>
      <c r="JS22">
        <f>IF($E$7&gt;=JS$7,INDEX(Data!JP:JP,MATCH(Control!$E22,Data!$B:$B,0),),NA())</f>
        <v>323.89999999999998</v>
      </c>
      <c r="JT22">
        <f>IF($E$7&gt;=JT$7,INDEX(Data!JQ:JQ,MATCH(Control!$E22,Data!$B:$B,0),),NA())</f>
        <v>361.1</v>
      </c>
      <c r="JU22">
        <f>IF($E$7&gt;=JU$7,INDEX(Data!JR:JR,MATCH(Control!$E22,Data!$B:$B,0),),NA())</f>
        <v>281.8</v>
      </c>
      <c r="JV22">
        <f>IF($E$7&gt;=JV$7,INDEX(Data!JS:JS,MATCH(Control!$E22,Data!$B:$B,0),),NA())</f>
        <v>250.6</v>
      </c>
      <c r="JW22">
        <f>IF($E$7&gt;=JW$7,INDEX(Data!JT:JT,MATCH(Control!$E22,Data!$B:$B,0),),NA())</f>
        <v>274.10000000000002</v>
      </c>
      <c r="JX22">
        <f>IF($E$7&gt;=JX$7,INDEX(Data!JU:JU,MATCH(Control!$E22,Data!$B:$B,0),),NA())</f>
        <v>270.3</v>
      </c>
      <c r="JY22">
        <f>IF($E$7&gt;=JY$7,INDEX(Data!JV:JV,MATCH(Control!$E22,Data!$B:$B,0),),NA())</f>
        <v>268.2</v>
      </c>
      <c r="JZ22">
        <f>IF($E$7&gt;=JZ$7,INDEX(Data!JW:JW,MATCH(Control!$E22,Data!$B:$B,0),),NA())</f>
        <v>264</v>
      </c>
      <c r="KA22">
        <f>IF($E$7&gt;=KA$7,INDEX(Data!JX:JX,MATCH(Control!$E22,Data!$B:$B,0),),NA())</f>
        <v>266.89999999999998</v>
      </c>
      <c r="KB22">
        <f>IF($E$7&gt;=KB$7,INDEX(Data!JY:JY,MATCH(Control!$E22,Data!$B:$B,0),),NA())</f>
        <v>298.60000000000002</v>
      </c>
      <c r="KC22">
        <f>IF($E$7&gt;=KC$7,INDEX(Data!JZ:JZ,MATCH(Control!$E22,Data!$B:$B,0),),NA())</f>
        <v>303.10000000000002</v>
      </c>
      <c r="KD22">
        <f>IF($E$7&gt;=KD$7,INDEX(Data!KA:KA,MATCH(Control!$E22,Data!$B:$B,0),),NA())</f>
        <v>329.4</v>
      </c>
      <c r="KE22">
        <f>IF($E$7&gt;=KE$7,INDEX(Data!KB:KB,MATCH(Control!$E22,Data!$B:$B,0),),NA())</f>
        <v>345.6</v>
      </c>
      <c r="KF22">
        <f>IF($E$7&gt;=KF$7,INDEX(Data!KC:KC,MATCH(Control!$E22,Data!$B:$B,0),),NA())</f>
        <v>395.2</v>
      </c>
      <c r="KG22">
        <f>IF($E$7&gt;=KG$7,INDEX(Data!KD:KD,MATCH(Control!$E22,Data!$B:$B,0),),NA())</f>
        <v>288</v>
      </c>
      <c r="KH22">
        <f>IF($E$7&gt;=KH$7,INDEX(Data!KE:KE,MATCH(Control!$E22,Data!$B:$B,0),),NA())</f>
        <v>277.3</v>
      </c>
      <c r="KI22">
        <f>IF($E$7&gt;=KI$7,INDEX(Data!KF:KF,MATCH(Control!$E22,Data!$B:$B,0),),NA())</f>
        <v>302.8</v>
      </c>
      <c r="KJ22">
        <f>IF($E$7&gt;=KJ$7,INDEX(Data!KG:KG,MATCH(Control!$E22,Data!$B:$B,0),),NA())</f>
        <v>288.5</v>
      </c>
      <c r="KK22">
        <f>IF($E$7&gt;=KK$7,INDEX(Data!KH:KH,MATCH(Control!$E22,Data!$B:$B,0),),NA())</f>
        <v>290.39999999999998</v>
      </c>
      <c r="KL22">
        <f>IF($E$7&gt;=KL$7,INDEX(Data!KI:KI,MATCH(Control!$E22,Data!$B:$B,0),),NA())</f>
        <v>275.39999999999998</v>
      </c>
      <c r="KM22">
        <f>IF($E$7&gt;=KM$7,INDEX(Data!KJ:KJ,MATCH(Control!$E22,Data!$B:$B,0),),NA())</f>
        <v>262.39999999999998</v>
      </c>
      <c r="KN22">
        <f>IF($E$7&gt;=KN$7,INDEX(Data!KK:KK,MATCH(Control!$E22,Data!$B:$B,0),),NA())</f>
        <v>272.89999999999998</v>
      </c>
      <c r="KO22">
        <f>IF($E$7&gt;=KO$7,INDEX(Data!KL:KL,MATCH(Control!$E22,Data!$B:$B,0),),NA())</f>
        <v>279.7</v>
      </c>
      <c r="KP22">
        <f>IF($E$7&gt;=KP$7,INDEX(Data!KM:KM,MATCH(Control!$E22,Data!$B:$B,0),),NA())</f>
        <v>299.3</v>
      </c>
      <c r="KQ22">
        <f>IF($E$7&gt;=KQ$7,INDEX(Data!KN:KN,MATCH(Control!$E22,Data!$B:$B,0),),NA())</f>
        <v>313.3</v>
      </c>
      <c r="KR22">
        <f>IF($E$7&gt;=KR$7,INDEX(Data!KO:KO,MATCH(Control!$E22,Data!$B:$B,0),),NA())</f>
        <v>341.6</v>
      </c>
      <c r="KS22">
        <f>IF($E$7&gt;=KS$7,INDEX(Data!KP:KP,MATCH(Control!$E22,Data!$B:$B,0),),NA())</f>
        <v>286.39999999999998</v>
      </c>
      <c r="KT22">
        <f>IF($E$7&gt;=KT$7,INDEX(Data!KQ:KQ,MATCH(Control!$E22,Data!$B:$B,0),),NA())</f>
        <v>268.39999999999998</v>
      </c>
      <c r="KU22">
        <f>IF($E$7&gt;=KU$7,INDEX(Data!KR:KR,MATCH(Control!$E22,Data!$B:$B,0),),NA())</f>
        <v>286.60000000000002</v>
      </c>
      <c r="KV22">
        <f>IF($E$7&gt;=KV$7,INDEX(Data!KS:KS,MATCH(Control!$E22,Data!$B:$B,0),),NA())</f>
        <v>260</v>
      </c>
      <c r="KW22">
        <f>IF($E$7&gt;=KW$7,INDEX(Data!KT:KT,MATCH(Control!$E22,Data!$B:$B,0),),NA())</f>
        <v>273</v>
      </c>
      <c r="KX22">
        <f>IF($E$7&gt;=KX$7,INDEX(Data!KU:KU,MATCH(Control!$E22,Data!$B:$B,0),),NA())</f>
        <v>248.5</v>
      </c>
      <c r="KY22">
        <f>IF($E$7&gt;=KY$7,INDEX(Data!KV:KV,MATCH(Control!$E22,Data!$B:$B,0),),NA())</f>
        <v>259.7</v>
      </c>
      <c r="KZ22">
        <f>IF($E$7&gt;=KZ$7,INDEX(Data!KW:KW,MATCH(Control!$E22,Data!$B:$B,0),),NA())</f>
        <v>272.2</v>
      </c>
      <c r="LA22">
        <f>IF($E$7&gt;=LA$7,INDEX(Data!KX:KX,MATCH(Control!$E22,Data!$B:$B,0),),NA())</f>
        <v>293.60000000000002</v>
      </c>
      <c r="LB22">
        <f>IF($E$7&gt;=LB$7,INDEX(Data!KY:KY,MATCH(Control!$E22,Data!$B:$B,0),),NA())</f>
        <v>294.89999999999998</v>
      </c>
      <c r="LC22">
        <f>IF($E$7&gt;=LC$7,INDEX(Data!KZ:KZ,MATCH(Control!$E22,Data!$B:$B,0),),NA())</f>
        <v>294.3</v>
      </c>
      <c r="LD22">
        <f>IF($E$7&gt;=LD$7,INDEX(Data!LA:LA,MATCH(Control!$E22,Data!$B:$B,0),),NA())</f>
        <v>339.3</v>
      </c>
      <c r="LE22">
        <f>IF($E$7&gt;=LE$7,INDEX(Data!LB:LB,MATCH(Control!$E22,Data!$B:$B,0),),NA())</f>
        <v>263</v>
      </c>
      <c r="LF22">
        <f>IF($E$7&gt;=LF$7,INDEX(Data!LC:LC,MATCH(Control!$E22,Data!$B:$B,0),),NA())</f>
        <v>246.2</v>
      </c>
      <c r="LG22">
        <f>IF($E$7&gt;=LG$7,INDEX(Data!LD:LD,MATCH(Control!$E22,Data!$B:$B,0),),NA())</f>
        <v>255.2</v>
      </c>
      <c r="LH22">
        <f>IF($E$7&gt;=LH$7,INDEX(Data!LE:LE,MATCH(Control!$E22,Data!$B:$B,0),),NA())</f>
        <v>240.2</v>
      </c>
      <c r="LI22">
        <f>IF($E$7&gt;=LI$7,INDEX(Data!LF:LF,MATCH(Control!$E22,Data!$B:$B,0),),NA())</f>
        <v>239.6</v>
      </c>
      <c r="LJ22">
        <f>IF($E$7&gt;=LJ$7,INDEX(Data!LG:LG,MATCH(Control!$E22,Data!$B:$B,0),),NA())</f>
        <v>226.9</v>
      </c>
      <c r="LK22">
        <f>IF($E$7&gt;=LK$7,INDEX(Data!LH:LH,MATCH(Control!$E22,Data!$B:$B,0),),NA())</f>
        <v>238.7</v>
      </c>
      <c r="LL22">
        <f>IF($E$7&gt;=LL$7,INDEX(Data!LI:LI,MATCH(Control!$E22,Data!$B:$B,0),),NA())</f>
        <v>253.1</v>
      </c>
      <c r="LM22">
        <f>IF($E$7&gt;=LM$7,INDEX(Data!LJ:LJ,MATCH(Control!$E22,Data!$B:$B,0),),NA())</f>
        <v>271.3</v>
      </c>
      <c r="LN22">
        <f>IF($E$7&gt;=LN$7,INDEX(Data!LK:LK,MATCH(Control!$E22,Data!$B:$B,0),),NA())</f>
        <v>283.10000000000002</v>
      </c>
      <c r="LO22">
        <f>IF($E$7&gt;=LO$7,INDEX(Data!LL:LL,MATCH(Control!$E22,Data!$B:$B,0),),NA())</f>
        <v>299</v>
      </c>
      <c r="LP22">
        <f>IF($E$7&gt;=LP$7,INDEX(Data!LM:LM,MATCH(Control!$E22,Data!$B:$B,0),),NA())</f>
        <v>360.2</v>
      </c>
      <c r="LQ22">
        <f>IF($E$7&gt;=LQ$7,INDEX(Data!LN:LN,MATCH(Control!$E22,Data!$B:$B,0),),NA())</f>
        <v>289.3</v>
      </c>
      <c r="LR22">
        <f>IF($E$7&gt;=LR$7,INDEX(Data!LO:LO,MATCH(Control!$E22,Data!$B:$B,0),),NA())</f>
        <v>249.6</v>
      </c>
      <c r="LS22">
        <f>IF($E$7&gt;=LS$7,INDEX(Data!LP:LP,MATCH(Control!$E22,Data!$B:$B,0),),NA())</f>
        <v>272.10000000000002</v>
      </c>
      <c r="LT22">
        <f>IF($E$7&gt;=LT$7,INDEX(Data!LQ:LQ,MATCH(Control!$E22,Data!$B:$B,0),),NA())</f>
        <v>272.89999999999998</v>
      </c>
      <c r="LU22">
        <f>IF($E$7&gt;=LU$7,INDEX(Data!LR:LR,MATCH(Control!$E22,Data!$B:$B,0),),NA())</f>
        <v>279.39999999999998</v>
      </c>
      <c r="LV22">
        <f>IF($E$7&gt;=LV$7,INDEX(Data!LS:LS,MATCH(Control!$E22,Data!$B:$B,0),),NA())</f>
        <v>267.8</v>
      </c>
      <c r="LW22">
        <f>IF($E$7&gt;=LW$7,INDEX(Data!LT:LT,MATCH(Control!$E22,Data!$B:$B,0),),NA())</f>
        <v>273.10000000000002</v>
      </c>
      <c r="LX22">
        <f>IF($E$7&gt;=LX$7,INDEX(Data!LU:LU,MATCH(Control!$E22,Data!$B:$B,0),),NA())</f>
        <v>307.7</v>
      </c>
      <c r="LY22">
        <f>IF($E$7&gt;=LY$7,INDEX(Data!LV:LV,MATCH(Control!$E22,Data!$B:$B,0),),NA())</f>
        <v>318.2</v>
      </c>
      <c r="LZ22">
        <f>IF($E$7&gt;=LZ$7,INDEX(Data!LW:LW,MATCH(Control!$E22,Data!$B:$B,0),),NA())</f>
        <v>333.5</v>
      </c>
      <c r="MA22">
        <f>IF($E$7&gt;=MA$7,INDEX(Data!LX:LX,MATCH(Control!$E22,Data!$B:$B,0),),NA())</f>
        <v>324</v>
      </c>
      <c r="MB22">
        <f>IF($E$7&gt;=MB$7,INDEX(Data!LY:LY,MATCH(Control!$E22,Data!$B:$B,0),),NA())</f>
        <v>347.2</v>
      </c>
      <c r="MC22">
        <f>IF($E$7&gt;=MC$7,INDEX(Data!LZ:LZ,MATCH(Control!$E22,Data!$B:$B,0),),NA())</f>
        <v>307.2</v>
      </c>
      <c r="MD22">
        <f>IF($E$7&gt;=MD$7,INDEX(Data!MA:MA,MATCH(Control!$E22,Data!$B:$B,0),),NA())</f>
        <v>270.39999999999998</v>
      </c>
      <c r="ME22">
        <f>IF($E$7&gt;=ME$7,INDEX(Data!MB:MB,MATCH(Control!$E22,Data!$B:$B,0),),NA())</f>
        <v>308.2</v>
      </c>
      <c r="MF22">
        <f>IF($E$7&gt;=MF$7,INDEX(Data!MC:MC,MATCH(Control!$E22,Data!$B:$B,0),),NA())</f>
        <v>294.89999999999998</v>
      </c>
      <c r="MG22">
        <f>IF($E$7&gt;=MG$7,INDEX(Data!MD:MD,MATCH(Control!$E22,Data!$B:$B,0),),NA())</f>
        <v>309.3</v>
      </c>
      <c r="MH22">
        <f>IF($E$7&gt;=MH$7,INDEX(Data!ME:ME,MATCH(Control!$E22,Data!$B:$B,0),),NA())</f>
        <v>301.5</v>
      </c>
      <c r="MI22">
        <f>IF($E$7&gt;=MI$7,INDEX(Data!MF:MF,MATCH(Control!$E22,Data!$B:$B,0),),NA())</f>
        <v>302.60000000000002</v>
      </c>
      <c r="MJ22">
        <f>IF($E$7&gt;=MJ$7,INDEX(Data!MG:MG,MATCH(Control!$E22,Data!$B:$B,0),),NA())</f>
        <v>325.3</v>
      </c>
      <c r="MK22">
        <f>IF($E$7&gt;=MK$7,INDEX(Data!MH:MH,MATCH(Control!$E22,Data!$B:$B,0),),NA())</f>
        <v>356.2</v>
      </c>
      <c r="ML22">
        <f>IF($E$7&gt;=ML$7,INDEX(Data!MI:MI,MATCH(Control!$E22,Data!$B:$B,0),),NA())</f>
        <v>354.6</v>
      </c>
      <c r="MM22">
        <f>IF($E$7&gt;=MM$7,INDEX(Data!MJ:MJ,MATCH(Control!$E22,Data!$B:$B,0),),NA())</f>
        <v>356.4</v>
      </c>
      <c r="MN22">
        <f>IF($E$7&gt;=MN$7,INDEX(Data!MK:MK,MATCH(Control!$E22,Data!$B:$B,0),),NA())</f>
        <v>386.3</v>
      </c>
      <c r="MO22">
        <f>IF($E$7&gt;=MO$7,INDEX(Data!ML:ML,MATCH(Control!$E22,Data!$B:$B,0),),NA())</f>
        <v>303.89999999999998</v>
      </c>
      <c r="MP22">
        <f>IF($E$7&gt;=MP$7,INDEX(Data!MM:MM,MATCH(Control!$E22,Data!$B:$B,0),),NA())</f>
        <v>276.3</v>
      </c>
      <c r="MQ22">
        <f>IF($E$7&gt;=MQ$7,INDEX(Data!MN:MN,MATCH(Control!$E22,Data!$B:$B,0),),NA())</f>
        <v>313.39999999999998</v>
      </c>
      <c r="MR22">
        <f>IF($E$7&gt;=MR$7,INDEX(Data!MO:MO,MATCH(Control!$E22,Data!$B:$B,0),),NA())</f>
        <v>301.8</v>
      </c>
      <c r="MS22" t="e">
        <f>IF($E$7&gt;=MS$7,INDEX(Data!MP:MP,MATCH(Control!$E22,Data!$B:$B,0),),NA())</f>
        <v>#N/A</v>
      </c>
      <c r="MT22" t="e">
        <f>IF($E$7&gt;=MT$7,INDEX(Data!MQ:MQ,MATCH(Control!$E22,Data!$B:$B,0),),NA())</f>
        <v>#N/A</v>
      </c>
      <c r="MU22" t="e">
        <f>IF($E$7&gt;=MU$7,INDEX(Data!MR:MR,MATCH(Control!$E22,Data!$B:$B,0),),NA())</f>
        <v>#N/A</v>
      </c>
      <c r="MV22" t="e">
        <f>IF($E$7&gt;=MV$7,INDEX(Data!MS:MS,MATCH(Control!$E22,Data!$B:$B,0),),NA())</f>
        <v>#N/A</v>
      </c>
      <c r="MW22" t="e">
        <f>IF($E$7&gt;=MW$7,INDEX(Data!MT:MT,MATCH(Control!$E22,Data!$B:$B,0),),NA())</f>
        <v>#N/A</v>
      </c>
      <c r="MX22" t="e">
        <f>IF($E$7&gt;=MX$7,INDEX(Data!MU:MU,MATCH(Control!$E22,Data!$B:$B,0),),NA())</f>
        <v>#N/A</v>
      </c>
      <c r="MY22" t="e">
        <f>IF($E$7&gt;=MY$7,INDEX(Data!MV:MV,MATCH(Control!$E22,Data!$B:$B,0),),NA())</f>
        <v>#N/A</v>
      </c>
      <c r="MZ22" t="e">
        <f>IF($E$7&gt;=MZ$7,INDEX(Data!MW:MW,MATCH(Control!$E22,Data!$B:$B,0),),NA())</f>
        <v>#N/A</v>
      </c>
      <c r="NA22" t="e">
        <f>IF($E$7&gt;=NA$7,INDEX(Data!MX:MX,MATCH(Control!$E22,Data!$B:$B,0),),NA())</f>
        <v>#N/A</v>
      </c>
      <c r="NB22" t="e">
        <f>IF($E$7&gt;=NB$7,INDEX(Data!MY:MY,MATCH(Control!$E22,Data!$B:$B,0),),NA())</f>
        <v>#N/A</v>
      </c>
      <c r="NC22" t="e">
        <f>IF($E$7&gt;=NC$7,INDEX(Data!MZ:MZ,MATCH(Control!$E22,Data!$B:$B,0),),NA())</f>
        <v>#N/A</v>
      </c>
      <c r="ND22" t="e">
        <f>IF($E$7&gt;=ND$7,INDEX(Data!NA:NA,MATCH(Control!$E22,Data!$B:$B,0),),NA())</f>
        <v>#N/A</v>
      </c>
      <c r="NE22" t="e">
        <f>IF($E$7&gt;=NE$7,INDEX(Data!NB:NB,MATCH(Control!$E22,Data!$B:$B,0),),NA())</f>
        <v>#N/A</v>
      </c>
      <c r="NF22" t="e">
        <f>IF($E$7&gt;=NF$7,INDEX(Data!NC:NC,MATCH(Control!$E22,Data!$B:$B,0),),NA())</f>
        <v>#N/A</v>
      </c>
      <c r="NG22" t="e">
        <f>IF($E$7&gt;=NG$7,INDEX(Data!ND:ND,MATCH(Control!$E22,Data!$B:$B,0),),NA())</f>
        <v>#N/A</v>
      </c>
      <c r="NH22" t="e">
        <f>IF($E$7&gt;=NH$7,INDEX(Data!NE:NE,MATCH(Control!$E22,Data!$B:$B,0),),NA())</f>
        <v>#N/A</v>
      </c>
      <c r="NI22" t="e">
        <f>IF($E$7&gt;=NI$7,INDEX(Data!NF:NF,MATCH(Control!$E22,Data!$B:$B,0),),NA())</f>
        <v>#N/A</v>
      </c>
      <c r="NJ22" t="e">
        <f>IF($E$7&gt;=NJ$7,INDEX(Data!NG:NG,MATCH(Control!$E22,Data!$B:$B,0),),NA())</f>
        <v>#N/A</v>
      </c>
      <c r="NK22" t="e">
        <f>IF($E$7&gt;=NK$7,INDEX(Data!NH:NH,MATCH(Control!$E22,Data!$B:$B,0),),NA())</f>
        <v>#N/A</v>
      </c>
      <c r="NL22" t="e">
        <f>IF($E$7&gt;=NL$7,INDEX(Data!NI:NI,MATCH(Control!$E22,Data!$B:$B,0),),NA())</f>
        <v>#N/A</v>
      </c>
    </row>
    <row r="23" spans="1:376" x14ac:dyDescent="0.25">
      <c r="C23" s="8">
        <f t="shared" si="0"/>
        <v>40026</v>
      </c>
      <c r="E23" s="3" t="str">
        <f t="shared" si="32"/>
        <v>New South Wales - Household goods retailing</v>
      </c>
      <c r="F23" t="str">
        <f t="shared" si="34"/>
        <v>New South Wales</v>
      </c>
      <c r="G23" t="str">
        <f t="shared" si="33"/>
        <v>Household goods retailing</v>
      </c>
      <c r="H23">
        <f>IF($E$7&gt;=H$7,INDEX(Data!E:E,MATCH(Control!$E23,Data!$B:$B,0),),NA())</f>
        <v>211.3</v>
      </c>
      <c r="I23">
        <f>IF($E$7&gt;=I$7,INDEX(Data!F:F,MATCH(Control!$E23,Data!$B:$B,0),),NA())</f>
        <v>223.8</v>
      </c>
      <c r="J23">
        <f>IF($E$7&gt;=J$7,INDEX(Data!G:G,MATCH(Control!$E23,Data!$B:$B,0),),NA())</f>
        <v>215.7</v>
      </c>
      <c r="K23">
        <f>IF($E$7&gt;=K$7,INDEX(Data!H:H,MATCH(Control!$E23,Data!$B:$B,0),),NA())</f>
        <v>226.3</v>
      </c>
      <c r="L23">
        <f>IF($E$7&gt;=L$7,INDEX(Data!I:I,MATCH(Control!$E23,Data!$B:$B,0),),NA())</f>
        <v>217.1</v>
      </c>
      <c r="M23">
        <f>IF($E$7&gt;=M$7,INDEX(Data!J:J,MATCH(Control!$E23,Data!$B:$B,0),),NA())</f>
        <v>213.4</v>
      </c>
      <c r="N23">
        <f>IF($E$7&gt;=N$7,INDEX(Data!K:K,MATCH(Control!$E23,Data!$B:$B,0),),NA())</f>
        <v>223.5</v>
      </c>
      <c r="O23">
        <f>IF($E$7&gt;=O$7,INDEX(Data!L:L,MATCH(Control!$E23,Data!$B:$B,0),),NA())</f>
        <v>243.9</v>
      </c>
      <c r="P23">
        <f>IF($E$7&gt;=P$7,INDEX(Data!M:M,MATCH(Control!$E23,Data!$B:$B,0),),NA())</f>
        <v>392.6</v>
      </c>
      <c r="Q23">
        <f>IF($E$7&gt;=Q$7,INDEX(Data!N:N,MATCH(Control!$E23,Data!$B:$B,0),),NA())</f>
        <v>219.7</v>
      </c>
      <c r="R23">
        <f>IF($E$7&gt;=R$7,INDEX(Data!O:O,MATCH(Control!$E23,Data!$B:$B,0),),NA())</f>
        <v>228</v>
      </c>
      <c r="S23">
        <f>IF($E$7&gt;=S$7,INDEX(Data!P:P,MATCH(Control!$E23,Data!$B:$B,0),),NA())</f>
        <v>257.5</v>
      </c>
      <c r="T23">
        <f>IF($E$7&gt;=T$7,INDEX(Data!Q:Q,MATCH(Control!$E23,Data!$B:$B,0),),NA())</f>
        <v>228.2</v>
      </c>
      <c r="U23">
        <f>IF($E$7&gt;=U$7,INDEX(Data!R:R,MATCH(Control!$E23,Data!$B:$B,0),),NA())</f>
        <v>253.2</v>
      </c>
      <c r="V23">
        <f>IF($E$7&gt;=V$7,INDEX(Data!S:S,MATCH(Control!$E23,Data!$B:$B,0),),NA())</f>
        <v>237.8</v>
      </c>
      <c r="W23">
        <f>IF($E$7&gt;=W$7,INDEX(Data!T:T,MATCH(Control!$E23,Data!$B:$B,0),),NA())</f>
        <v>231.3</v>
      </c>
      <c r="X23">
        <f>IF($E$7&gt;=X$7,INDEX(Data!U:U,MATCH(Control!$E23,Data!$B:$B,0),),NA())</f>
        <v>246.9</v>
      </c>
      <c r="Y23">
        <f>IF($E$7&gt;=Y$7,INDEX(Data!V:V,MATCH(Control!$E23,Data!$B:$B,0),),NA())</f>
        <v>240.7</v>
      </c>
      <c r="Z23">
        <f>IF($E$7&gt;=Z$7,INDEX(Data!W:W,MATCH(Control!$E23,Data!$B:$B,0),),NA())</f>
        <v>264.8</v>
      </c>
      <c r="AA23">
        <f>IF($E$7&gt;=AA$7,INDEX(Data!X:X,MATCH(Control!$E23,Data!$B:$B,0),),NA())</f>
        <v>310.39999999999998</v>
      </c>
      <c r="AB23">
        <f>IF($E$7&gt;=AB$7,INDEX(Data!Y:Y,MATCH(Control!$E23,Data!$B:$B,0),),NA())</f>
        <v>477.3</v>
      </c>
      <c r="AC23">
        <f>IF($E$7&gt;=AC$7,INDEX(Data!Z:Z,MATCH(Control!$E23,Data!$B:$B,0),),NA())</f>
        <v>236.8</v>
      </c>
      <c r="AD23">
        <f>IF($E$7&gt;=AD$7,INDEX(Data!AA:AA,MATCH(Control!$E23,Data!$B:$B,0),),NA())</f>
        <v>245.2</v>
      </c>
      <c r="AE23">
        <f>IF($E$7&gt;=AE$7,INDEX(Data!AB:AB,MATCH(Control!$E23,Data!$B:$B,0),),NA())</f>
        <v>256.89999999999998</v>
      </c>
      <c r="AF23">
        <f>IF($E$7&gt;=AF$7,INDEX(Data!AC:AC,MATCH(Control!$E23,Data!$B:$B,0),),NA())</f>
        <v>219.6</v>
      </c>
      <c r="AG23">
        <f>IF($E$7&gt;=AG$7,INDEX(Data!AD:AD,MATCH(Control!$E23,Data!$B:$B,0),),NA())</f>
        <v>252.7</v>
      </c>
      <c r="AH23">
        <f>IF($E$7&gt;=AH$7,INDEX(Data!AE:AE,MATCH(Control!$E23,Data!$B:$B,0),),NA())</f>
        <v>230.3</v>
      </c>
      <c r="AI23">
        <f>IF($E$7&gt;=AI$7,INDEX(Data!AF:AF,MATCH(Control!$E23,Data!$B:$B,0),),NA())</f>
        <v>247</v>
      </c>
      <c r="AJ23">
        <f>IF($E$7&gt;=AJ$7,INDEX(Data!AG:AG,MATCH(Control!$E23,Data!$B:$B,0),),NA())</f>
        <v>255</v>
      </c>
      <c r="AK23">
        <f>IF($E$7&gt;=AK$7,INDEX(Data!AH:AH,MATCH(Control!$E23,Data!$B:$B,0),),NA())</f>
        <v>236.7</v>
      </c>
      <c r="AL23">
        <f>IF($E$7&gt;=AL$7,INDEX(Data!AI:AI,MATCH(Control!$E23,Data!$B:$B,0),),NA())</f>
        <v>263.60000000000002</v>
      </c>
      <c r="AM23">
        <f>IF($E$7&gt;=AM$7,INDEX(Data!AJ:AJ,MATCH(Control!$E23,Data!$B:$B,0),),NA())</f>
        <v>299.7</v>
      </c>
      <c r="AN23">
        <f>IF($E$7&gt;=AN$7,INDEX(Data!AK:AK,MATCH(Control!$E23,Data!$B:$B,0),),NA())</f>
        <v>448.2</v>
      </c>
      <c r="AO23">
        <f>IF($E$7&gt;=AO$7,INDEX(Data!AL:AL,MATCH(Control!$E23,Data!$B:$B,0),),NA())</f>
        <v>239</v>
      </c>
      <c r="AP23">
        <f>IF($E$7&gt;=AP$7,INDEX(Data!AM:AM,MATCH(Control!$E23,Data!$B:$B,0),),NA())</f>
        <v>230.7</v>
      </c>
      <c r="AQ23">
        <f>IF($E$7&gt;=AQ$7,INDEX(Data!AN:AN,MATCH(Control!$E23,Data!$B:$B,0),),NA())</f>
        <v>255.8</v>
      </c>
      <c r="AR23">
        <f>IF($E$7&gt;=AR$7,INDEX(Data!AO:AO,MATCH(Control!$E23,Data!$B:$B,0),),NA())</f>
        <v>257.3</v>
      </c>
      <c r="AS23">
        <f>IF($E$7&gt;=AS$7,INDEX(Data!AP:AP,MATCH(Control!$E23,Data!$B:$B,0),),NA())</f>
        <v>298.39999999999998</v>
      </c>
      <c r="AT23">
        <f>IF($E$7&gt;=AT$7,INDEX(Data!AQ:AQ,MATCH(Control!$E23,Data!$B:$B,0),),NA())</f>
        <v>259.8</v>
      </c>
      <c r="AU23">
        <f>IF($E$7&gt;=AU$7,INDEX(Data!AR:AR,MATCH(Control!$E23,Data!$B:$B,0),),NA())</f>
        <v>290.3</v>
      </c>
      <c r="AV23">
        <f>IF($E$7&gt;=AV$7,INDEX(Data!AS:AS,MATCH(Control!$E23,Data!$B:$B,0),),NA())</f>
        <v>287.7</v>
      </c>
      <c r="AW23">
        <f>IF($E$7&gt;=AW$7,INDEX(Data!AT:AT,MATCH(Control!$E23,Data!$B:$B,0),),NA())</f>
        <v>276.10000000000002</v>
      </c>
      <c r="AX23">
        <f>IF($E$7&gt;=AX$7,INDEX(Data!AU:AU,MATCH(Control!$E23,Data!$B:$B,0),),NA())</f>
        <v>305.60000000000002</v>
      </c>
      <c r="AY23">
        <f>IF($E$7&gt;=AY$7,INDEX(Data!AV:AV,MATCH(Control!$E23,Data!$B:$B,0),),NA())</f>
        <v>364.8</v>
      </c>
      <c r="AZ23">
        <f>IF($E$7&gt;=AZ$7,INDEX(Data!AW:AW,MATCH(Control!$E23,Data!$B:$B,0),),NA())</f>
        <v>529</v>
      </c>
      <c r="BA23">
        <f>IF($E$7&gt;=BA$7,INDEX(Data!AX:AX,MATCH(Control!$E23,Data!$B:$B,0),),NA())</f>
        <v>282.2</v>
      </c>
      <c r="BB23">
        <f>IF($E$7&gt;=BB$7,INDEX(Data!AY:AY,MATCH(Control!$E23,Data!$B:$B,0),),NA())</f>
        <v>266.39999999999998</v>
      </c>
      <c r="BC23">
        <f>IF($E$7&gt;=BC$7,INDEX(Data!AZ:AZ,MATCH(Control!$E23,Data!$B:$B,0),),NA())</f>
        <v>273</v>
      </c>
      <c r="BD23">
        <f>IF($E$7&gt;=BD$7,INDEX(Data!BA:BA,MATCH(Control!$E23,Data!$B:$B,0),),NA())</f>
        <v>277.2</v>
      </c>
      <c r="BE23">
        <f>IF($E$7&gt;=BE$7,INDEX(Data!BB:BB,MATCH(Control!$E23,Data!$B:$B,0),),NA())</f>
        <v>308.8</v>
      </c>
      <c r="BF23">
        <f>IF($E$7&gt;=BF$7,INDEX(Data!BC:BC,MATCH(Control!$E23,Data!$B:$B,0),),NA())</f>
        <v>276.2</v>
      </c>
      <c r="BG23">
        <f>IF($E$7&gt;=BG$7,INDEX(Data!BD:BD,MATCH(Control!$E23,Data!$B:$B,0),),NA())</f>
        <v>299.2</v>
      </c>
      <c r="BH23">
        <f>IF($E$7&gt;=BH$7,INDEX(Data!BE:BE,MATCH(Control!$E23,Data!$B:$B,0),),NA())</f>
        <v>302.60000000000002</v>
      </c>
      <c r="BI23">
        <f>IF($E$7&gt;=BI$7,INDEX(Data!BF:BF,MATCH(Control!$E23,Data!$B:$B,0),),NA())</f>
        <v>294.5</v>
      </c>
      <c r="BJ23">
        <f>IF($E$7&gt;=BJ$7,INDEX(Data!BG:BG,MATCH(Control!$E23,Data!$B:$B,0),),NA())</f>
        <v>329.3</v>
      </c>
      <c r="BK23">
        <f>IF($E$7&gt;=BK$7,INDEX(Data!BH:BH,MATCH(Control!$E23,Data!$B:$B,0),),NA())</f>
        <v>348</v>
      </c>
      <c r="BL23">
        <f>IF($E$7&gt;=BL$7,INDEX(Data!BI:BI,MATCH(Control!$E23,Data!$B:$B,0),),NA())</f>
        <v>539.20000000000005</v>
      </c>
      <c r="BM23">
        <f>IF($E$7&gt;=BM$7,INDEX(Data!BJ:BJ,MATCH(Control!$E23,Data!$B:$B,0),),NA())</f>
        <v>293.89999999999998</v>
      </c>
      <c r="BN23">
        <f>IF($E$7&gt;=BN$7,INDEX(Data!BK:BK,MATCH(Control!$E23,Data!$B:$B,0),),NA())</f>
        <v>278.89999999999998</v>
      </c>
      <c r="BO23">
        <f>IF($E$7&gt;=BO$7,INDEX(Data!BL:BL,MATCH(Control!$E23,Data!$B:$B,0),),NA())</f>
        <v>296.3</v>
      </c>
      <c r="BP23">
        <f>IF($E$7&gt;=BP$7,INDEX(Data!BM:BM,MATCH(Control!$E23,Data!$B:$B,0),),NA())</f>
        <v>302.39999999999998</v>
      </c>
      <c r="BQ23">
        <f>IF($E$7&gt;=BQ$7,INDEX(Data!BN:BN,MATCH(Control!$E23,Data!$B:$B,0),),NA())</f>
        <v>331.5</v>
      </c>
      <c r="BR23">
        <f>IF($E$7&gt;=BR$7,INDEX(Data!BO:BO,MATCH(Control!$E23,Data!$B:$B,0),),NA())</f>
        <v>312.5</v>
      </c>
      <c r="BS23">
        <f>IF($E$7&gt;=BS$7,INDEX(Data!BP:BP,MATCH(Control!$E23,Data!$B:$B,0),),NA())</f>
        <v>329.5</v>
      </c>
      <c r="BT23">
        <f>IF($E$7&gt;=BT$7,INDEX(Data!BQ:BQ,MATCH(Control!$E23,Data!$B:$B,0),),NA())</f>
        <v>319.5</v>
      </c>
      <c r="BU23">
        <f>IF($E$7&gt;=BU$7,INDEX(Data!BR:BR,MATCH(Control!$E23,Data!$B:$B,0),),NA())</f>
        <v>330</v>
      </c>
      <c r="BV23">
        <f>IF($E$7&gt;=BV$7,INDEX(Data!BS:BS,MATCH(Control!$E23,Data!$B:$B,0),),NA())</f>
        <v>381.2</v>
      </c>
      <c r="BW23">
        <f>IF($E$7&gt;=BW$7,INDEX(Data!BT:BT,MATCH(Control!$E23,Data!$B:$B,0),),NA())</f>
        <v>402.5</v>
      </c>
      <c r="BX23">
        <f>IF($E$7&gt;=BX$7,INDEX(Data!BU:BU,MATCH(Control!$E23,Data!$B:$B,0),),NA())</f>
        <v>599.1</v>
      </c>
      <c r="BY23">
        <f>IF($E$7&gt;=BY$7,INDEX(Data!BV:BV,MATCH(Control!$E23,Data!$B:$B,0),),NA())</f>
        <v>352</v>
      </c>
      <c r="BZ23">
        <f>IF($E$7&gt;=BZ$7,INDEX(Data!BW:BW,MATCH(Control!$E23,Data!$B:$B,0),),NA())</f>
        <v>354.7</v>
      </c>
      <c r="CA23">
        <f>IF($E$7&gt;=CA$7,INDEX(Data!BX:BX,MATCH(Control!$E23,Data!$B:$B,0),),NA())</f>
        <v>374.8</v>
      </c>
      <c r="CB23">
        <f>IF($E$7&gt;=CB$7,INDEX(Data!BY:BY,MATCH(Control!$E23,Data!$B:$B,0),),NA())</f>
        <v>333.2</v>
      </c>
      <c r="CC23">
        <f>IF($E$7&gt;=CC$7,INDEX(Data!BZ:BZ,MATCH(Control!$E23,Data!$B:$B,0),),NA())</f>
        <v>381.2</v>
      </c>
      <c r="CD23">
        <f>IF($E$7&gt;=CD$7,INDEX(Data!CA:CA,MATCH(Control!$E23,Data!$B:$B,0),),NA())</f>
        <v>361.6</v>
      </c>
      <c r="CE23">
        <f>IF($E$7&gt;=CE$7,INDEX(Data!CB:CB,MATCH(Control!$E23,Data!$B:$B,0),),NA())</f>
        <v>351.5</v>
      </c>
      <c r="CF23">
        <f>IF($E$7&gt;=CF$7,INDEX(Data!CC:CC,MATCH(Control!$E23,Data!$B:$B,0),),NA())</f>
        <v>369.6</v>
      </c>
      <c r="CG23">
        <f>IF($E$7&gt;=CG$7,INDEX(Data!CD:CD,MATCH(Control!$E23,Data!$B:$B,0),),NA())</f>
        <v>362.2</v>
      </c>
      <c r="CH23">
        <f>IF($E$7&gt;=CH$7,INDEX(Data!CE:CE,MATCH(Control!$E23,Data!$B:$B,0),),NA())</f>
        <v>381.4</v>
      </c>
      <c r="CI23">
        <f>IF($E$7&gt;=CI$7,INDEX(Data!CF:CF,MATCH(Control!$E23,Data!$B:$B,0),),NA())</f>
        <v>442.9</v>
      </c>
      <c r="CJ23">
        <f>IF($E$7&gt;=CJ$7,INDEX(Data!CG:CG,MATCH(Control!$E23,Data!$B:$B,0),),NA())</f>
        <v>665.5</v>
      </c>
      <c r="CK23">
        <f>IF($E$7&gt;=CK$7,INDEX(Data!CH:CH,MATCH(Control!$E23,Data!$B:$B,0),),NA())</f>
        <v>394.4</v>
      </c>
      <c r="CL23">
        <f>IF($E$7&gt;=CL$7,INDEX(Data!CI:CI,MATCH(Control!$E23,Data!$B:$B,0),),NA())</f>
        <v>375</v>
      </c>
      <c r="CM23">
        <f>IF($E$7&gt;=CM$7,INDEX(Data!CJ:CJ,MATCH(Control!$E23,Data!$B:$B,0),),NA())</f>
        <v>403</v>
      </c>
      <c r="CN23">
        <f>IF($E$7&gt;=CN$7,INDEX(Data!CK:CK,MATCH(Control!$E23,Data!$B:$B,0),),NA())</f>
        <v>390.5</v>
      </c>
      <c r="CO23">
        <f>IF($E$7&gt;=CO$7,INDEX(Data!CL:CL,MATCH(Control!$E23,Data!$B:$B,0),),NA())</f>
        <v>444.1</v>
      </c>
      <c r="CP23">
        <f>IF($E$7&gt;=CP$7,INDEX(Data!CM:CM,MATCH(Control!$E23,Data!$B:$B,0),),NA())</f>
        <v>426.4</v>
      </c>
      <c r="CQ23">
        <f>IF($E$7&gt;=CQ$7,INDEX(Data!CN:CN,MATCH(Control!$E23,Data!$B:$B,0),),NA())</f>
        <v>404.1</v>
      </c>
      <c r="CR23">
        <f>IF($E$7&gt;=CR$7,INDEX(Data!CO:CO,MATCH(Control!$E23,Data!$B:$B,0),),NA())</f>
        <v>421.7</v>
      </c>
      <c r="CS23">
        <f>IF($E$7&gt;=CS$7,INDEX(Data!CP:CP,MATCH(Control!$E23,Data!$B:$B,0),),NA())</f>
        <v>420</v>
      </c>
      <c r="CT23">
        <f>IF($E$7&gt;=CT$7,INDEX(Data!CQ:CQ,MATCH(Control!$E23,Data!$B:$B,0),),NA())</f>
        <v>439.9</v>
      </c>
      <c r="CU23">
        <f>IF($E$7&gt;=CU$7,INDEX(Data!CR:CR,MATCH(Control!$E23,Data!$B:$B,0),),NA())</f>
        <v>511.9</v>
      </c>
      <c r="CV23">
        <f>IF($E$7&gt;=CV$7,INDEX(Data!CS:CS,MATCH(Control!$E23,Data!$B:$B,0),),NA())</f>
        <v>629.1</v>
      </c>
      <c r="CW23">
        <f>IF($E$7&gt;=CW$7,INDEX(Data!CT:CT,MATCH(Control!$E23,Data!$B:$B,0),),NA())</f>
        <v>371.7</v>
      </c>
      <c r="CX23">
        <f>IF($E$7&gt;=CX$7,INDEX(Data!CU:CU,MATCH(Control!$E23,Data!$B:$B,0),),NA())</f>
        <v>350</v>
      </c>
      <c r="CY23">
        <f>IF($E$7&gt;=CY$7,INDEX(Data!CV:CV,MATCH(Control!$E23,Data!$B:$B,0),),NA())</f>
        <v>393.3</v>
      </c>
      <c r="CZ23">
        <f>IF($E$7&gt;=CZ$7,INDEX(Data!CW:CW,MATCH(Control!$E23,Data!$B:$B,0),),NA())</f>
        <v>368.8</v>
      </c>
      <c r="DA23">
        <f>IF($E$7&gt;=DA$7,INDEX(Data!CX:CX,MATCH(Control!$E23,Data!$B:$B,0),),NA())</f>
        <v>416.6</v>
      </c>
      <c r="DB23">
        <f>IF($E$7&gt;=DB$7,INDEX(Data!CY:CY,MATCH(Control!$E23,Data!$B:$B,0),),NA())</f>
        <v>395.4</v>
      </c>
      <c r="DC23">
        <f>IF($E$7&gt;=DC$7,INDEX(Data!CZ:CZ,MATCH(Control!$E23,Data!$B:$B,0),),NA())</f>
        <v>385.5</v>
      </c>
      <c r="DD23">
        <f>IF($E$7&gt;=DD$7,INDEX(Data!DA:DA,MATCH(Control!$E23,Data!$B:$B,0),),NA())</f>
        <v>402.1</v>
      </c>
      <c r="DE23">
        <f>IF($E$7&gt;=DE$7,INDEX(Data!DB:DB,MATCH(Control!$E23,Data!$B:$B,0),),NA())</f>
        <v>384.4</v>
      </c>
      <c r="DF23">
        <f>IF($E$7&gt;=DF$7,INDEX(Data!DC:DC,MATCH(Control!$E23,Data!$B:$B,0),),NA())</f>
        <v>429.3</v>
      </c>
      <c r="DG23">
        <f>IF($E$7&gt;=DG$7,INDEX(Data!DD:DD,MATCH(Control!$E23,Data!$B:$B,0),),NA())</f>
        <v>447.6</v>
      </c>
      <c r="DH23">
        <f>IF($E$7&gt;=DH$7,INDEX(Data!DE:DE,MATCH(Control!$E23,Data!$B:$B,0),),NA())</f>
        <v>577.5</v>
      </c>
      <c r="DI23">
        <f>IF($E$7&gt;=DI$7,INDEX(Data!DF:DF,MATCH(Control!$E23,Data!$B:$B,0),),NA())</f>
        <v>383.8</v>
      </c>
      <c r="DJ23">
        <f>IF($E$7&gt;=DJ$7,INDEX(Data!DG:DG,MATCH(Control!$E23,Data!$B:$B,0),),NA())</f>
        <v>374.8</v>
      </c>
      <c r="DK23">
        <f>IF($E$7&gt;=DK$7,INDEX(Data!DH:DH,MATCH(Control!$E23,Data!$B:$B,0),),NA())</f>
        <v>417</v>
      </c>
      <c r="DL23">
        <f>IF($E$7&gt;=DL$7,INDEX(Data!DI:DI,MATCH(Control!$E23,Data!$B:$B,0),),NA())</f>
        <v>412.4</v>
      </c>
      <c r="DM23">
        <f>IF($E$7&gt;=DM$7,INDEX(Data!DJ:DJ,MATCH(Control!$E23,Data!$B:$B,0),),NA())</f>
        <v>448.2</v>
      </c>
      <c r="DN23">
        <f>IF($E$7&gt;=DN$7,INDEX(Data!DK:DK,MATCH(Control!$E23,Data!$B:$B,0),),NA())</f>
        <v>396.3</v>
      </c>
      <c r="DO23">
        <f>IF($E$7&gt;=DO$7,INDEX(Data!DL:DL,MATCH(Control!$E23,Data!$B:$B,0),),NA())</f>
        <v>427.5</v>
      </c>
      <c r="DP23">
        <f>IF($E$7&gt;=DP$7,INDEX(Data!DM:DM,MATCH(Control!$E23,Data!$B:$B,0),),NA())</f>
        <v>440.9</v>
      </c>
      <c r="DQ23">
        <f>IF($E$7&gt;=DQ$7,INDEX(Data!DN:DN,MATCH(Control!$E23,Data!$B:$B,0),),NA())</f>
        <v>418.4</v>
      </c>
      <c r="DR23">
        <f>IF($E$7&gt;=DR$7,INDEX(Data!DO:DO,MATCH(Control!$E23,Data!$B:$B,0),),NA())</f>
        <v>454.5</v>
      </c>
      <c r="DS23">
        <f>IF($E$7&gt;=DS$7,INDEX(Data!DP:DP,MATCH(Control!$E23,Data!$B:$B,0),),NA())</f>
        <v>470.1</v>
      </c>
      <c r="DT23">
        <f>IF($E$7&gt;=DT$7,INDEX(Data!DQ:DQ,MATCH(Control!$E23,Data!$B:$B,0),),NA())</f>
        <v>548.1</v>
      </c>
      <c r="DU23">
        <f>IF($E$7&gt;=DU$7,INDEX(Data!DR:DR,MATCH(Control!$E23,Data!$B:$B,0),),NA())</f>
        <v>402.7</v>
      </c>
      <c r="DV23">
        <f>IF($E$7&gt;=DV$7,INDEX(Data!DS:DS,MATCH(Control!$E23,Data!$B:$B,0),),NA())</f>
        <v>401.9</v>
      </c>
      <c r="DW23">
        <f>IF($E$7&gt;=DW$7,INDEX(Data!DT:DT,MATCH(Control!$E23,Data!$B:$B,0),),NA())</f>
        <v>403.8</v>
      </c>
      <c r="DX23">
        <f>IF($E$7&gt;=DX$7,INDEX(Data!DU:DU,MATCH(Control!$E23,Data!$B:$B,0),),NA())</f>
        <v>403.9</v>
      </c>
      <c r="DY23">
        <f>IF($E$7&gt;=DY$7,INDEX(Data!DV:DV,MATCH(Control!$E23,Data!$B:$B,0),),NA())</f>
        <v>404.4</v>
      </c>
      <c r="DZ23">
        <f>IF($E$7&gt;=DZ$7,INDEX(Data!DW:DW,MATCH(Control!$E23,Data!$B:$B,0),),NA())</f>
        <v>399.1</v>
      </c>
      <c r="EA23">
        <f>IF($E$7&gt;=EA$7,INDEX(Data!DX:DX,MATCH(Control!$E23,Data!$B:$B,0),),NA())</f>
        <v>428.1</v>
      </c>
      <c r="EB23">
        <f>IF($E$7&gt;=EB$7,INDEX(Data!DY:DY,MATCH(Control!$E23,Data!$B:$B,0),),NA())</f>
        <v>388</v>
      </c>
      <c r="EC23">
        <f>IF($E$7&gt;=EC$7,INDEX(Data!DZ:DZ,MATCH(Control!$E23,Data!$B:$B,0),),NA())</f>
        <v>424.6</v>
      </c>
      <c r="ED23">
        <f>IF($E$7&gt;=ED$7,INDEX(Data!EA:EA,MATCH(Control!$E23,Data!$B:$B,0),),NA())</f>
        <v>446.2</v>
      </c>
      <c r="EE23">
        <f>IF($E$7&gt;=EE$7,INDEX(Data!EB:EB,MATCH(Control!$E23,Data!$B:$B,0),),NA())</f>
        <v>457.5</v>
      </c>
      <c r="EF23">
        <f>IF($E$7&gt;=EF$7,INDEX(Data!EC:EC,MATCH(Control!$E23,Data!$B:$B,0),),NA())</f>
        <v>599.29999999999995</v>
      </c>
      <c r="EG23">
        <f>IF($E$7&gt;=EG$7,INDEX(Data!ED:ED,MATCH(Control!$E23,Data!$B:$B,0),),NA())</f>
        <v>407.2</v>
      </c>
      <c r="EH23">
        <f>IF($E$7&gt;=EH$7,INDEX(Data!EE:EE,MATCH(Control!$E23,Data!$B:$B,0),),NA())</f>
        <v>386.9</v>
      </c>
      <c r="EI23">
        <f>IF($E$7&gt;=EI$7,INDEX(Data!EF:EF,MATCH(Control!$E23,Data!$B:$B,0),),NA())</f>
        <v>430.8</v>
      </c>
      <c r="EJ23">
        <f>IF($E$7&gt;=EJ$7,INDEX(Data!EG:EG,MATCH(Control!$E23,Data!$B:$B,0),),NA())</f>
        <v>391.2</v>
      </c>
      <c r="EK23">
        <f>IF($E$7&gt;=EK$7,INDEX(Data!EH:EH,MATCH(Control!$E23,Data!$B:$B,0),),NA())</f>
        <v>413</v>
      </c>
      <c r="EL23">
        <f>IF($E$7&gt;=EL$7,INDEX(Data!EI:EI,MATCH(Control!$E23,Data!$B:$B,0),),NA())</f>
        <v>403.8</v>
      </c>
      <c r="EM23">
        <f>IF($E$7&gt;=EM$7,INDEX(Data!EJ:EJ,MATCH(Control!$E23,Data!$B:$B,0),),NA())</f>
        <v>406.4</v>
      </c>
      <c r="EN23">
        <f>IF($E$7&gt;=EN$7,INDEX(Data!EK:EK,MATCH(Control!$E23,Data!$B:$B,0),),NA())</f>
        <v>400.8</v>
      </c>
      <c r="EO23">
        <f>IF($E$7&gt;=EO$7,INDEX(Data!EL:EL,MATCH(Control!$E23,Data!$B:$B,0),),NA())</f>
        <v>429.5</v>
      </c>
      <c r="EP23">
        <f>IF($E$7&gt;=EP$7,INDEX(Data!EM:EM,MATCH(Control!$E23,Data!$B:$B,0),),NA())</f>
        <v>451.8</v>
      </c>
      <c r="EQ23">
        <f>IF($E$7&gt;=EQ$7,INDEX(Data!EN:EN,MATCH(Control!$E23,Data!$B:$B,0),),NA())</f>
        <v>466.8</v>
      </c>
      <c r="ER23">
        <f>IF($E$7&gt;=ER$7,INDEX(Data!EO:EO,MATCH(Control!$E23,Data!$B:$B,0),),NA())</f>
        <v>643.4</v>
      </c>
      <c r="ES23">
        <f>IF($E$7&gt;=ES$7,INDEX(Data!EP:EP,MATCH(Control!$E23,Data!$B:$B,0),),NA())</f>
        <v>436.4</v>
      </c>
      <c r="ET23">
        <f>IF($E$7&gt;=ET$7,INDEX(Data!EQ:EQ,MATCH(Control!$E23,Data!$B:$B,0),),NA())</f>
        <v>430.4</v>
      </c>
      <c r="EU23">
        <f>IF($E$7&gt;=EU$7,INDEX(Data!ER:ER,MATCH(Control!$E23,Data!$B:$B,0),),NA())</f>
        <v>480.5</v>
      </c>
      <c r="EV23">
        <f>IF($E$7&gt;=EV$7,INDEX(Data!ES:ES,MATCH(Control!$E23,Data!$B:$B,0),),NA())</f>
        <v>441.8</v>
      </c>
      <c r="EW23">
        <f>IF($E$7&gt;=EW$7,INDEX(Data!ET:ET,MATCH(Control!$E23,Data!$B:$B,0),),NA())</f>
        <v>486.4</v>
      </c>
      <c r="EX23">
        <f>IF($E$7&gt;=EX$7,INDEX(Data!EU:EU,MATCH(Control!$E23,Data!$B:$B,0),),NA())</f>
        <v>477.5</v>
      </c>
      <c r="EY23">
        <f>IF($E$7&gt;=EY$7,INDEX(Data!EV:EV,MATCH(Control!$E23,Data!$B:$B,0),),NA())</f>
        <v>477.7</v>
      </c>
      <c r="EZ23">
        <f>IF($E$7&gt;=EZ$7,INDEX(Data!EW:EW,MATCH(Control!$E23,Data!$B:$B,0),),NA())</f>
        <v>535.1</v>
      </c>
      <c r="FA23">
        <f>IF($E$7&gt;=FA$7,INDEX(Data!EX:EX,MATCH(Control!$E23,Data!$B:$B,0),),NA())</f>
        <v>493.7</v>
      </c>
      <c r="FB23">
        <f>IF($E$7&gt;=FB$7,INDEX(Data!EY:EY,MATCH(Control!$E23,Data!$B:$B,0),),NA())</f>
        <v>527.4</v>
      </c>
      <c r="FC23">
        <f>IF($E$7&gt;=FC$7,INDEX(Data!EZ:EZ,MATCH(Control!$E23,Data!$B:$B,0),),NA())</f>
        <v>569.70000000000005</v>
      </c>
      <c r="FD23">
        <f>IF($E$7&gt;=FD$7,INDEX(Data!FA:FA,MATCH(Control!$E23,Data!$B:$B,0),),NA())</f>
        <v>719.5</v>
      </c>
      <c r="FE23">
        <f>IF($E$7&gt;=FE$7,INDEX(Data!FB:FB,MATCH(Control!$E23,Data!$B:$B,0),),NA())</f>
        <v>485.2</v>
      </c>
      <c r="FF23">
        <f>IF($E$7&gt;=FF$7,INDEX(Data!FC:FC,MATCH(Control!$E23,Data!$B:$B,0),),NA())</f>
        <v>465.9</v>
      </c>
      <c r="FG23">
        <f>IF($E$7&gt;=FG$7,INDEX(Data!FD:FD,MATCH(Control!$E23,Data!$B:$B,0),),NA())</f>
        <v>517.29999999999995</v>
      </c>
      <c r="FH23">
        <f>IF($E$7&gt;=FH$7,INDEX(Data!FE:FE,MATCH(Control!$E23,Data!$B:$B,0),),NA())</f>
        <v>471.5</v>
      </c>
      <c r="FI23">
        <f>IF($E$7&gt;=FI$7,INDEX(Data!FF:FF,MATCH(Control!$E23,Data!$B:$B,0),),NA())</f>
        <v>525</v>
      </c>
      <c r="FJ23">
        <f>IF($E$7&gt;=FJ$7,INDEX(Data!FG:FG,MATCH(Control!$E23,Data!$B:$B,0),),NA())</f>
        <v>516.9</v>
      </c>
      <c r="FK23">
        <f>IF($E$7&gt;=FK$7,INDEX(Data!FH:FH,MATCH(Control!$E23,Data!$B:$B,0),),NA())</f>
        <v>514.20000000000005</v>
      </c>
      <c r="FL23">
        <f>IF($E$7&gt;=FL$7,INDEX(Data!FI:FI,MATCH(Control!$E23,Data!$B:$B,0),),NA())</f>
        <v>510.1</v>
      </c>
      <c r="FM23">
        <f>IF($E$7&gt;=FM$7,INDEX(Data!FJ:FJ,MATCH(Control!$E23,Data!$B:$B,0),),NA())</f>
        <v>528</v>
      </c>
      <c r="FN23">
        <f>IF($E$7&gt;=FN$7,INDEX(Data!FK:FK,MATCH(Control!$E23,Data!$B:$B,0),),NA())</f>
        <v>541.4</v>
      </c>
      <c r="FO23">
        <f>IF($E$7&gt;=FO$7,INDEX(Data!FL:FL,MATCH(Control!$E23,Data!$B:$B,0),),NA())</f>
        <v>583.9</v>
      </c>
      <c r="FP23">
        <f>IF($E$7&gt;=FP$7,INDEX(Data!FM:FM,MATCH(Control!$E23,Data!$B:$B,0),),NA())</f>
        <v>743</v>
      </c>
      <c r="FQ23">
        <f>IF($E$7&gt;=FQ$7,INDEX(Data!FN:FN,MATCH(Control!$E23,Data!$B:$B,0),),NA())</f>
        <v>539.79999999999995</v>
      </c>
      <c r="FR23">
        <f>IF($E$7&gt;=FR$7,INDEX(Data!FO:FO,MATCH(Control!$E23,Data!$B:$B,0),),NA())</f>
        <v>515.20000000000005</v>
      </c>
      <c r="FS23">
        <f>IF($E$7&gt;=FS$7,INDEX(Data!FP:FP,MATCH(Control!$E23,Data!$B:$B,0),),NA())</f>
        <v>554.70000000000005</v>
      </c>
      <c r="FT23">
        <f>IF($E$7&gt;=FT$7,INDEX(Data!FQ:FQ,MATCH(Control!$E23,Data!$B:$B,0),),NA())</f>
        <v>529.6</v>
      </c>
      <c r="FU23">
        <f>IF($E$7&gt;=FU$7,INDEX(Data!FR:FR,MATCH(Control!$E23,Data!$B:$B,0),),NA())</f>
        <v>577.6</v>
      </c>
      <c r="FV23">
        <f>IF($E$7&gt;=FV$7,INDEX(Data!FS:FS,MATCH(Control!$E23,Data!$B:$B,0),),NA())</f>
        <v>568.1</v>
      </c>
      <c r="FW23">
        <f>IF($E$7&gt;=FW$7,INDEX(Data!FT:FT,MATCH(Control!$E23,Data!$B:$B,0),),NA())</f>
        <v>597.5</v>
      </c>
      <c r="FX23">
        <f>IF($E$7&gt;=FX$7,INDEX(Data!FU:FU,MATCH(Control!$E23,Data!$B:$B,0),),NA())</f>
        <v>558.70000000000005</v>
      </c>
      <c r="FY23">
        <f>IF($E$7&gt;=FY$7,INDEX(Data!FV:FV,MATCH(Control!$E23,Data!$B:$B,0),),NA())</f>
        <v>554</v>
      </c>
      <c r="FZ23">
        <f>IF($E$7&gt;=FZ$7,INDEX(Data!FW:FW,MATCH(Control!$E23,Data!$B:$B,0),),NA())</f>
        <v>590.1</v>
      </c>
      <c r="GA23">
        <f>IF($E$7&gt;=GA$7,INDEX(Data!FX:FX,MATCH(Control!$E23,Data!$B:$B,0),),NA())</f>
        <v>603</v>
      </c>
      <c r="GB23">
        <f>IF($E$7&gt;=GB$7,INDEX(Data!FY:FY,MATCH(Control!$E23,Data!$B:$B,0),),NA())</f>
        <v>779.1</v>
      </c>
      <c r="GC23">
        <f>IF($E$7&gt;=GC$7,INDEX(Data!FZ:FZ,MATCH(Control!$E23,Data!$B:$B,0),),NA())</f>
        <v>541.5</v>
      </c>
      <c r="GD23">
        <f>IF($E$7&gt;=GD$7,INDEX(Data!GA:GA,MATCH(Control!$E23,Data!$B:$B,0),),NA())</f>
        <v>527.29999999999995</v>
      </c>
      <c r="GE23">
        <f>IF($E$7&gt;=GE$7,INDEX(Data!GB:GB,MATCH(Control!$E23,Data!$B:$B,0),),NA())</f>
        <v>547.20000000000005</v>
      </c>
      <c r="GF23">
        <f>IF($E$7&gt;=GF$7,INDEX(Data!GC:GC,MATCH(Control!$E23,Data!$B:$B,0),),NA())</f>
        <v>515.29999999999995</v>
      </c>
      <c r="GG23">
        <f>IF($E$7&gt;=GG$7,INDEX(Data!GD:GD,MATCH(Control!$E23,Data!$B:$B,0),),NA())</f>
        <v>575.9</v>
      </c>
      <c r="GH23">
        <f>IF($E$7&gt;=GH$7,INDEX(Data!GE:GE,MATCH(Control!$E23,Data!$B:$B,0),),NA())</f>
        <v>555.4</v>
      </c>
      <c r="GI23">
        <f>IF($E$7&gt;=GI$7,INDEX(Data!GF:GF,MATCH(Control!$E23,Data!$B:$B,0),),NA())</f>
        <v>550.1</v>
      </c>
      <c r="GJ23">
        <f>IF($E$7&gt;=GJ$7,INDEX(Data!GG:GG,MATCH(Control!$E23,Data!$B:$B,0),),NA())</f>
        <v>520.70000000000005</v>
      </c>
      <c r="GK23">
        <f>IF($E$7&gt;=GK$7,INDEX(Data!GH:GH,MATCH(Control!$E23,Data!$B:$B,0),),NA())</f>
        <v>531.79999999999995</v>
      </c>
      <c r="GL23">
        <f>IF($E$7&gt;=GL$7,INDEX(Data!GI:GI,MATCH(Control!$E23,Data!$B:$B,0),),NA())</f>
        <v>548.70000000000005</v>
      </c>
      <c r="GM23">
        <f>IF($E$7&gt;=GM$7,INDEX(Data!GJ:GJ,MATCH(Control!$E23,Data!$B:$B,0),),NA())</f>
        <v>548.6</v>
      </c>
      <c r="GN23">
        <f>IF($E$7&gt;=GN$7,INDEX(Data!GK:GK,MATCH(Control!$E23,Data!$B:$B,0),),NA())</f>
        <v>757.9</v>
      </c>
      <c r="GO23">
        <f>IF($E$7&gt;=GO$7,INDEX(Data!GL:GL,MATCH(Control!$E23,Data!$B:$B,0),),NA())</f>
        <v>537.9</v>
      </c>
      <c r="GP23">
        <f>IF($E$7&gt;=GP$7,INDEX(Data!GM:GM,MATCH(Control!$E23,Data!$B:$B,0),),NA())</f>
        <v>488.4</v>
      </c>
      <c r="GQ23">
        <f>IF($E$7&gt;=GQ$7,INDEX(Data!GN:GN,MATCH(Control!$E23,Data!$B:$B,0),),NA())</f>
        <v>541.5</v>
      </c>
      <c r="GR23">
        <f>IF($E$7&gt;=GR$7,INDEX(Data!GO:GO,MATCH(Control!$E23,Data!$B:$B,0),),NA())</f>
        <v>510.2</v>
      </c>
      <c r="GS23">
        <f>IF($E$7&gt;=GS$7,INDEX(Data!GP:GP,MATCH(Control!$E23,Data!$B:$B,0),),NA())</f>
        <v>536.6</v>
      </c>
      <c r="GT23">
        <f>IF($E$7&gt;=GT$7,INDEX(Data!GQ:GQ,MATCH(Control!$E23,Data!$B:$B,0),),NA())</f>
        <v>528.9</v>
      </c>
      <c r="GU23">
        <f>IF($E$7&gt;=GU$7,INDEX(Data!GR:GR,MATCH(Control!$E23,Data!$B:$B,0),),NA())</f>
        <v>539.20000000000005</v>
      </c>
      <c r="GV23">
        <f>IF($E$7&gt;=GV$7,INDEX(Data!GS:GS,MATCH(Control!$E23,Data!$B:$B,0),),NA())</f>
        <v>514.1</v>
      </c>
      <c r="GW23">
        <f>IF($E$7&gt;=GW$7,INDEX(Data!GT:GT,MATCH(Control!$E23,Data!$B:$B,0),),NA())</f>
        <v>518.5</v>
      </c>
      <c r="GX23">
        <f>IF($E$7&gt;=GX$7,INDEX(Data!GU:GU,MATCH(Control!$E23,Data!$B:$B,0),),NA())</f>
        <v>522.6</v>
      </c>
      <c r="GY23">
        <f>IF($E$7&gt;=GY$7,INDEX(Data!GV:GV,MATCH(Control!$E23,Data!$B:$B,0),),NA())</f>
        <v>531.6</v>
      </c>
      <c r="GZ23">
        <f>IF($E$7&gt;=GZ$7,INDEX(Data!GW:GW,MATCH(Control!$E23,Data!$B:$B,0),),NA())</f>
        <v>684.4</v>
      </c>
      <c r="HA23">
        <f>IF($E$7&gt;=HA$7,INDEX(Data!GX:GX,MATCH(Control!$E23,Data!$B:$B,0),),NA())</f>
        <v>523.20000000000005</v>
      </c>
      <c r="HB23">
        <f>IF($E$7&gt;=HB$7,INDEX(Data!GY:GY,MATCH(Control!$E23,Data!$B:$B,0),),NA())</f>
        <v>454.6</v>
      </c>
      <c r="HC23">
        <f>IF($E$7&gt;=HC$7,INDEX(Data!GZ:GZ,MATCH(Control!$E23,Data!$B:$B,0),),NA())</f>
        <v>493.6</v>
      </c>
      <c r="HD23">
        <f>IF($E$7&gt;=HD$7,INDEX(Data!HA:HA,MATCH(Control!$E23,Data!$B:$B,0),),NA())</f>
        <v>485.8</v>
      </c>
      <c r="HE23">
        <f>IF($E$7&gt;=HE$7,INDEX(Data!HB:HB,MATCH(Control!$E23,Data!$B:$B,0),),NA())</f>
        <v>517.79999999999995</v>
      </c>
      <c r="HF23">
        <f>IF($E$7&gt;=HF$7,INDEX(Data!HC:HC,MATCH(Control!$E23,Data!$B:$B,0),),NA())</f>
        <v>518.79999999999995</v>
      </c>
      <c r="HG23">
        <f>IF($E$7&gt;=HG$7,INDEX(Data!HD:HD,MATCH(Control!$E23,Data!$B:$B,0),),NA())</f>
        <v>536.5</v>
      </c>
      <c r="HH23">
        <f>IF($E$7&gt;=HH$7,INDEX(Data!HE:HE,MATCH(Control!$E23,Data!$B:$B,0),),NA())</f>
        <v>549.70000000000005</v>
      </c>
      <c r="HI23">
        <f>IF($E$7&gt;=HI$7,INDEX(Data!HF:HF,MATCH(Control!$E23,Data!$B:$B,0),),NA())</f>
        <v>584.6</v>
      </c>
      <c r="HJ23">
        <f>IF($E$7&gt;=HJ$7,INDEX(Data!HG:HG,MATCH(Control!$E23,Data!$B:$B,0),),NA())</f>
        <v>608.20000000000005</v>
      </c>
      <c r="HK23">
        <f>IF($E$7&gt;=HK$7,INDEX(Data!HH:HH,MATCH(Control!$E23,Data!$B:$B,0),),NA())</f>
        <v>592.5</v>
      </c>
      <c r="HL23">
        <f>IF($E$7&gt;=HL$7,INDEX(Data!HI:HI,MATCH(Control!$E23,Data!$B:$B,0),),NA())</f>
        <v>750</v>
      </c>
      <c r="HM23">
        <f>IF($E$7&gt;=HM$7,INDEX(Data!HJ:HJ,MATCH(Control!$E23,Data!$B:$B,0),),NA())</f>
        <v>562.9</v>
      </c>
      <c r="HN23">
        <f>IF($E$7&gt;=HN$7,INDEX(Data!HK:HK,MATCH(Control!$E23,Data!$B:$B,0),),NA())</f>
        <v>561.70000000000005</v>
      </c>
      <c r="HO23">
        <f>IF($E$7&gt;=HO$7,INDEX(Data!HL:HL,MATCH(Control!$E23,Data!$B:$B,0),),NA())</f>
        <v>582.29999999999995</v>
      </c>
      <c r="HP23">
        <f>IF($E$7&gt;=HP$7,INDEX(Data!HM:HM,MATCH(Control!$E23,Data!$B:$B,0),),NA())</f>
        <v>527.9</v>
      </c>
      <c r="HQ23">
        <f>IF($E$7&gt;=HQ$7,INDEX(Data!HN:HN,MATCH(Control!$E23,Data!$B:$B,0),),NA())</f>
        <v>604.20000000000005</v>
      </c>
      <c r="HR23">
        <f>IF($E$7&gt;=HR$7,INDEX(Data!HO:HO,MATCH(Control!$E23,Data!$B:$B,0),),NA())</f>
        <v>734.5</v>
      </c>
      <c r="HS23">
        <f>IF($E$7&gt;=HS$7,INDEX(Data!HP:HP,MATCH(Control!$E23,Data!$B:$B,0),),NA())</f>
        <v>554.9</v>
      </c>
      <c r="HT23">
        <f>IF($E$7&gt;=HT$7,INDEX(Data!HQ:HQ,MATCH(Control!$E23,Data!$B:$B,0),),NA())</f>
        <v>608.20000000000005</v>
      </c>
      <c r="HU23">
        <f>IF($E$7&gt;=HU$7,INDEX(Data!HR:HR,MATCH(Control!$E23,Data!$B:$B,0),),NA())</f>
        <v>607.1</v>
      </c>
      <c r="HV23">
        <f>IF($E$7&gt;=HV$7,INDEX(Data!HS:HS,MATCH(Control!$E23,Data!$B:$B,0),),NA())</f>
        <v>634.79999999999995</v>
      </c>
      <c r="HW23">
        <f>IF($E$7&gt;=HW$7,INDEX(Data!HT:HT,MATCH(Control!$E23,Data!$B:$B,0),),NA())</f>
        <v>669.8</v>
      </c>
      <c r="HX23">
        <f>IF($E$7&gt;=HX$7,INDEX(Data!HU:HU,MATCH(Control!$E23,Data!$B:$B,0),),NA())</f>
        <v>863.4</v>
      </c>
      <c r="HY23">
        <f>IF($E$7&gt;=HY$7,INDEX(Data!HV:HV,MATCH(Control!$E23,Data!$B:$B,0),),NA())</f>
        <v>651.20000000000005</v>
      </c>
      <c r="HZ23">
        <f>IF($E$7&gt;=HZ$7,INDEX(Data!HW:HW,MATCH(Control!$E23,Data!$B:$B,0),),NA())</f>
        <v>584.79999999999995</v>
      </c>
      <c r="IA23">
        <f>IF($E$7&gt;=IA$7,INDEX(Data!HX:HX,MATCH(Control!$E23,Data!$B:$B,0),),NA())</f>
        <v>632.4</v>
      </c>
      <c r="IB23">
        <f>IF($E$7&gt;=IB$7,INDEX(Data!HY:HY,MATCH(Control!$E23,Data!$B:$B,0),),NA())</f>
        <v>602.4</v>
      </c>
      <c r="IC23">
        <f>IF($E$7&gt;=IC$7,INDEX(Data!HZ:HZ,MATCH(Control!$E23,Data!$B:$B,0),),NA())</f>
        <v>637.29999999999995</v>
      </c>
      <c r="ID23">
        <f>IF($E$7&gt;=ID$7,INDEX(Data!IA:IA,MATCH(Control!$E23,Data!$B:$B,0),),NA())</f>
        <v>655.1</v>
      </c>
      <c r="IE23">
        <f>IF($E$7&gt;=IE$7,INDEX(Data!IB:IB,MATCH(Control!$E23,Data!$B:$B,0),),NA())</f>
        <v>654.6</v>
      </c>
      <c r="IF23">
        <f>IF($E$7&gt;=IF$7,INDEX(Data!IC:IC,MATCH(Control!$E23,Data!$B:$B,0),),NA())</f>
        <v>658.4</v>
      </c>
      <c r="IG23">
        <f>IF($E$7&gt;=IG$7,INDEX(Data!ID:ID,MATCH(Control!$E23,Data!$B:$B,0),),NA())</f>
        <v>633.4</v>
      </c>
      <c r="IH23">
        <f>IF($E$7&gt;=IH$7,INDEX(Data!IE:IE,MATCH(Control!$E23,Data!$B:$B,0),),NA())</f>
        <v>672.4</v>
      </c>
      <c r="II23">
        <f>IF($E$7&gt;=II$7,INDEX(Data!IF:IF,MATCH(Control!$E23,Data!$B:$B,0),),NA())</f>
        <v>708.4</v>
      </c>
      <c r="IJ23">
        <f>IF($E$7&gt;=IJ$7,INDEX(Data!IG:IG,MATCH(Control!$E23,Data!$B:$B,0),),NA())</f>
        <v>902.5</v>
      </c>
      <c r="IK23">
        <f>IF($E$7&gt;=IK$7,INDEX(Data!IH:IH,MATCH(Control!$E23,Data!$B:$B,0),),NA())</f>
        <v>685.9</v>
      </c>
      <c r="IL23">
        <f>IF($E$7&gt;=IL$7,INDEX(Data!II:II,MATCH(Control!$E23,Data!$B:$B,0),),NA())</f>
        <v>583.29999999999995</v>
      </c>
      <c r="IM23">
        <f>IF($E$7&gt;=IM$7,INDEX(Data!IJ:IJ,MATCH(Control!$E23,Data!$B:$B,0),),NA())</f>
        <v>639.20000000000005</v>
      </c>
      <c r="IN23">
        <f>IF($E$7&gt;=IN$7,INDEX(Data!IK:IK,MATCH(Control!$E23,Data!$B:$B,0),),NA())</f>
        <v>666.4</v>
      </c>
      <c r="IO23">
        <f>IF($E$7&gt;=IO$7,INDEX(Data!IL:IL,MATCH(Control!$E23,Data!$B:$B,0),),NA())</f>
        <v>708.9</v>
      </c>
      <c r="IP23">
        <f>IF($E$7&gt;=IP$7,INDEX(Data!IM:IM,MATCH(Control!$E23,Data!$B:$B,0),),NA())</f>
        <v>696.6</v>
      </c>
      <c r="IQ23">
        <f>IF($E$7&gt;=IQ$7,INDEX(Data!IN:IN,MATCH(Control!$E23,Data!$B:$B,0),),NA())</f>
        <v>749.8</v>
      </c>
      <c r="IR23">
        <f>IF($E$7&gt;=IR$7,INDEX(Data!IO:IO,MATCH(Control!$E23,Data!$B:$B,0),),NA())</f>
        <v>760.3</v>
      </c>
      <c r="IS23">
        <f>IF($E$7&gt;=IS$7,INDEX(Data!IP:IP,MATCH(Control!$E23,Data!$B:$B,0),),NA())</f>
        <v>748.6</v>
      </c>
      <c r="IT23">
        <f>IF($E$7&gt;=IT$7,INDEX(Data!IQ:IQ,MATCH(Control!$E23,Data!$B:$B,0),),NA())</f>
        <v>791.2</v>
      </c>
      <c r="IU23">
        <f>IF($E$7&gt;=IU$7,INDEX(Data!IR:IR,MATCH(Control!$E23,Data!$B:$B,0),),NA())</f>
        <v>841</v>
      </c>
      <c r="IV23">
        <f>IF($E$7&gt;=IV$7,INDEX(Data!IS:IS,MATCH(Control!$E23,Data!$B:$B,0),),NA())</f>
        <v>1030</v>
      </c>
      <c r="IW23">
        <f>IF($E$7&gt;=IW$7,INDEX(Data!IT:IT,MATCH(Control!$E23,Data!$B:$B,0),),NA())</f>
        <v>760.4</v>
      </c>
      <c r="IX23">
        <f>IF($E$7&gt;=IX$7,INDEX(Data!IU:IU,MATCH(Control!$E23,Data!$B:$B,0),),NA())</f>
        <v>678.1</v>
      </c>
      <c r="IY23">
        <f>IF($E$7&gt;=IY$7,INDEX(Data!IV:IV,MATCH(Control!$E23,Data!$B:$B,0),),NA())</f>
        <v>733</v>
      </c>
      <c r="IZ23">
        <f>IF($E$7&gt;=IZ$7,INDEX(Data!IW:IW,MATCH(Control!$E23,Data!$B:$B,0),),NA())</f>
        <v>716.5</v>
      </c>
      <c r="JA23">
        <f>IF($E$7&gt;=JA$7,INDEX(Data!IX:IX,MATCH(Control!$E23,Data!$B:$B,0),),NA())</f>
        <v>769.2</v>
      </c>
      <c r="JB23">
        <f>IF($E$7&gt;=JB$7,INDEX(Data!IY:IY,MATCH(Control!$E23,Data!$B:$B,0),),NA())</f>
        <v>781.9</v>
      </c>
      <c r="JC23">
        <f>IF($E$7&gt;=JC$7,INDEX(Data!IZ:IZ,MATCH(Control!$E23,Data!$B:$B,0),),NA())</f>
        <v>796.9</v>
      </c>
      <c r="JD23">
        <f>IF($E$7&gt;=JD$7,INDEX(Data!JA:JA,MATCH(Control!$E23,Data!$B:$B,0),),NA())</f>
        <v>803.6</v>
      </c>
      <c r="JE23">
        <f>IF($E$7&gt;=JE$7,INDEX(Data!JB:JB,MATCH(Control!$E23,Data!$B:$B,0),),NA())</f>
        <v>824.5</v>
      </c>
      <c r="JF23">
        <f>IF($E$7&gt;=JF$7,INDEX(Data!JC:JC,MATCH(Control!$E23,Data!$B:$B,0),),NA())</f>
        <v>881.7</v>
      </c>
      <c r="JG23">
        <f>IF($E$7&gt;=JG$7,INDEX(Data!JD:JD,MATCH(Control!$E23,Data!$B:$B,0),),NA())</f>
        <v>882.7</v>
      </c>
      <c r="JH23">
        <f>IF($E$7&gt;=JH$7,INDEX(Data!JE:JE,MATCH(Control!$E23,Data!$B:$B,0),),NA())</f>
        <v>1089.0999999999999</v>
      </c>
      <c r="JI23">
        <f>IF($E$7&gt;=JI$7,INDEX(Data!JF:JF,MATCH(Control!$E23,Data!$B:$B,0),),NA())</f>
        <v>808.4</v>
      </c>
      <c r="JJ23">
        <f>IF($E$7&gt;=JJ$7,INDEX(Data!JG:JG,MATCH(Control!$E23,Data!$B:$B,0),),NA())</f>
        <v>727.7</v>
      </c>
      <c r="JK23">
        <f>IF($E$7&gt;=JK$7,INDEX(Data!JH:JH,MATCH(Control!$E23,Data!$B:$B,0),),NA())</f>
        <v>785.8</v>
      </c>
      <c r="JL23">
        <f>IF($E$7&gt;=JL$7,INDEX(Data!JI:JI,MATCH(Control!$E23,Data!$B:$B,0),),NA())</f>
        <v>732</v>
      </c>
      <c r="JM23">
        <f>IF($E$7&gt;=JM$7,INDEX(Data!JJ:JJ,MATCH(Control!$E23,Data!$B:$B,0),),NA())</f>
        <v>780.4</v>
      </c>
      <c r="JN23">
        <f>IF($E$7&gt;=JN$7,INDEX(Data!JK:JK,MATCH(Control!$E23,Data!$B:$B,0),),NA())</f>
        <v>803.6</v>
      </c>
      <c r="JO23">
        <f>IF($E$7&gt;=JO$7,INDEX(Data!JL:JL,MATCH(Control!$E23,Data!$B:$B,0),),NA())</f>
        <v>845.1</v>
      </c>
      <c r="JP23">
        <f>IF($E$7&gt;=JP$7,INDEX(Data!JM:JM,MATCH(Control!$E23,Data!$B:$B,0),),NA())</f>
        <v>804.7</v>
      </c>
      <c r="JQ23">
        <f>IF($E$7&gt;=JQ$7,INDEX(Data!JN:JN,MATCH(Control!$E23,Data!$B:$B,0),),NA())</f>
        <v>820</v>
      </c>
      <c r="JR23">
        <f>IF($E$7&gt;=JR$7,INDEX(Data!JO:JO,MATCH(Control!$E23,Data!$B:$B,0),),NA())</f>
        <v>894.4</v>
      </c>
      <c r="JS23">
        <f>IF($E$7&gt;=JS$7,INDEX(Data!JP:JP,MATCH(Control!$E23,Data!$B:$B,0),),NA())</f>
        <v>943.3</v>
      </c>
      <c r="JT23">
        <f>IF($E$7&gt;=JT$7,INDEX(Data!JQ:JQ,MATCH(Control!$E23,Data!$B:$B,0),),NA())</f>
        <v>1148.9000000000001</v>
      </c>
      <c r="JU23">
        <f>IF($E$7&gt;=JU$7,INDEX(Data!JR:JR,MATCH(Control!$E23,Data!$B:$B,0),),NA())</f>
        <v>875.5</v>
      </c>
      <c r="JV23">
        <f>IF($E$7&gt;=JV$7,INDEX(Data!JS:JS,MATCH(Control!$E23,Data!$B:$B,0),),NA())</f>
        <v>768.8</v>
      </c>
      <c r="JW23">
        <f>IF($E$7&gt;=JW$7,INDEX(Data!JT:JT,MATCH(Control!$E23,Data!$B:$B,0),),NA())</f>
        <v>810.3</v>
      </c>
      <c r="JX23">
        <f>IF($E$7&gt;=JX$7,INDEX(Data!JU:JU,MATCH(Control!$E23,Data!$B:$B,0),),NA())</f>
        <v>814.9</v>
      </c>
      <c r="JY23">
        <f>IF($E$7&gt;=JY$7,INDEX(Data!JV:JV,MATCH(Control!$E23,Data!$B:$B,0),),NA())</f>
        <v>850.8</v>
      </c>
      <c r="JZ23">
        <f>IF($E$7&gt;=JZ$7,INDEX(Data!JW:JW,MATCH(Control!$E23,Data!$B:$B,0),),NA())</f>
        <v>867.5</v>
      </c>
      <c r="KA23">
        <f>IF($E$7&gt;=KA$7,INDEX(Data!JX:JX,MATCH(Control!$E23,Data!$B:$B,0),),NA())</f>
        <v>861.8</v>
      </c>
      <c r="KB23">
        <f>IF($E$7&gt;=KB$7,INDEX(Data!JY:JY,MATCH(Control!$E23,Data!$B:$B,0),),NA())</f>
        <v>876.1</v>
      </c>
      <c r="KC23">
        <f>IF($E$7&gt;=KC$7,INDEX(Data!JZ:JZ,MATCH(Control!$E23,Data!$B:$B,0),),NA())</f>
        <v>881.1</v>
      </c>
      <c r="KD23">
        <f>IF($E$7&gt;=KD$7,INDEX(Data!KA:KA,MATCH(Control!$E23,Data!$B:$B,0),),NA())</f>
        <v>896.6</v>
      </c>
      <c r="KE23">
        <f>IF($E$7&gt;=KE$7,INDEX(Data!KB:KB,MATCH(Control!$E23,Data!$B:$B,0),),NA())</f>
        <v>954.7</v>
      </c>
      <c r="KF23">
        <f>IF($E$7&gt;=KF$7,INDEX(Data!KC:KC,MATCH(Control!$E23,Data!$B:$B,0),),NA())</f>
        <v>1211.4000000000001</v>
      </c>
      <c r="KG23">
        <f>IF($E$7&gt;=KG$7,INDEX(Data!KD:KD,MATCH(Control!$E23,Data!$B:$B,0),),NA())</f>
        <v>880.8</v>
      </c>
      <c r="KH23">
        <f>IF($E$7&gt;=KH$7,INDEX(Data!KE:KE,MATCH(Control!$E23,Data!$B:$B,0),),NA())</f>
        <v>770.1</v>
      </c>
      <c r="KI23">
        <f>IF($E$7&gt;=KI$7,INDEX(Data!KF:KF,MATCH(Control!$E23,Data!$B:$B,0),),NA())</f>
        <v>845.4</v>
      </c>
      <c r="KJ23">
        <f>IF($E$7&gt;=KJ$7,INDEX(Data!KG:KG,MATCH(Control!$E23,Data!$B:$B,0),),NA())</f>
        <v>812.8</v>
      </c>
      <c r="KK23">
        <f>IF($E$7&gt;=KK$7,INDEX(Data!KH:KH,MATCH(Control!$E23,Data!$B:$B,0),),NA())</f>
        <v>871.7</v>
      </c>
      <c r="KL23">
        <f>IF($E$7&gt;=KL$7,INDEX(Data!KI:KI,MATCH(Control!$E23,Data!$B:$B,0),),NA())</f>
        <v>893.1</v>
      </c>
      <c r="KM23">
        <f>IF($E$7&gt;=KM$7,INDEX(Data!KJ:KJ,MATCH(Control!$E23,Data!$B:$B,0),),NA())</f>
        <v>861.9</v>
      </c>
      <c r="KN23">
        <f>IF($E$7&gt;=KN$7,INDEX(Data!KK:KK,MATCH(Control!$E23,Data!$B:$B,0),),NA())</f>
        <v>851.4</v>
      </c>
      <c r="KO23">
        <f>IF($E$7&gt;=KO$7,INDEX(Data!KL:KL,MATCH(Control!$E23,Data!$B:$B,0),),NA())</f>
        <v>866.4</v>
      </c>
      <c r="KP23">
        <f>IF($E$7&gt;=KP$7,INDEX(Data!KM:KM,MATCH(Control!$E23,Data!$B:$B,0),),NA())</f>
        <v>916.5</v>
      </c>
      <c r="KQ23">
        <f>IF($E$7&gt;=KQ$7,INDEX(Data!KN:KN,MATCH(Control!$E23,Data!$B:$B,0),),NA())</f>
        <v>967.3</v>
      </c>
      <c r="KR23">
        <f>IF($E$7&gt;=KR$7,INDEX(Data!KO:KO,MATCH(Control!$E23,Data!$B:$B,0),),NA())</f>
        <v>1219</v>
      </c>
      <c r="KS23">
        <f>IF($E$7&gt;=KS$7,INDEX(Data!KP:KP,MATCH(Control!$E23,Data!$B:$B,0),),NA())</f>
        <v>921.6</v>
      </c>
      <c r="KT23">
        <f>IF($E$7&gt;=KT$7,INDEX(Data!KQ:KQ,MATCH(Control!$E23,Data!$B:$B,0),),NA())</f>
        <v>822.2</v>
      </c>
      <c r="KU23">
        <f>IF($E$7&gt;=KU$7,INDEX(Data!KR:KR,MATCH(Control!$E23,Data!$B:$B,0),),NA())</f>
        <v>913.6</v>
      </c>
      <c r="KV23">
        <f>IF($E$7&gt;=KV$7,INDEX(Data!KS:KS,MATCH(Control!$E23,Data!$B:$B,0),),NA())</f>
        <v>842.7</v>
      </c>
      <c r="KW23">
        <f>IF($E$7&gt;=KW$7,INDEX(Data!KT:KT,MATCH(Control!$E23,Data!$B:$B,0),),NA())</f>
        <v>900.3</v>
      </c>
      <c r="KX23">
        <f>IF($E$7&gt;=KX$7,INDEX(Data!KU:KU,MATCH(Control!$E23,Data!$B:$B,0),),NA())</f>
        <v>926.5</v>
      </c>
      <c r="KY23">
        <f>IF($E$7&gt;=KY$7,INDEX(Data!KV:KV,MATCH(Control!$E23,Data!$B:$B,0),),NA())</f>
        <v>932.6</v>
      </c>
      <c r="KZ23">
        <f>IF($E$7&gt;=KZ$7,INDEX(Data!KW:KW,MATCH(Control!$E23,Data!$B:$B,0),),NA())</f>
        <v>950.1</v>
      </c>
      <c r="LA23">
        <f>IF($E$7&gt;=LA$7,INDEX(Data!KX:KX,MATCH(Control!$E23,Data!$B:$B,0),),NA())</f>
        <v>961.8</v>
      </c>
      <c r="LB23">
        <f>IF($E$7&gt;=LB$7,INDEX(Data!KY:KY,MATCH(Control!$E23,Data!$B:$B,0),),NA())</f>
        <v>997.9</v>
      </c>
      <c r="LC23">
        <f>IF($E$7&gt;=LC$7,INDEX(Data!KZ:KZ,MATCH(Control!$E23,Data!$B:$B,0),),NA())</f>
        <v>1063.0999999999999</v>
      </c>
      <c r="LD23">
        <f>IF($E$7&gt;=LD$7,INDEX(Data!LA:LA,MATCH(Control!$E23,Data!$B:$B,0),),NA())</f>
        <v>1369.4</v>
      </c>
      <c r="LE23">
        <f>IF($E$7&gt;=LE$7,INDEX(Data!LB:LB,MATCH(Control!$E23,Data!$B:$B,0),),NA())</f>
        <v>1017.5</v>
      </c>
      <c r="LF23">
        <f>IF($E$7&gt;=LF$7,INDEX(Data!LC:LC,MATCH(Control!$E23,Data!$B:$B,0),),NA())</f>
        <v>912.9</v>
      </c>
      <c r="LG23">
        <f>IF($E$7&gt;=LG$7,INDEX(Data!LD:LD,MATCH(Control!$E23,Data!$B:$B,0),),NA())</f>
        <v>921.7</v>
      </c>
      <c r="LH23">
        <f>IF($E$7&gt;=LH$7,INDEX(Data!LE:LE,MATCH(Control!$E23,Data!$B:$B,0),),NA())</f>
        <v>932.9</v>
      </c>
      <c r="LI23">
        <f>IF($E$7&gt;=LI$7,INDEX(Data!LF:LF,MATCH(Control!$E23,Data!$B:$B,0),),NA())</f>
        <v>946.2</v>
      </c>
      <c r="LJ23">
        <f>IF($E$7&gt;=LJ$7,INDEX(Data!LG:LG,MATCH(Control!$E23,Data!$B:$B,0),),NA())</f>
        <v>976.7</v>
      </c>
      <c r="LK23">
        <f>IF($E$7&gt;=LK$7,INDEX(Data!LH:LH,MATCH(Control!$E23,Data!$B:$B,0),),NA())</f>
        <v>955.3</v>
      </c>
      <c r="LL23">
        <f>IF($E$7&gt;=LL$7,INDEX(Data!LI:LI,MATCH(Control!$E23,Data!$B:$B,0),),NA())</f>
        <v>958.8</v>
      </c>
      <c r="LM23">
        <f>IF($E$7&gt;=LM$7,INDEX(Data!LJ:LJ,MATCH(Control!$E23,Data!$B:$B,0),),NA())</f>
        <v>955.2</v>
      </c>
      <c r="LN23">
        <f>IF($E$7&gt;=LN$7,INDEX(Data!LK:LK,MATCH(Control!$E23,Data!$B:$B,0),),NA())</f>
        <v>1015.2</v>
      </c>
      <c r="LO23">
        <f>IF($E$7&gt;=LO$7,INDEX(Data!LL:LL,MATCH(Control!$E23,Data!$B:$B,0),),NA())</f>
        <v>1059.5999999999999</v>
      </c>
      <c r="LP23">
        <f>IF($E$7&gt;=LP$7,INDEX(Data!LM:LM,MATCH(Control!$E23,Data!$B:$B,0),),NA())</f>
        <v>1451.2</v>
      </c>
      <c r="LQ23">
        <f>IF($E$7&gt;=LQ$7,INDEX(Data!LN:LN,MATCH(Control!$E23,Data!$B:$B,0),),NA())</f>
        <v>1081.2</v>
      </c>
      <c r="LR23">
        <f>IF($E$7&gt;=LR$7,INDEX(Data!LO:LO,MATCH(Control!$E23,Data!$B:$B,0),),NA())</f>
        <v>914</v>
      </c>
      <c r="LS23">
        <f>IF($E$7&gt;=LS$7,INDEX(Data!LP:LP,MATCH(Control!$E23,Data!$B:$B,0),),NA())</f>
        <v>989.9</v>
      </c>
      <c r="LT23">
        <f>IF($E$7&gt;=LT$7,INDEX(Data!LQ:LQ,MATCH(Control!$E23,Data!$B:$B,0),),NA())</f>
        <v>978</v>
      </c>
      <c r="LU23">
        <f>IF($E$7&gt;=LU$7,INDEX(Data!LR:LR,MATCH(Control!$E23,Data!$B:$B,0),),NA())</f>
        <v>1029.9000000000001</v>
      </c>
      <c r="LV23">
        <f>IF($E$7&gt;=LV$7,INDEX(Data!LS:LS,MATCH(Control!$E23,Data!$B:$B,0),),NA())</f>
        <v>1109.9000000000001</v>
      </c>
      <c r="LW23">
        <f>IF($E$7&gt;=LW$7,INDEX(Data!LT:LT,MATCH(Control!$E23,Data!$B:$B,0),),NA())</f>
        <v>1032</v>
      </c>
      <c r="LX23">
        <f>IF($E$7&gt;=LX$7,INDEX(Data!LU:LU,MATCH(Control!$E23,Data!$B:$B,0),),NA())</f>
        <v>1047.7</v>
      </c>
      <c r="LY23">
        <f>IF($E$7&gt;=LY$7,INDEX(Data!LV:LV,MATCH(Control!$E23,Data!$B:$B,0),),NA())</f>
        <v>1015.7</v>
      </c>
      <c r="LZ23">
        <f>IF($E$7&gt;=LZ$7,INDEX(Data!LW:LW,MATCH(Control!$E23,Data!$B:$B,0),),NA())</f>
        <v>1076.0999999999999</v>
      </c>
      <c r="MA23">
        <f>IF($E$7&gt;=MA$7,INDEX(Data!LX:LX,MATCH(Control!$E23,Data!$B:$B,0),),NA())</f>
        <v>1122.5999999999999</v>
      </c>
      <c r="MB23">
        <f>IF($E$7&gt;=MB$7,INDEX(Data!LY:LY,MATCH(Control!$E23,Data!$B:$B,0),),NA())</f>
        <v>1405.7</v>
      </c>
      <c r="MC23">
        <f>IF($E$7&gt;=MC$7,INDEX(Data!LZ:LZ,MATCH(Control!$E23,Data!$B:$B,0),),NA())</f>
        <v>1108.7</v>
      </c>
      <c r="MD23">
        <f>IF($E$7&gt;=MD$7,INDEX(Data!MA:MA,MATCH(Control!$E23,Data!$B:$B,0),),NA())</f>
        <v>933.4</v>
      </c>
      <c r="ME23">
        <f>IF($E$7&gt;=ME$7,INDEX(Data!MB:MB,MATCH(Control!$E23,Data!$B:$B,0),),NA())</f>
        <v>1022.3</v>
      </c>
      <c r="MF23">
        <f>IF($E$7&gt;=MF$7,INDEX(Data!MC:MC,MATCH(Control!$E23,Data!$B:$B,0),),NA())</f>
        <v>987.5</v>
      </c>
      <c r="MG23">
        <f>IF($E$7&gt;=MG$7,INDEX(Data!MD:MD,MATCH(Control!$E23,Data!$B:$B,0),),NA())</f>
        <v>1059.9000000000001</v>
      </c>
      <c r="MH23">
        <f>IF($E$7&gt;=MH$7,INDEX(Data!ME:ME,MATCH(Control!$E23,Data!$B:$B,0),),NA())</f>
        <v>1121.5999999999999</v>
      </c>
      <c r="MI23">
        <f>IF($E$7&gt;=MI$7,INDEX(Data!MF:MF,MATCH(Control!$E23,Data!$B:$B,0),),NA())</f>
        <v>1075.7</v>
      </c>
      <c r="MJ23">
        <f>IF($E$7&gt;=MJ$7,INDEX(Data!MG:MG,MATCH(Control!$E23,Data!$B:$B,0),),NA())</f>
        <v>1091.4000000000001</v>
      </c>
      <c r="MK23">
        <f>IF($E$7&gt;=MK$7,INDEX(Data!MH:MH,MATCH(Control!$E23,Data!$B:$B,0),),NA())</f>
        <v>1072.2</v>
      </c>
      <c r="ML23">
        <f>IF($E$7&gt;=ML$7,INDEX(Data!MI:MI,MATCH(Control!$E23,Data!$B:$B,0),),NA())</f>
        <v>1118.0999999999999</v>
      </c>
      <c r="MM23">
        <f>IF($E$7&gt;=MM$7,INDEX(Data!MJ:MJ,MATCH(Control!$E23,Data!$B:$B,0),),NA())</f>
        <v>1153.5999999999999</v>
      </c>
      <c r="MN23">
        <f>IF($E$7&gt;=MN$7,INDEX(Data!MK:MK,MATCH(Control!$E23,Data!$B:$B,0),),NA())</f>
        <v>1453.9</v>
      </c>
      <c r="MO23">
        <f>IF($E$7&gt;=MO$7,INDEX(Data!ML:ML,MATCH(Control!$E23,Data!$B:$B,0),),NA())</f>
        <v>1051.5</v>
      </c>
      <c r="MP23">
        <f>IF($E$7&gt;=MP$7,INDEX(Data!MM:MM,MATCH(Control!$E23,Data!$B:$B,0),),NA())</f>
        <v>920.8</v>
      </c>
      <c r="MQ23">
        <f>IF($E$7&gt;=MQ$7,INDEX(Data!MN:MN,MATCH(Control!$E23,Data!$B:$B,0),),NA())</f>
        <v>1005</v>
      </c>
      <c r="MR23">
        <f>IF($E$7&gt;=MR$7,INDEX(Data!MO:MO,MATCH(Control!$E23,Data!$B:$B,0),),NA())</f>
        <v>969.7</v>
      </c>
      <c r="MS23" t="e">
        <f>IF($E$7&gt;=MS$7,INDEX(Data!MP:MP,MATCH(Control!$E23,Data!$B:$B,0),),NA())</f>
        <v>#N/A</v>
      </c>
      <c r="MT23" t="e">
        <f>IF($E$7&gt;=MT$7,INDEX(Data!MQ:MQ,MATCH(Control!$E23,Data!$B:$B,0),),NA())</f>
        <v>#N/A</v>
      </c>
      <c r="MU23" t="e">
        <f>IF($E$7&gt;=MU$7,INDEX(Data!MR:MR,MATCH(Control!$E23,Data!$B:$B,0),),NA())</f>
        <v>#N/A</v>
      </c>
      <c r="MV23" t="e">
        <f>IF($E$7&gt;=MV$7,INDEX(Data!MS:MS,MATCH(Control!$E23,Data!$B:$B,0),),NA())</f>
        <v>#N/A</v>
      </c>
      <c r="MW23" t="e">
        <f>IF($E$7&gt;=MW$7,INDEX(Data!MT:MT,MATCH(Control!$E23,Data!$B:$B,0),),NA())</f>
        <v>#N/A</v>
      </c>
      <c r="MX23" t="e">
        <f>IF($E$7&gt;=MX$7,INDEX(Data!MU:MU,MATCH(Control!$E23,Data!$B:$B,0),),NA())</f>
        <v>#N/A</v>
      </c>
      <c r="MY23" t="e">
        <f>IF($E$7&gt;=MY$7,INDEX(Data!MV:MV,MATCH(Control!$E23,Data!$B:$B,0),),NA())</f>
        <v>#N/A</v>
      </c>
      <c r="MZ23" t="e">
        <f>IF($E$7&gt;=MZ$7,INDEX(Data!MW:MW,MATCH(Control!$E23,Data!$B:$B,0),),NA())</f>
        <v>#N/A</v>
      </c>
      <c r="NA23" t="e">
        <f>IF($E$7&gt;=NA$7,INDEX(Data!MX:MX,MATCH(Control!$E23,Data!$B:$B,0),),NA())</f>
        <v>#N/A</v>
      </c>
      <c r="NB23" t="e">
        <f>IF($E$7&gt;=NB$7,INDEX(Data!MY:MY,MATCH(Control!$E23,Data!$B:$B,0),),NA())</f>
        <v>#N/A</v>
      </c>
      <c r="NC23" t="e">
        <f>IF($E$7&gt;=NC$7,INDEX(Data!MZ:MZ,MATCH(Control!$E23,Data!$B:$B,0),),NA())</f>
        <v>#N/A</v>
      </c>
      <c r="ND23" t="e">
        <f>IF($E$7&gt;=ND$7,INDEX(Data!NA:NA,MATCH(Control!$E23,Data!$B:$B,0),),NA())</f>
        <v>#N/A</v>
      </c>
      <c r="NE23" t="e">
        <f>IF($E$7&gt;=NE$7,INDEX(Data!NB:NB,MATCH(Control!$E23,Data!$B:$B,0),),NA())</f>
        <v>#N/A</v>
      </c>
      <c r="NF23" t="e">
        <f>IF($E$7&gt;=NF$7,INDEX(Data!NC:NC,MATCH(Control!$E23,Data!$B:$B,0),),NA())</f>
        <v>#N/A</v>
      </c>
      <c r="NG23" t="e">
        <f>IF($E$7&gt;=NG$7,INDEX(Data!ND:ND,MATCH(Control!$E23,Data!$B:$B,0),),NA())</f>
        <v>#N/A</v>
      </c>
      <c r="NH23" t="e">
        <f>IF($E$7&gt;=NH$7,INDEX(Data!NE:NE,MATCH(Control!$E23,Data!$B:$B,0),),NA())</f>
        <v>#N/A</v>
      </c>
      <c r="NI23" t="e">
        <f>IF($E$7&gt;=NI$7,INDEX(Data!NF:NF,MATCH(Control!$E23,Data!$B:$B,0),),NA())</f>
        <v>#N/A</v>
      </c>
      <c r="NJ23" t="e">
        <f>IF($E$7&gt;=NJ$7,INDEX(Data!NG:NG,MATCH(Control!$E23,Data!$B:$B,0),),NA())</f>
        <v>#N/A</v>
      </c>
      <c r="NK23" t="e">
        <f>IF($E$7&gt;=NK$7,INDEX(Data!NH:NH,MATCH(Control!$E23,Data!$B:$B,0),),NA())</f>
        <v>#N/A</v>
      </c>
      <c r="NL23" t="e">
        <f>IF($E$7&gt;=NL$7,INDEX(Data!NI:NI,MATCH(Control!$E23,Data!$B:$B,0),),NA())</f>
        <v>#N/A</v>
      </c>
    </row>
    <row r="24" spans="1:376" x14ac:dyDescent="0.25">
      <c r="A24" s="18">
        <v>12</v>
      </c>
      <c r="C24" s="8">
        <f t="shared" si="0"/>
        <v>39995</v>
      </c>
      <c r="E24" s="3" t="str">
        <f t="shared" si="32"/>
        <v>New South Wales - Clothing retailing</v>
      </c>
      <c r="F24" t="str">
        <f t="shared" si="34"/>
        <v>New South Wales</v>
      </c>
      <c r="G24" t="str">
        <f t="shared" si="33"/>
        <v>Clothing retailing</v>
      </c>
      <c r="H24">
        <f>IF($E$7&gt;=H$7,INDEX(Data!E:E,MATCH(Control!$E24,Data!$B:$B,0),),NA())</f>
        <v>94</v>
      </c>
      <c r="I24">
        <f>IF($E$7&gt;=I$7,INDEX(Data!F:F,MATCH(Control!$E24,Data!$B:$B,0),),NA())</f>
        <v>105.7</v>
      </c>
      <c r="J24">
        <f>IF($E$7&gt;=J$7,INDEX(Data!G:G,MATCH(Control!$E24,Data!$B:$B,0),),NA())</f>
        <v>95.1</v>
      </c>
      <c r="K24">
        <f>IF($E$7&gt;=K$7,INDEX(Data!H:H,MATCH(Control!$E24,Data!$B:$B,0),),NA())</f>
        <v>95.3</v>
      </c>
      <c r="L24">
        <f>IF($E$7&gt;=L$7,INDEX(Data!I:I,MATCH(Control!$E24,Data!$B:$B,0),),NA())</f>
        <v>82.8</v>
      </c>
      <c r="M24">
        <f>IF($E$7&gt;=M$7,INDEX(Data!J:J,MATCH(Control!$E24,Data!$B:$B,0),),NA())</f>
        <v>89.4</v>
      </c>
      <c r="N24">
        <f>IF($E$7&gt;=N$7,INDEX(Data!K:K,MATCH(Control!$E24,Data!$B:$B,0),),NA())</f>
        <v>83.3</v>
      </c>
      <c r="O24">
        <f>IF($E$7&gt;=O$7,INDEX(Data!L:L,MATCH(Control!$E24,Data!$B:$B,0),),NA())</f>
        <v>99.3</v>
      </c>
      <c r="P24">
        <f>IF($E$7&gt;=P$7,INDEX(Data!M:M,MATCH(Control!$E24,Data!$B:$B,0),),NA())</f>
        <v>142.9</v>
      </c>
      <c r="Q24">
        <f>IF($E$7&gt;=Q$7,INDEX(Data!N:N,MATCH(Control!$E24,Data!$B:$B,0),),NA())</f>
        <v>78.5</v>
      </c>
      <c r="R24">
        <f>IF($E$7&gt;=R$7,INDEX(Data!O:O,MATCH(Control!$E24,Data!$B:$B,0),),NA())</f>
        <v>72.900000000000006</v>
      </c>
      <c r="S24">
        <f>IF($E$7&gt;=S$7,INDEX(Data!P:P,MATCH(Control!$E24,Data!$B:$B,0),),NA())</f>
        <v>93.3</v>
      </c>
      <c r="T24">
        <f>IF($E$7&gt;=T$7,INDEX(Data!Q:Q,MATCH(Control!$E24,Data!$B:$B,0),),NA())</f>
        <v>111.2</v>
      </c>
      <c r="U24">
        <f>IF($E$7&gt;=U$7,INDEX(Data!R:R,MATCH(Control!$E24,Data!$B:$B,0),),NA())</f>
        <v>112.5</v>
      </c>
      <c r="V24">
        <f>IF($E$7&gt;=V$7,INDEX(Data!S:S,MATCH(Control!$E24,Data!$B:$B,0),),NA())</f>
        <v>103.6</v>
      </c>
      <c r="W24">
        <f>IF($E$7&gt;=W$7,INDEX(Data!T:T,MATCH(Control!$E24,Data!$B:$B,0),),NA())</f>
        <v>97.4</v>
      </c>
      <c r="X24">
        <f>IF($E$7&gt;=X$7,INDEX(Data!U:U,MATCH(Control!$E24,Data!$B:$B,0),),NA())</f>
        <v>96.3</v>
      </c>
      <c r="Y24">
        <f>IF($E$7&gt;=Y$7,INDEX(Data!V:V,MATCH(Control!$E24,Data!$B:$B,0),),NA())</f>
        <v>105.6</v>
      </c>
      <c r="Z24">
        <f>IF($E$7&gt;=Z$7,INDEX(Data!W:W,MATCH(Control!$E24,Data!$B:$B,0),),NA())</f>
        <v>97.9</v>
      </c>
      <c r="AA24">
        <f>IF($E$7&gt;=AA$7,INDEX(Data!X:X,MATCH(Control!$E24,Data!$B:$B,0),),NA())</f>
        <v>110.2</v>
      </c>
      <c r="AB24">
        <f>IF($E$7&gt;=AB$7,INDEX(Data!Y:Y,MATCH(Control!$E24,Data!$B:$B,0),),NA())</f>
        <v>155</v>
      </c>
      <c r="AC24">
        <f>IF($E$7&gt;=AC$7,INDEX(Data!Z:Z,MATCH(Control!$E24,Data!$B:$B,0),),NA())</f>
        <v>82.5</v>
      </c>
      <c r="AD24">
        <f>IF($E$7&gt;=AD$7,INDEX(Data!AA:AA,MATCH(Control!$E24,Data!$B:$B,0),),NA())</f>
        <v>83.6</v>
      </c>
      <c r="AE24">
        <f>IF($E$7&gt;=AE$7,INDEX(Data!AB:AB,MATCH(Control!$E24,Data!$B:$B,0),),NA())</f>
        <v>108.8</v>
      </c>
      <c r="AF24">
        <f>IF($E$7&gt;=AF$7,INDEX(Data!AC:AC,MATCH(Control!$E24,Data!$B:$B,0),),NA())</f>
        <v>99.9</v>
      </c>
      <c r="AG24">
        <f>IF($E$7&gt;=AG$7,INDEX(Data!AD:AD,MATCH(Control!$E24,Data!$B:$B,0),),NA())</f>
        <v>126.8</v>
      </c>
      <c r="AH24">
        <f>IF($E$7&gt;=AH$7,INDEX(Data!AE:AE,MATCH(Control!$E24,Data!$B:$B,0),),NA())</f>
        <v>99.4</v>
      </c>
      <c r="AI24">
        <f>IF($E$7&gt;=AI$7,INDEX(Data!AF:AF,MATCH(Control!$E24,Data!$B:$B,0),),NA())</f>
        <v>102.9</v>
      </c>
      <c r="AJ24">
        <f>IF($E$7&gt;=AJ$7,INDEX(Data!AG:AG,MATCH(Control!$E24,Data!$B:$B,0),),NA())</f>
        <v>105.5</v>
      </c>
      <c r="AK24">
        <f>IF($E$7&gt;=AK$7,INDEX(Data!AH:AH,MATCH(Control!$E24,Data!$B:$B,0),),NA())</f>
        <v>102.3</v>
      </c>
      <c r="AL24">
        <f>IF($E$7&gt;=AL$7,INDEX(Data!AI:AI,MATCH(Control!$E24,Data!$B:$B,0),),NA())</f>
        <v>119.2</v>
      </c>
      <c r="AM24">
        <f>IF($E$7&gt;=AM$7,INDEX(Data!AJ:AJ,MATCH(Control!$E24,Data!$B:$B,0),),NA())</f>
        <v>130.80000000000001</v>
      </c>
      <c r="AN24">
        <f>IF($E$7&gt;=AN$7,INDEX(Data!AK:AK,MATCH(Control!$E24,Data!$B:$B,0),),NA())</f>
        <v>169.2</v>
      </c>
      <c r="AO24">
        <f>IF($E$7&gt;=AO$7,INDEX(Data!AL:AL,MATCH(Control!$E24,Data!$B:$B,0),),NA())</f>
        <v>101.7</v>
      </c>
      <c r="AP24">
        <f>IF($E$7&gt;=AP$7,INDEX(Data!AM:AM,MATCH(Control!$E24,Data!$B:$B,0),),NA())</f>
        <v>92.9</v>
      </c>
      <c r="AQ24">
        <f>IF($E$7&gt;=AQ$7,INDEX(Data!AN:AN,MATCH(Control!$E24,Data!$B:$B,0),),NA())</f>
        <v>103.4</v>
      </c>
      <c r="AR24">
        <f>IF($E$7&gt;=AR$7,INDEX(Data!AO:AO,MATCH(Control!$E24,Data!$B:$B,0),),NA())</f>
        <v>119.4</v>
      </c>
      <c r="AS24">
        <f>IF($E$7&gt;=AS$7,INDEX(Data!AP:AP,MATCH(Control!$E24,Data!$B:$B,0),),NA())</f>
        <v>147.1</v>
      </c>
      <c r="AT24">
        <f>IF($E$7&gt;=AT$7,INDEX(Data!AQ:AQ,MATCH(Control!$E24,Data!$B:$B,0),),NA())</f>
        <v>117</v>
      </c>
      <c r="AU24">
        <f>IF($E$7&gt;=AU$7,INDEX(Data!AR:AR,MATCH(Control!$E24,Data!$B:$B,0),),NA())</f>
        <v>125.4</v>
      </c>
      <c r="AV24">
        <f>IF($E$7&gt;=AV$7,INDEX(Data!AS:AS,MATCH(Control!$E24,Data!$B:$B,0),),NA())</f>
        <v>119.7</v>
      </c>
      <c r="AW24">
        <f>IF($E$7&gt;=AW$7,INDEX(Data!AT:AT,MATCH(Control!$E24,Data!$B:$B,0),),NA())</f>
        <v>115.4</v>
      </c>
      <c r="AX24">
        <f>IF($E$7&gt;=AX$7,INDEX(Data!AU:AU,MATCH(Control!$E24,Data!$B:$B,0),),NA())</f>
        <v>142.30000000000001</v>
      </c>
      <c r="AY24">
        <f>IF($E$7&gt;=AY$7,INDEX(Data!AV:AV,MATCH(Control!$E24,Data!$B:$B,0),),NA())</f>
        <v>155.69999999999999</v>
      </c>
      <c r="AZ24">
        <f>IF($E$7&gt;=AZ$7,INDEX(Data!AW:AW,MATCH(Control!$E24,Data!$B:$B,0),),NA())</f>
        <v>202.9</v>
      </c>
      <c r="BA24">
        <f>IF($E$7&gt;=BA$7,INDEX(Data!AX:AX,MATCH(Control!$E24,Data!$B:$B,0),),NA())</f>
        <v>118.5</v>
      </c>
      <c r="BB24">
        <f>IF($E$7&gt;=BB$7,INDEX(Data!AY:AY,MATCH(Control!$E24,Data!$B:$B,0),),NA())</f>
        <v>100.1</v>
      </c>
      <c r="BC24">
        <f>IF($E$7&gt;=BC$7,INDEX(Data!AZ:AZ,MATCH(Control!$E24,Data!$B:$B,0),),NA())</f>
        <v>105.9</v>
      </c>
      <c r="BD24">
        <f>IF($E$7&gt;=BD$7,INDEX(Data!BA:BA,MATCH(Control!$E24,Data!$B:$B,0),),NA())</f>
        <v>123.8</v>
      </c>
      <c r="BE24">
        <f>IF($E$7&gt;=BE$7,INDEX(Data!BB:BB,MATCH(Control!$E24,Data!$B:$B,0),),NA())</f>
        <v>158.19999999999999</v>
      </c>
      <c r="BF24">
        <f>IF($E$7&gt;=BF$7,INDEX(Data!BC:BC,MATCH(Control!$E24,Data!$B:$B,0),),NA())</f>
        <v>129.30000000000001</v>
      </c>
      <c r="BG24">
        <f>IF($E$7&gt;=BG$7,INDEX(Data!BD:BD,MATCH(Control!$E24,Data!$B:$B,0),),NA())</f>
        <v>129.1</v>
      </c>
      <c r="BH24">
        <f>IF($E$7&gt;=BH$7,INDEX(Data!BE:BE,MATCH(Control!$E24,Data!$B:$B,0),),NA())</f>
        <v>120.3</v>
      </c>
      <c r="BI24">
        <f>IF($E$7&gt;=BI$7,INDEX(Data!BF:BF,MATCH(Control!$E24,Data!$B:$B,0),),NA())</f>
        <v>126.9</v>
      </c>
      <c r="BJ24">
        <f>IF($E$7&gt;=BJ$7,INDEX(Data!BG:BG,MATCH(Control!$E24,Data!$B:$B,0),),NA())</f>
        <v>141.9</v>
      </c>
      <c r="BK24">
        <f>IF($E$7&gt;=BK$7,INDEX(Data!BH:BH,MATCH(Control!$E24,Data!$B:$B,0),),NA())</f>
        <v>141.4</v>
      </c>
      <c r="BL24">
        <f>IF($E$7&gt;=BL$7,INDEX(Data!BI:BI,MATCH(Control!$E24,Data!$B:$B,0),),NA())</f>
        <v>206.9</v>
      </c>
      <c r="BM24">
        <f>IF($E$7&gt;=BM$7,INDEX(Data!BJ:BJ,MATCH(Control!$E24,Data!$B:$B,0),),NA())</f>
        <v>111.6</v>
      </c>
      <c r="BN24">
        <f>IF($E$7&gt;=BN$7,INDEX(Data!BK:BK,MATCH(Control!$E24,Data!$B:$B,0),),NA())</f>
        <v>99.6</v>
      </c>
      <c r="BO24">
        <f>IF($E$7&gt;=BO$7,INDEX(Data!BL:BL,MATCH(Control!$E24,Data!$B:$B,0),),NA())</f>
        <v>116.5</v>
      </c>
      <c r="BP24">
        <f>IF($E$7&gt;=BP$7,INDEX(Data!BM:BM,MATCH(Control!$E24,Data!$B:$B,0),),NA())</f>
        <v>135.6</v>
      </c>
      <c r="BQ24">
        <f>IF($E$7&gt;=BQ$7,INDEX(Data!BN:BN,MATCH(Control!$E24,Data!$B:$B,0),),NA())</f>
        <v>157.6</v>
      </c>
      <c r="BR24">
        <f>IF($E$7&gt;=BR$7,INDEX(Data!BO:BO,MATCH(Control!$E24,Data!$B:$B,0),),NA())</f>
        <v>138.4</v>
      </c>
      <c r="BS24">
        <f>IF($E$7&gt;=BS$7,INDEX(Data!BP:BP,MATCH(Control!$E24,Data!$B:$B,0),),NA())</f>
        <v>145.30000000000001</v>
      </c>
      <c r="BT24">
        <f>IF($E$7&gt;=BT$7,INDEX(Data!BQ:BQ,MATCH(Control!$E24,Data!$B:$B,0),),NA())</f>
        <v>129.69999999999999</v>
      </c>
      <c r="BU24">
        <f>IF($E$7&gt;=BU$7,INDEX(Data!BR:BR,MATCH(Control!$E24,Data!$B:$B,0),),NA())</f>
        <v>145</v>
      </c>
      <c r="BV24">
        <f>IF($E$7&gt;=BV$7,INDEX(Data!BS:BS,MATCH(Control!$E24,Data!$B:$B,0),),NA())</f>
        <v>152.69999999999999</v>
      </c>
      <c r="BW24">
        <f>IF($E$7&gt;=BW$7,INDEX(Data!BT:BT,MATCH(Control!$E24,Data!$B:$B,0),),NA())</f>
        <v>149.9</v>
      </c>
      <c r="BX24">
        <f>IF($E$7&gt;=BX$7,INDEX(Data!BU:BU,MATCH(Control!$E24,Data!$B:$B,0),),NA())</f>
        <v>219.5</v>
      </c>
      <c r="BY24">
        <f>IF($E$7&gt;=BY$7,INDEX(Data!BV:BV,MATCH(Control!$E24,Data!$B:$B,0),),NA())</f>
        <v>127.5</v>
      </c>
      <c r="BZ24">
        <f>IF($E$7&gt;=BZ$7,INDEX(Data!BW:BW,MATCH(Control!$E24,Data!$B:$B,0),),NA())</f>
        <v>125.3</v>
      </c>
      <c r="CA24">
        <f>IF($E$7&gt;=CA$7,INDEX(Data!BX:BX,MATCH(Control!$E24,Data!$B:$B,0),),NA())</f>
        <v>140.69999999999999</v>
      </c>
      <c r="CB24">
        <f>IF($E$7&gt;=CB$7,INDEX(Data!BY:BY,MATCH(Control!$E24,Data!$B:$B,0),),NA())</f>
        <v>145.5</v>
      </c>
      <c r="CC24">
        <f>IF($E$7&gt;=CC$7,INDEX(Data!BZ:BZ,MATCH(Control!$E24,Data!$B:$B,0),),NA())</f>
        <v>157.1</v>
      </c>
      <c r="CD24">
        <f>IF($E$7&gt;=CD$7,INDEX(Data!CA:CA,MATCH(Control!$E24,Data!$B:$B,0),),NA())</f>
        <v>149.4</v>
      </c>
      <c r="CE24">
        <f>IF($E$7&gt;=CE$7,INDEX(Data!CB:CB,MATCH(Control!$E24,Data!$B:$B,0),),NA())</f>
        <v>142.69999999999999</v>
      </c>
      <c r="CF24">
        <f>IF($E$7&gt;=CF$7,INDEX(Data!CC:CC,MATCH(Control!$E24,Data!$B:$B,0),),NA())</f>
        <v>139.1</v>
      </c>
      <c r="CG24">
        <f>IF($E$7&gt;=CG$7,INDEX(Data!CD:CD,MATCH(Control!$E24,Data!$B:$B,0),),NA())</f>
        <v>159.5</v>
      </c>
      <c r="CH24">
        <f>IF($E$7&gt;=CH$7,INDEX(Data!CE:CE,MATCH(Control!$E24,Data!$B:$B,0),),NA())</f>
        <v>158.9</v>
      </c>
      <c r="CI24">
        <f>IF($E$7&gt;=CI$7,INDEX(Data!CF:CF,MATCH(Control!$E24,Data!$B:$B,0),),NA())</f>
        <v>169</v>
      </c>
      <c r="CJ24">
        <f>IF($E$7&gt;=CJ$7,INDEX(Data!CG:CG,MATCH(Control!$E24,Data!$B:$B,0),),NA())</f>
        <v>241.9</v>
      </c>
      <c r="CK24">
        <f>IF($E$7&gt;=CK$7,INDEX(Data!CH:CH,MATCH(Control!$E24,Data!$B:$B,0),),NA())</f>
        <v>153</v>
      </c>
      <c r="CL24">
        <f>IF($E$7&gt;=CL$7,INDEX(Data!CI:CI,MATCH(Control!$E24,Data!$B:$B,0),),NA())</f>
        <v>124.6</v>
      </c>
      <c r="CM24">
        <f>IF($E$7&gt;=CM$7,INDEX(Data!CJ:CJ,MATCH(Control!$E24,Data!$B:$B,0),),NA())</f>
        <v>148.9</v>
      </c>
      <c r="CN24">
        <f>IF($E$7&gt;=CN$7,INDEX(Data!CK:CK,MATCH(Control!$E24,Data!$B:$B,0),),NA())</f>
        <v>163.80000000000001</v>
      </c>
      <c r="CO24">
        <f>IF($E$7&gt;=CO$7,INDEX(Data!CL:CL,MATCH(Control!$E24,Data!$B:$B,0),),NA())</f>
        <v>172.4</v>
      </c>
      <c r="CP24">
        <f>IF($E$7&gt;=CP$7,INDEX(Data!CM:CM,MATCH(Control!$E24,Data!$B:$B,0),),NA())</f>
        <v>167.5</v>
      </c>
      <c r="CQ24">
        <f>IF($E$7&gt;=CQ$7,INDEX(Data!CN:CN,MATCH(Control!$E24,Data!$B:$B,0),),NA())</f>
        <v>162.80000000000001</v>
      </c>
      <c r="CR24">
        <f>IF($E$7&gt;=CR$7,INDEX(Data!CO:CO,MATCH(Control!$E24,Data!$B:$B,0),),NA())</f>
        <v>145.5</v>
      </c>
      <c r="CS24">
        <f>IF($E$7&gt;=CS$7,INDEX(Data!CP:CP,MATCH(Control!$E24,Data!$B:$B,0),),NA())</f>
        <v>161.6</v>
      </c>
      <c r="CT24">
        <f>IF($E$7&gt;=CT$7,INDEX(Data!CQ:CQ,MATCH(Control!$E24,Data!$B:$B,0),),NA())</f>
        <v>160.19999999999999</v>
      </c>
      <c r="CU24">
        <f>IF($E$7&gt;=CU$7,INDEX(Data!CR:CR,MATCH(Control!$E24,Data!$B:$B,0),),NA())</f>
        <v>184.6</v>
      </c>
      <c r="CV24">
        <f>IF($E$7&gt;=CV$7,INDEX(Data!CS:CS,MATCH(Control!$E24,Data!$B:$B,0),),NA())</f>
        <v>244.7</v>
      </c>
      <c r="CW24">
        <f>IF($E$7&gt;=CW$7,INDEX(Data!CT:CT,MATCH(Control!$E24,Data!$B:$B,0),),NA())</f>
        <v>152.6</v>
      </c>
      <c r="CX24">
        <f>IF($E$7&gt;=CX$7,INDEX(Data!CU:CU,MATCH(Control!$E24,Data!$B:$B,0),),NA())</f>
        <v>129.30000000000001</v>
      </c>
      <c r="CY24">
        <f>IF($E$7&gt;=CY$7,INDEX(Data!CV:CV,MATCH(Control!$E24,Data!$B:$B,0),),NA())</f>
        <v>159.19999999999999</v>
      </c>
      <c r="CZ24">
        <f>IF($E$7&gt;=CZ$7,INDEX(Data!CW:CW,MATCH(Control!$E24,Data!$B:$B,0),),NA())</f>
        <v>168.8</v>
      </c>
      <c r="DA24">
        <f>IF($E$7&gt;=DA$7,INDEX(Data!CX:CX,MATCH(Control!$E24,Data!$B:$B,0),),NA())</f>
        <v>197.2</v>
      </c>
      <c r="DB24">
        <f>IF($E$7&gt;=DB$7,INDEX(Data!CY:CY,MATCH(Control!$E24,Data!$B:$B,0),),NA())</f>
        <v>165.8</v>
      </c>
      <c r="DC24">
        <f>IF($E$7&gt;=DC$7,INDEX(Data!CZ:CZ,MATCH(Control!$E24,Data!$B:$B,0),),NA())</f>
        <v>165.5</v>
      </c>
      <c r="DD24">
        <f>IF($E$7&gt;=DD$7,INDEX(Data!DA:DA,MATCH(Control!$E24,Data!$B:$B,0),),NA())</f>
        <v>162.1</v>
      </c>
      <c r="DE24">
        <f>IF($E$7&gt;=DE$7,INDEX(Data!DB:DB,MATCH(Control!$E24,Data!$B:$B,0),),NA())</f>
        <v>171.6</v>
      </c>
      <c r="DF24">
        <f>IF($E$7&gt;=DF$7,INDEX(Data!DC:DC,MATCH(Control!$E24,Data!$B:$B,0),),NA())</f>
        <v>187</v>
      </c>
      <c r="DG24">
        <f>IF($E$7&gt;=DG$7,INDEX(Data!DD:DD,MATCH(Control!$E24,Data!$B:$B,0),),NA())</f>
        <v>202.3</v>
      </c>
      <c r="DH24">
        <f>IF($E$7&gt;=DH$7,INDEX(Data!DE:DE,MATCH(Control!$E24,Data!$B:$B,0),),NA())</f>
        <v>272.5</v>
      </c>
      <c r="DI24">
        <f>IF($E$7&gt;=DI$7,INDEX(Data!DF:DF,MATCH(Control!$E24,Data!$B:$B,0),),NA())</f>
        <v>172.2</v>
      </c>
      <c r="DJ24">
        <f>IF($E$7&gt;=DJ$7,INDEX(Data!DG:DG,MATCH(Control!$E24,Data!$B:$B,0),),NA())</f>
        <v>144.19999999999999</v>
      </c>
      <c r="DK24">
        <f>IF($E$7&gt;=DK$7,INDEX(Data!DH:DH,MATCH(Control!$E24,Data!$B:$B,0),),NA())</f>
        <v>160</v>
      </c>
      <c r="DL24">
        <f>IF($E$7&gt;=DL$7,INDEX(Data!DI:DI,MATCH(Control!$E24,Data!$B:$B,0),),NA())</f>
        <v>190.4</v>
      </c>
      <c r="DM24">
        <f>IF($E$7&gt;=DM$7,INDEX(Data!DJ:DJ,MATCH(Control!$E24,Data!$B:$B,0),),NA())</f>
        <v>213.5</v>
      </c>
      <c r="DN24">
        <f>IF($E$7&gt;=DN$7,INDEX(Data!DK:DK,MATCH(Control!$E24,Data!$B:$B,0),),NA())</f>
        <v>183.1</v>
      </c>
      <c r="DO24">
        <f>IF($E$7&gt;=DO$7,INDEX(Data!DL:DL,MATCH(Control!$E24,Data!$B:$B,0),),NA())</f>
        <v>214.1</v>
      </c>
      <c r="DP24">
        <f>IF($E$7&gt;=DP$7,INDEX(Data!DM:DM,MATCH(Control!$E24,Data!$B:$B,0),),NA())</f>
        <v>185.6</v>
      </c>
      <c r="DQ24">
        <f>IF($E$7&gt;=DQ$7,INDEX(Data!DN:DN,MATCH(Control!$E24,Data!$B:$B,0),),NA())</f>
        <v>180.7</v>
      </c>
      <c r="DR24">
        <f>IF($E$7&gt;=DR$7,INDEX(Data!DO:DO,MATCH(Control!$E24,Data!$B:$B,0),),NA())</f>
        <v>219.2</v>
      </c>
      <c r="DS24">
        <f>IF($E$7&gt;=DS$7,INDEX(Data!DP:DP,MATCH(Control!$E24,Data!$B:$B,0),),NA())</f>
        <v>211.4</v>
      </c>
      <c r="DT24">
        <f>IF($E$7&gt;=DT$7,INDEX(Data!DQ:DQ,MATCH(Control!$E24,Data!$B:$B,0),),NA())</f>
        <v>300.89999999999998</v>
      </c>
      <c r="DU24">
        <f>IF($E$7&gt;=DU$7,INDEX(Data!DR:DR,MATCH(Control!$E24,Data!$B:$B,0),),NA())</f>
        <v>205.1</v>
      </c>
      <c r="DV24">
        <f>IF($E$7&gt;=DV$7,INDEX(Data!DS:DS,MATCH(Control!$E24,Data!$B:$B,0),),NA())</f>
        <v>178</v>
      </c>
      <c r="DW24">
        <f>IF($E$7&gt;=DW$7,INDEX(Data!DT:DT,MATCH(Control!$E24,Data!$B:$B,0),),NA())</f>
        <v>180.4</v>
      </c>
      <c r="DX24">
        <f>IF($E$7&gt;=DX$7,INDEX(Data!DU:DU,MATCH(Control!$E24,Data!$B:$B,0),),NA())</f>
        <v>205.7</v>
      </c>
      <c r="DY24">
        <f>IF($E$7&gt;=DY$7,INDEX(Data!DV:DV,MATCH(Control!$E24,Data!$B:$B,0),),NA())</f>
        <v>225.2</v>
      </c>
      <c r="DZ24">
        <f>IF($E$7&gt;=DZ$7,INDEX(Data!DW:DW,MATCH(Control!$E24,Data!$B:$B,0),),NA())</f>
        <v>219.1</v>
      </c>
      <c r="EA24">
        <f>IF($E$7&gt;=EA$7,INDEX(Data!DX:DX,MATCH(Control!$E24,Data!$B:$B,0),),NA())</f>
        <v>220.2</v>
      </c>
      <c r="EB24">
        <f>IF($E$7&gt;=EB$7,INDEX(Data!DY:DY,MATCH(Control!$E24,Data!$B:$B,0),),NA())</f>
        <v>174.5</v>
      </c>
      <c r="EC24">
        <f>IF($E$7&gt;=EC$7,INDEX(Data!DZ:DZ,MATCH(Control!$E24,Data!$B:$B,0),),NA())</f>
        <v>175.8</v>
      </c>
      <c r="ED24">
        <f>IF($E$7&gt;=ED$7,INDEX(Data!EA:EA,MATCH(Control!$E24,Data!$B:$B,0),),NA())</f>
        <v>197.9</v>
      </c>
      <c r="EE24">
        <f>IF($E$7&gt;=EE$7,INDEX(Data!EB:EB,MATCH(Control!$E24,Data!$B:$B,0),),NA())</f>
        <v>199.1</v>
      </c>
      <c r="EF24">
        <f>IF($E$7&gt;=EF$7,INDEX(Data!EC:EC,MATCH(Control!$E24,Data!$B:$B,0),),NA())</f>
        <v>271.10000000000002</v>
      </c>
      <c r="EG24">
        <f>IF($E$7&gt;=EG$7,INDEX(Data!ED:ED,MATCH(Control!$E24,Data!$B:$B,0),),NA())</f>
        <v>173.3</v>
      </c>
      <c r="EH24">
        <f>IF($E$7&gt;=EH$7,INDEX(Data!EE:EE,MATCH(Control!$E24,Data!$B:$B,0),),NA())</f>
        <v>151</v>
      </c>
      <c r="EI24">
        <f>IF($E$7&gt;=EI$7,INDEX(Data!EF:EF,MATCH(Control!$E24,Data!$B:$B,0),),NA())</f>
        <v>167.5</v>
      </c>
      <c r="EJ24">
        <f>IF($E$7&gt;=EJ$7,INDEX(Data!EG:EG,MATCH(Control!$E24,Data!$B:$B,0),),NA())</f>
        <v>178.7</v>
      </c>
      <c r="EK24">
        <f>IF($E$7&gt;=EK$7,INDEX(Data!EH:EH,MATCH(Control!$E24,Data!$B:$B,0),),NA())</f>
        <v>205.5</v>
      </c>
      <c r="EL24">
        <f>IF($E$7&gt;=EL$7,INDEX(Data!EI:EI,MATCH(Control!$E24,Data!$B:$B,0),),NA())</f>
        <v>191.6</v>
      </c>
      <c r="EM24">
        <f>IF($E$7&gt;=EM$7,INDEX(Data!EJ:EJ,MATCH(Control!$E24,Data!$B:$B,0),),NA())</f>
        <v>187.4</v>
      </c>
      <c r="EN24">
        <f>IF($E$7&gt;=EN$7,INDEX(Data!EK:EK,MATCH(Control!$E24,Data!$B:$B,0),),NA())</f>
        <v>163.9</v>
      </c>
      <c r="EO24">
        <f>IF($E$7&gt;=EO$7,INDEX(Data!EL:EL,MATCH(Control!$E24,Data!$B:$B,0),),NA())</f>
        <v>176.4</v>
      </c>
      <c r="EP24">
        <f>IF($E$7&gt;=EP$7,INDEX(Data!EM:EM,MATCH(Control!$E24,Data!$B:$B,0),),NA())</f>
        <v>189</v>
      </c>
      <c r="EQ24">
        <f>IF($E$7&gt;=EQ$7,INDEX(Data!EN:EN,MATCH(Control!$E24,Data!$B:$B,0),),NA())</f>
        <v>196.4</v>
      </c>
      <c r="ER24">
        <f>IF($E$7&gt;=ER$7,INDEX(Data!EO:EO,MATCH(Control!$E24,Data!$B:$B,0),),NA())</f>
        <v>272.3</v>
      </c>
      <c r="ES24">
        <f>IF($E$7&gt;=ES$7,INDEX(Data!EP:EP,MATCH(Control!$E24,Data!$B:$B,0),),NA())</f>
        <v>180.4</v>
      </c>
      <c r="ET24">
        <f>IF($E$7&gt;=ET$7,INDEX(Data!EQ:EQ,MATCH(Control!$E24,Data!$B:$B,0),),NA())</f>
        <v>148.6</v>
      </c>
      <c r="EU24">
        <f>IF($E$7&gt;=EU$7,INDEX(Data!ER:ER,MATCH(Control!$E24,Data!$B:$B,0),),NA())</f>
        <v>180.5</v>
      </c>
      <c r="EV24">
        <f>IF($E$7&gt;=EV$7,INDEX(Data!ES:ES,MATCH(Control!$E24,Data!$B:$B,0),),NA())</f>
        <v>194.4</v>
      </c>
      <c r="EW24">
        <f>IF($E$7&gt;=EW$7,INDEX(Data!ET:ET,MATCH(Control!$E24,Data!$B:$B,0),),NA())</f>
        <v>201.9</v>
      </c>
      <c r="EX24">
        <f>IF($E$7&gt;=EX$7,INDEX(Data!EU:EU,MATCH(Control!$E24,Data!$B:$B,0),),NA())</f>
        <v>182.8</v>
      </c>
      <c r="EY24">
        <f>IF($E$7&gt;=EY$7,INDEX(Data!EV:EV,MATCH(Control!$E24,Data!$B:$B,0),),NA())</f>
        <v>176.5</v>
      </c>
      <c r="EZ24">
        <f>IF($E$7&gt;=EZ$7,INDEX(Data!EW:EW,MATCH(Control!$E24,Data!$B:$B,0),),NA())</f>
        <v>171.3</v>
      </c>
      <c r="FA24">
        <f>IF($E$7&gt;=FA$7,INDEX(Data!EX:EX,MATCH(Control!$E24,Data!$B:$B,0),),NA())</f>
        <v>182.6</v>
      </c>
      <c r="FB24">
        <f>IF($E$7&gt;=FB$7,INDEX(Data!EY:EY,MATCH(Control!$E24,Data!$B:$B,0),),NA())</f>
        <v>187.6</v>
      </c>
      <c r="FC24">
        <f>IF($E$7&gt;=FC$7,INDEX(Data!EZ:EZ,MATCH(Control!$E24,Data!$B:$B,0),),NA())</f>
        <v>194.9</v>
      </c>
      <c r="FD24">
        <f>IF($E$7&gt;=FD$7,INDEX(Data!FA:FA,MATCH(Control!$E24,Data!$B:$B,0),),NA())</f>
        <v>278.7</v>
      </c>
      <c r="FE24">
        <f>IF($E$7&gt;=FE$7,INDEX(Data!FB:FB,MATCH(Control!$E24,Data!$B:$B,0),),NA())</f>
        <v>185.7</v>
      </c>
      <c r="FF24">
        <f>IF($E$7&gt;=FF$7,INDEX(Data!FC:FC,MATCH(Control!$E24,Data!$B:$B,0),),NA())</f>
        <v>155</v>
      </c>
      <c r="FG24">
        <f>IF($E$7&gt;=FG$7,INDEX(Data!FD:FD,MATCH(Control!$E24,Data!$B:$B,0),),NA())</f>
        <v>181.9</v>
      </c>
      <c r="FH24">
        <f>IF($E$7&gt;=FH$7,INDEX(Data!FE:FE,MATCH(Control!$E24,Data!$B:$B,0),),NA())</f>
        <v>206.8</v>
      </c>
      <c r="FI24">
        <f>IF($E$7&gt;=FI$7,INDEX(Data!FF:FF,MATCH(Control!$E24,Data!$B:$B,0),),NA())</f>
        <v>205.5</v>
      </c>
      <c r="FJ24">
        <f>IF($E$7&gt;=FJ$7,INDEX(Data!FG:FG,MATCH(Control!$E24,Data!$B:$B,0),),NA())</f>
        <v>200.9</v>
      </c>
      <c r="FK24">
        <f>IF($E$7&gt;=FK$7,INDEX(Data!FH:FH,MATCH(Control!$E24,Data!$B:$B,0),),NA())</f>
        <v>191.1</v>
      </c>
      <c r="FL24">
        <f>IF($E$7&gt;=FL$7,INDEX(Data!FI:FI,MATCH(Control!$E24,Data!$B:$B,0),),NA())</f>
        <v>187.9</v>
      </c>
      <c r="FM24">
        <f>IF($E$7&gt;=FM$7,INDEX(Data!FJ:FJ,MATCH(Control!$E24,Data!$B:$B,0),),NA())</f>
        <v>186.3</v>
      </c>
      <c r="FN24">
        <f>IF($E$7&gt;=FN$7,INDEX(Data!FK:FK,MATCH(Control!$E24,Data!$B:$B,0),),NA())</f>
        <v>194.3</v>
      </c>
      <c r="FO24">
        <f>IF($E$7&gt;=FO$7,INDEX(Data!FL:FL,MATCH(Control!$E24,Data!$B:$B,0),),NA())</f>
        <v>208.1</v>
      </c>
      <c r="FP24">
        <f>IF($E$7&gt;=FP$7,INDEX(Data!FM:FM,MATCH(Control!$E24,Data!$B:$B,0),),NA())</f>
        <v>305.3</v>
      </c>
      <c r="FQ24">
        <f>IF($E$7&gt;=FQ$7,INDEX(Data!FN:FN,MATCH(Control!$E24,Data!$B:$B,0),),NA())</f>
        <v>204.9</v>
      </c>
      <c r="FR24">
        <f>IF($E$7&gt;=FR$7,INDEX(Data!FO:FO,MATCH(Control!$E24,Data!$B:$B,0),),NA())</f>
        <v>179.8</v>
      </c>
      <c r="FS24">
        <f>IF($E$7&gt;=FS$7,INDEX(Data!FP:FP,MATCH(Control!$E24,Data!$B:$B,0),),NA())</f>
        <v>191.8</v>
      </c>
      <c r="FT24">
        <f>IF($E$7&gt;=FT$7,INDEX(Data!FQ:FQ,MATCH(Control!$E24,Data!$B:$B,0),),NA())</f>
        <v>210.3</v>
      </c>
      <c r="FU24">
        <f>IF($E$7&gt;=FU$7,INDEX(Data!FR:FR,MATCH(Control!$E24,Data!$B:$B,0),),NA())</f>
        <v>221.3</v>
      </c>
      <c r="FV24">
        <f>IF($E$7&gt;=FV$7,INDEX(Data!FS:FS,MATCH(Control!$E24,Data!$B:$B,0),),NA())</f>
        <v>201.2</v>
      </c>
      <c r="FW24">
        <f>IF($E$7&gt;=FW$7,INDEX(Data!FT:FT,MATCH(Control!$E24,Data!$B:$B,0),),NA())</f>
        <v>216.2</v>
      </c>
      <c r="FX24">
        <f>IF($E$7&gt;=FX$7,INDEX(Data!FU:FU,MATCH(Control!$E24,Data!$B:$B,0),),NA())</f>
        <v>200</v>
      </c>
      <c r="FY24">
        <f>IF($E$7&gt;=FY$7,INDEX(Data!FV:FV,MATCH(Control!$E24,Data!$B:$B,0),),NA())</f>
        <v>193.8</v>
      </c>
      <c r="FZ24">
        <f>IF($E$7&gt;=FZ$7,INDEX(Data!FW:FW,MATCH(Control!$E24,Data!$B:$B,0),),NA())</f>
        <v>206.6</v>
      </c>
      <c r="GA24">
        <f>IF($E$7&gt;=GA$7,INDEX(Data!FX:FX,MATCH(Control!$E24,Data!$B:$B,0),),NA())</f>
        <v>210.6</v>
      </c>
      <c r="GB24">
        <f>IF($E$7&gt;=GB$7,INDEX(Data!FY:FY,MATCH(Control!$E24,Data!$B:$B,0),),NA())</f>
        <v>307.2</v>
      </c>
      <c r="GC24">
        <f>IF($E$7&gt;=GC$7,INDEX(Data!FZ:FZ,MATCH(Control!$E24,Data!$B:$B,0),),NA())</f>
        <v>202.5</v>
      </c>
      <c r="GD24">
        <f>IF($E$7&gt;=GD$7,INDEX(Data!GA:GA,MATCH(Control!$E24,Data!$B:$B,0),),NA())</f>
        <v>166.8</v>
      </c>
      <c r="GE24">
        <f>IF($E$7&gt;=GE$7,INDEX(Data!GB:GB,MATCH(Control!$E24,Data!$B:$B,0),),NA())</f>
        <v>174.4</v>
      </c>
      <c r="GF24">
        <f>IF($E$7&gt;=GF$7,INDEX(Data!GC:GC,MATCH(Control!$E24,Data!$B:$B,0),),NA())</f>
        <v>200.5</v>
      </c>
      <c r="GG24">
        <f>IF($E$7&gt;=GG$7,INDEX(Data!GD:GD,MATCH(Control!$E24,Data!$B:$B,0),),NA())</f>
        <v>228.1</v>
      </c>
      <c r="GH24">
        <f>IF($E$7&gt;=GH$7,INDEX(Data!GE:GE,MATCH(Control!$E24,Data!$B:$B,0),),NA())</f>
        <v>200.5</v>
      </c>
      <c r="GI24">
        <f>IF($E$7&gt;=GI$7,INDEX(Data!GF:GF,MATCH(Control!$E24,Data!$B:$B,0),),NA())</f>
        <v>207.7</v>
      </c>
      <c r="GJ24">
        <f>IF($E$7&gt;=GJ$7,INDEX(Data!GG:GG,MATCH(Control!$E24,Data!$B:$B,0),),NA())</f>
        <v>185.2</v>
      </c>
      <c r="GK24">
        <f>IF($E$7&gt;=GK$7,INDEX(Data!GH:GH,MATCH(Control!$E24,Data!$B:$B,0),),NA())</f>
        <v>195.9</v>
      </c>
      <c r="GL24">
        <f>IF($E$7&gt;=GL$7,INDEX(Data!GI:GI,MATCH(Control!$E24,Data!$B:$B,0),),NA())</f>
        <v>199.7</v>
      </c>
      <c r="GM24">
        <f>IF($E$7&gt;=GM$7,INDEX(Data!GJ:GJ,MATCH(Control!$E24,Data!$B:$B,0),),NA())</f>
        <v>211</v>
      </c>
      <c r="GN24">
        <f>IF($E$7&gt;=GN$7,INDEX(Data!GK:GK,MATCH(Control!$E24,Data!$B:$B,0),),NA())</f>
        <v>317.10000000000002</v>
      </c>
      <c r="GO24">
        <f>IF($E$7&gt;=GO$7,INDEX(Data!GL:GL,MATCH(Control!$E24,Data!$B:$B,0),),NA())</f>
        <v>189</v>
      </c>
      <c r="GP24">
        <f>IF($E$7&gt;=GP$7,INDEX(Data!GM:GM,MATCH(Control!$E24,Data!$B:$B,0),),NA())</f>
        <v>159.6</v>
      </c>
      <c r="GQ24">
        <f>IF($E$7&gt;=GQ$7,INDEX(Data!GN:GN,MATCH(Control!$E24,Data!$B:$B,0),),NA())</f>
        <v>175.6</v>
      </c>
      <c r="GR24">
        <f>IF($E$7&gt;=GR$7,INDEX(Data!GO:GO,MATCH(Control!$E24,Data!$B:$B,0),),NA())</f>
        <v>202.3</v>
      </c>
      <c r="GS24">
        <f>IF($E$7&gt;=GS$7,INDEX(Data!GP:GP,MATCH(Control!$E24,Data!$B:$B,0),),NA())</f>
        <v>236.7</v>
      </c>
      <c r="GT24">
        <f>IF($E$7&gt;=GT$7,INDEX(Data!GQ:GQ,MATCH(Control!$E24,Data!$B:$B,0),),NA())</f>
        <v>203.8</v>
      </c>
      <c r="GU24">
        <f>IF($E$7&gt;=GU$7,INDEX(Data!GR:GR,MATCH(Control!$E24,Data!$B:$B,0),),NA())</f>
        <v>211.7</v>
      </c>
      <c r="GV24">
        <f>IF($E$7&gt;=GV$7,INDEX(Data!GS:GS,MATCH(Control!$E24,Data!$B:$B,0),),NA())</f>
        <v>198</v>
      </c>
      <c r="GW24">
        <f>IF($E$7&gt;=GW$7,INDEX(Data!GT:GT,MATCH(Control!$E24,Data!$B:$B,0),),NA())</f>
        <v>206.1</v>
      </c>
      <c r="GX24">
        <f>IF($E$7&gt;=GX$7,INDEX(Data!GU:GU,MATCH(Control!$E24,Data!$B:$B,0),),NA())</f>
        <v>226.9</v>
      </c>
      <c r="GY24">
        <f>IF($E$7&gt;=GY$7,INDEX(Data!GV:GV,MATCH(Control!$E24,Data!$B:$B,0),),NA())</f>
        <v>211.5</v>
      </c>
      <c r="GZ24">
        <f>IF($E$7&gt;=GZ$7,INDEX(Data!GW:GW,MATCH(Control!$E24,Data!$B:$B,0),),NA())</f>
        <v>333.9</v>
      </c>
      <c r="HA24">
        <f>IF($E$7&gt;=HA$7,INDEX(Data!GX:GX,MATCH(Control!$E24,Data!$B:$B,0),),NA())</f>
        <v>199.8</v>
      </c>
      <c r="HB24">
        <f>IF($E$7&gt;=HB$7,INDEX(Data!GY:GY,MATCH(Control!$E24,Data!$B:$B,0),),NA())</f>
        <v>167.4</v>
      </c>
      <c r="HC24">
        <f>IF($E$7&gt;=HC$7,INDEX(Data!GZ:GZ,MATCH(Control!$E24,Data!$B:$B,0),),NA())</f>
        <v>193.6</v>
      </c>
      <c r="HD24">
        <f>IF($E$7&gt;=HD$7,INDEX(Data!HA:HA,MATCH(Control!$E24,Data!$B:$B,0),),NA())</f>
        <v>227.1</v>
      </c>
      <c r="HE24">
        <f>IF($E$7&gt;=HE$7,INDEX(Data!HB:HB,MATCH(Control!$E24,Data!$B:$B,0),),NA())</f>
        <v>230.6</v>
      </c>
      <c r="HF24">
        <f>IF($E$7&gt;=HF$7,INDEX(Data!HC:HC,MATCH(Control!$E24,Data!$B:$B,0),),NA())</f>
        <v>219.2</v>
      </c>
      <c r="HG24">
        <f>IF($E$7&gt;=HG$7,INDEX(Data!HD:HD,MATCH(Control!$E24,Data!$B:$B,0),),NA())</f>
        <v>227.3</v>
      </c>
      <c r="HH24">
        <f>IF($E$7&gt;=HH$7,INDEX(Data!HE:HE,MATCH(Control!$E24,Data!$B:$B,0),),NA())</f>
        <v>224.6</v>
      </c>
      <c r="HI24">
        <f>IF($E$7&gt;=HI$7,INDEX(Data!HF:HF,MATCH(Control!$E24,Data!$B:$B,0),),NA())</f>
        <v>232.9</v>
      </c>
      <c r="HJ24">
        <f>IF($E$7&gt;=HJ$7,INDEX(Data!HG:HG,MATCH(Control!$E24,Data!$B:$B,0),),NA())</f>
        <v>246.9</v>
      </c>
      <c r="HK24">
        <f>IF($E$7&gt;=HK$7,INDEX(Data!HH:HH,MATCH(Control!$E24,Data!$B:$B,0),),NA())</f>
        <v>261.3</v>
      </c>
      <c r="HL24">
        <f>IF($E$7&gt;=HL$7,INDEX(Data!HI:HI,MATCH(Control!$E24,Data!$B:$B,0),),NA())</f>
        <v>396.3</v>
      </c>
      <c r="HM24">
        <f>IF($E$7&gt;=HM$7,INDEX(Data!HJ:HJ,MATCH(Control!$E24,Data!$B:$B,0),),NA())</f>
        <v>212.8</v>
      </c>
      <c r="HN24">
        <f>IF($E$7&gt;=HN$7,INDEX(Data!HK:HK,MATCH(Control!$E24,Data!$B:$B,0),),NA())</f>
        <v>172.9</v>
      </c>
      <c r="HO24">
        <f>IF($E$7&gt;=HO$7,INDEX(Data!HL:HL,MATCH(Control!$E24,Data!$B:$B,0),),NA())</f>
        <v>215.3</v>
      </c>
      <c r="HP24">
        <f>IF($E$7&gt;=HP$7,INDEX(Data!HM:HM,MATCH(Control!$E24,Data!$B:$B,0),),NA())</f>
        <v>218.5</v>
      </c>
      <c r="HQ24">
        <f>IF($E$7&gt;=HQ$7,INDEX(Data!HN:HN,MATCH(Control!$E24,Data!$B:$B,0),),NA())</f>
        <v>241.7</v>
      </c>
      <c r="HR24">
        <f>IF($E$7&gt;=HR$7,INDEX(Data!HO:HO,MATCH(Control!$E24,Data!$B:$B,0),),NA())</f>
        <v>269</v>
      </c>
      <c r="HS24">
        <f>IF($E$7&gt;=HS$7,INDEX(Data!HP:HP,MATCH(Control!$E24,Data!$B:$B,0),),NA())</f>
        <v>197.5</v>
      </c>
      <c r="HT24">
        <f>IF($E$7&gt;=HT$7,INDEX(Data!HQ:HQ,MATCH(Control!$E24,Data!$B:$B,0),),NA())</f>
        <v>207</v>
      </c>
      <c r="HU24">
        <f>IF($E$7&gt;=HU$7,INDEX(Data!HR:HR,MATCH(Control!$E24,Data!$B:$B,0),),NA())</f>
        <v>279.8</v>
      </c>
      <c r="HV24">
        <f>IF($E$7&gt;=HV$7,INDEX(Data!HS:HS,MATCH(Control!$E24,Data!$B:$B,0),),NA())</f>
        <v>227.3</v>
      </c>
      <c r="HW24">
        <f>IF($E$7&gt;=HW$7,INDEX(Data!HT:HT,MATCH(Control!$E24,Data!$B:$B,0),),NA())</f>
        <v>232.5</v>
      </c>
      <c r="HX24">
        <f>IF($E$7&gt;=HX$7,INDEX(Data!HU:HU,MATCH(Control!$E24,Data!$B:$B,0),),NA())</f>
        <v>363.5</v>
      </c>
      <c r="HY24">
        <f>IF($E$7&gt;=HY$7,INDEX(Data!HV:HV,MATCH(Control!$E24,Data!$B:$B,0),),NA())</f>
        <v>208.3</v>
      </c>
      <c r="HZ24">
        <f>IF($E$7&gt;=HZ$7,INDEX(Data!HW:HW,MATCH(Control!$E24,Data!$B:$B,0),),NA())</f>
        <v>170</v>
      </c>
      <c r="IA24">
        <f>IF($E$7&gt;=IA$7,INDEX(Data!HX:HX,MATCH(Control!$E24,Data!$B:$B,0),),NA())</f>
        <v>218.2</v>
      </c>
      <c r="IB24">
        <f>IF($E$7&gt;=IB$7,INDEX(Data!HY:HY,MATCH(Control!$E24,Data!$B:$B,0),),NA())</f>
        <v>248.1</v>
      </c>
      <c r="IC24">
        <f>IF($E$7&gt;=IC$7,INDEX(Data!HZ:HZ,MATCH(Control!$E24,Data!$B:$B,0),),NA())</f>
        <v>274.89999999999998</v>
      </c>
      <c r="ID24">
        <f>IF($E$7&gt;=ID$7,INDEX(Data!IA:IA,MATCH(Control!$E24,Data!$B:$B,0),),NA())</f>
        <v>243.3</v>
      </c>
      <c r="IE24">
        <f>IF($E$7&gt;=IE$7,INDEX(Data!IB:IB,MATCH(Control!$E24,Data!$B:$B,0),),NA())</f>
        <v>231.7</v>
      </c>
      <c r="IF24">
        <f>IF($E$7&gt;=IF$7,INDEX(Data!IC:IC,MATCH(Control!$E24,Data!$B:$B,0),),NA())</f>
        <v>215.5</v>
      </c>
      <c r="IG24">
        <f>IF($E$7&gt;=IG$7,INDEX(Data!ID:ID,MATCH(Control!$E24,Data!$B:$B,0),),NA())</f>
        <v>234</v>
      </c>
      <c r="IH24">
        <f>IF($E$7&gt;=IH$7,INDEX(Data!IE:IE,MATCH(Control!$E24,Data!$B:$B,0),),NA())</f>
        <v>249.2</v>
      </c>
      <c r="II24">
        <f>IF($E$7&gt;=II$7,INDEX(Data!IF:IF,MATCH(Control!$E24,Data!$B:$B,0),),NA())</f>
        <v>256.39999999999998</v>
      </c>
      <c r="IJ24">
        <f>IF($E$7&gt;=IJ$7,INDEX(Data!IG:IG,MATCH(Control!$E24,Data!$B:$B,0),),NA())</f>
        <v>381.7</v>
      </c>
      <c r="IK24">
        <f>IF($E$7&gt;=IK$7,INDEX(Data!IH:IH,MATCH(Control!$E24,Data!$B:$B,0),),NA())</f>
        <v>258.3</v>
      </c>
      <c r="IL24">
        <f>IF($E$7&gt;=IL$7,INDEX(Data!II:II,MATCH(Control!$E24,Data!$B:$B,0),),NA())</f>
        <v>214.2</v>
      </c>
      <c r="IM24">
        <f>IF($E$7&gt;=IM$7,INDEX(Data!IJ:IJ,MATCH(Control!$E24,Data!$B:$B,0),),NA())</f>
        <v>246.6</v>
      </c>
      <c r="IN24">
        <f>IF($E$7&gt;=IN$7,INDEX(Data!IK:IK,MATCH(Control!$E24,Data!$B:$B,0),),NA())</f>
        <v>237.1</v>
      </c>
      <c r="IO24">
        <f>IF($E$7&gt;=IO$7,INDEX(Data!IL:IL,MATCH(Control!$E24,Data!$B:$B,0),),NA())</f>
        <v>266.2</v>
      </c>
      <c r="IP24">
        <f>IF($E$7&gt;=IP$7,INDEX(Data!IM:IM,MATCH(Control!$E24,Data!$B:$B,0),),NA())</f>
        <v>225.5</v>
      </c>
      <c r="IQ24">
        <f>IF($E$7&gt;=IQ$7,INDEX(Data!IN:IN,MATCH(Control!$E24,Data!$B:$B,0),),NA())</f>
        <v>230.7</v>
      </c>
      <c r="IR24">
        <f>IF($E$7&gt;=IR$7,INDEX(Data!IO:IO,MATCH(Control!$E24,Data!$B:$B,0),),NA())</f>
        <v>230.1</v>
      </c>
      <c r="IS24">
        <f>IF($E$7&gt;=IS$7,INDEX(Data!IP:IP,MATCH(Control!$E24,Data!$B:$B,0),),NA())</f>
        <v>237.8</v>
      </c>
      <c r="IT24">
        <f>IF($E$7&gt;=IT$7,INDEX(Data!IQ:IQ,MATCH(Control!$E24,Data!$B:$B,0),),NA())</f>
        <v>262.7</v>
      </c>
      <c r="IU24">
        <f>IF($E$7&gt;=IU$7,INDEX(Data!IR:IR,MATCH(Control!$E24,Data!$B:$B,0),),NA())</f>
        <v>279.7</v>
      </c>
      <c r="IV24">
        <f>IF($E$7&gt;=IV$7,INDEX(Data!IS:IS,MATCH(Control!$E24,Data!$B:$B,0),),NA())</f>
        <v>400.1</v>
      </c>
      <c r="IW24">
        <f>IF($E$7&gt;=IW$7,INDEX(Data!IT:IT,MATCH(Control!$E24,Data!$B:$B,0),),NA())</f>
        <v>247.4</v>
      </c>
      <c r="IX24">
        <f>IF($E$7&gt;=IX$7,INDEX(Data!IU:IU,MATCH(Control!$E24,Data!$B:$B,0),),NA())</f>
        <v>196.6</v>
      </c>
      <c r="IY24">
        <f>IF($E$7&gt;=IY$7,INDEX(Data!IV:IV,MATCH(Control!$E24,Data!$B:$B,0),),NA())</f>
        <v>238.5</v>
      </c>
      <c r="IZ24">
        <f>IF($E$7&gt;=IZ$7,INDEX(Data!IW:IW,MATCH(Control!$E24,Data!$B:$B,0),),NA())</f>
        <v>258.10000000000002</v>
      </c>
      <c r="JA24">
        <f>IF($E$7&gt;=JA$7,INDEX(Data!IX:IX,MATCH(Control!$E24,Data!$B:$B,0),),NA())</f>
        <v>263.2</v>
      </c>
      <c r="JB24">
        <f>IF($E$7&gt;=JB$7,INDEX(Data!IY:IY,MATCH(Control!$E24,Data!$B:$B,0),),NA())</f>
        <v>248.9</v>
      </c>
      <c r="JC24">
        <f>IF($E$7&gt;=JC$7,INDEX(Data!IZ:IZ,MATCH(Control!$E24,Data!$B:$B,0),),NA())</f>
        <v>235.4</v>
      </c>
      <c r="JD24">
        <f>IF($E$7&gt;=JD$7,INDEX(Data!JA:JA,MATCH(Control!$E24,Data!$B:$B,0),),NA())</f>
        <v>231.3</v>
      </c>
      <c r="JE24">
        <f>IF($E$7&gt;=JE$7,INDEX(Data!JB:JB,MATCH(Control!$E24,Data!$B:$B,0),),NA())</f>
        <v>248.1</v>
      </c>
      <c r="JF24">
        <f>IF($E$7&gt;=JF$7,INDEX(Data!JC:JC,MATCH(Control!$E24,Data!$B:$B,0),),NA())</f>
        <v>268.60000000000002</v>
      </c>
      <c r="JG24">
        <f>IF($E$7&gt;=JG$7,INDEX(Data!JD:JD,MATCH(Control!$E24,Data!$B:$B,0),),NA())</f>
        <v>283.89999999999998</v>
      </c>
      <c r="JH24">
        <f>IF($E$7&gt;=JH$7,INDEX(Data!JE:JE,MATCH(Control!$E24,Data!$B:$B,0),),NA())</f>
        <v>415.9</v>
      </c>
      <c r="JI24">
        <f>IF($E$7&gt;=JI$7,INDEX(Data!JF:JF,MATCH(Control!$E24,Data!$B:$B,0),),NA())</f>
        <v>271.5</v>
      </c>
      <c r="JJ24">
        <f>IF($E$7&gt;=JJ$7,INDEX(Data!JG:JG,MATCH(Control!$E24,Data!$B:$B,0),),NA())</f>
        <v>220.4</v>
      </c>
      <c r="JK24">
        <f>IF($E$7&gt;=JK$7,INDEX(Data!JH:JH,MATCH(Control!$E24,Data!$B:$B,0),),NA())</f>
        <v>241.9</v>
      </c>
      <c r="JL24">
        <f>IF($E$7&gt;=JL$7,INDEX(Data!JI:JI,MATCH(Control!$E24,Data!$B:$B,0),),NA())</f>
        <v>260.8</v>
      </c>
      <c r="JM24">
        <f>IF($E$7&gt;=JM$7,INDEX(Data!JJ:JJ,MATCH(Control!$E24,Data!$B:$B,0),),NA())</f>
        <v>290.10000000000002</v>
      </c>
      <c r="JN24">
        <f>IF($E$7&gt;=JN$7,INDEX(Data!JK:JK,MATCH(Control!$E24,Data!$B:$B,0),),NA())</f>
        <v>279.60000000000002</v>
      </c>
      <c r="JO24">
        <f>IF($E$7&gt;=JO$7,INDEX(Data!JL:JL,MATCH(Control!$E24,Data!$B:$B,0),),NA())</f>
        <v>250.6</v>
      </c>
      <c r="JP24">
        <f>IF($E$7&gt;=JP$7,INDEX(Data!JM:JM,MATCH(Control!$E24,Data!$B:$B,0),),NA())</f>
        <v>234.9</v>
      </c>
      <c r="JQ24">
        <f>IF($E$7&gt;=JQ$7,INDEX(Data!JN:JN,MATCH(Control!$E24,Data!$B:$B,0),),NA())</f>
        <v>264.3</v>
      </c>
      <c r="JR24">
        <f>IF($E$7&gt;=JR$7,INDEX(Data!JO:JO,MATCH(Control!$E24,Data!$B:$B,0),),NA())</f>
        <v>274.10000000000002</v>
      </c>
      <c r="JS24">
        <f>IF($E$7&gt;=JS$7,INDEX(Data!JP:JP,MATCH(Control!$E24,Data!$B:$B,0),),NA())</f>
        <v>284.89999999999998</v>
      </c>
      <c r="JT24">
        <f>IF($E$7&gt;=JT$7,INDEX(Data!JQ:JQ,MATCH(Control!$E24,Data!$B:$B,0),),NA())</f>
        <v>426.2</v>
      </c>
      <c r="JU24">
        <f>IF($E$7&gt;=JU$7,INDEX(Data!JR:JR,MATCH(Control!$E24,Data!$B:$B,0),),NA())</f>
        <v>280</v>
      </c>
      <c r="JV24">
        <f>IF($E$7&gt;=JV$7,INDEX(Data!JS:JS,MATCH(Control!$E24,Data!$B:$B,0),),NA())</f>
        <v>215.5</v>
      </c>
      <c r="JW24">
        <f>IF($E$7&gt;=JW$7,INDEX(Data!JT:JT,MATCH(Control!$E24,Data!$B:$B,0),),NA())</f>
        <v>272.8</v>
      </c>
      <c r="JX24">
        <f>IF($E$7&gt;=JX$7,INDEX(Data!JU:JU,MATCH(Control!$E24,Data!$B:$B,0),),NA())</f>
        <v>263</v>
      </c>
      <c r="JY24">
        <f>IF($E$7&gt;=JY$7,INDEX(Data!JV:JV,MATCH(Control!$E24,Data!$B:$B,0),),NA())</f>
        <v>296.8</v>
      </c>
      <c r="JZ24">
        <f>IF($E$7&gt;=JZ$7,INDEX(Data!JW:JW,MATCH(Control!$E24,Data!$B:$B,0),),NA())</f>
        <v>292.60000000000002</v>
      </c>
      <c r="KA24">
        <f>IF($E$7&gt;=KA$7,INDEX(Data!JX:JX,MATCH(Control!$E24,Data!$B:$B,0),),NA())</f>
        <v>261.39999999999998</v>
      </c>
      <c r="KB24">
        <f>IF($E$7&gt;=KB$7,INDEX(Data!JY:JY,MATCH(Control!$E24,Data!$B:$B,0),),NA())</f>
        <v>252.1</v>
      </c>
      <c r="KC24">
        <f>IF($E$7&gt;=KC$7,INDEX(Data!JZ:JZ,MATCH(Control!$E24,Data!$B:$B,0),),NA())</f>
        <v>276.5</v>
      </c>
      <c r="KD24">
        <f>IF($E$7&gt;=KD$7,INDEX(Data!KA:KA,MATCH(Control!$E24,Data!$B:$B,0),),NA())</f>
        <v>287</v>
      </c>
      <c r="KE24">
        <f>IF($E$7&gt;=KE$7,INDEX(Data!KB:KB,MATCH(Control!$E24,Data!$B:$B,0),),NA())</f>
        <v>301.8</v>
      </c>
      <c r="KF24">
        <f>IF($E$7&gt;=KF$7,INDEX(Data!KC:KC,MATCH(Control!$E24,Data!$B:$B,0),),NA())</f>
        <v>422.8</v>
      </c>
      <c r="KG24">
        <f>IF($E$7&gt;=KG$7,INDEX(Data!KD:KD,MATCH(Control!$E24,Data!$B:$B,0),),NA())</f>
        <v>275.7</v>
      </c>
      <c r="KH24">
        <f>IF($E$7&gt;=KH$7,INDEX(Data!KE:KE,MATCH(Control!$E24,Data!$B:$B,0),),NA())</f>
        <v>215.7</v>
      </c>
      <c r="KI24">
        <f>IF($E$7&gt;=KI$7,INDEX(Data!KF:KF,MATCH(Control!$E24,Data!$B:$B,0),),NA())</f>
        <v>253.6</v>
      </c>
      <c r="KJ24">
        <f>IF($E$7&gt;=KJ$7,INDEX(Data!KG:KG,MATCH(Control!$E24,Data!$B:$B,0),),NA())</f>
        <v>279.2</v>
      </c>
      <c r="KK24">
        <f>IF($E$7&gt;=KK$7,INDEX(Data!KH:KH,MATCH(Control!$E24,Data!$B:$B,0),),NA())</f>
        <v>298</v>
      </c>
      <c r="KL24">
        <f>IF($E$7&gt;=KL$7,INDEX(Data!KI:KI,MATCH(Control!$E24,Data!$B:$B,0),),NA())</f>
        <v>286.8</v>
      </c>
      <c r="KM24">
        <f>IF($E$7&gt;=KM$7,INDEX(Data!KJ:KJ,MATCH(Control!$E24,Data!$B:$B,0),),NA())</f>
        <v>264.7</v>
      </c>
      <c r="KN24">
        <f>IF($E$7&gt;=KN$7,INDEX(Data!KK:KK,MATCH(Control!$E24,Data!$B:$B,0),),NA())</f>
        <v>265.10000000000002</v>
      </c>
      <c r="KO24">
        <f>IF($E$7&gt;=KO$7,INDEX(Data!KL:KL,MATCH(Control!$E24,Data!$B:$B,0),),NA())</f>
        <v>295.8</v>
      </c>
      <c r="KP24">
        <f>IF($E$7&gt;=KP$7,INDEX(Data!KM:KM,MATCH(Control!$E24,Data!$B:$B,0),),NA())</f>
        <v>317.5</v>
      </c>
      <c r="KQ24">
        <f>IF($E$7&gt;=KQ$7,INDEX(Data!KN:KN,MATCH(Control!$E24,Data!$B:$B,0),),NA())</f>
        <v>326.7</v>
      </c>
      <c r="KR24">
        <f>IF($E$7&gt;=KR$7,INDEX(Data!KO:KO,MATCH(Control!$E24,Data!$B:$B,0),),NA())</f>
        <v>456.7</v>
      </c>
      <c r="KS24">
        <f>IF($E$7&gt;=KS$7,INDEX(Data!KP:KP,MATCH(Control!$E24,Data!$B:$B,0),),NA())</f>
        <v>302.10000000000002</v>
      </c>
      <c r="KT24">
        <f>IF($E$7&gt;=KT$7,INDEX(Data!KQ:KQ,MATCH(Control!$E24,Data!$B:$B,0),),NA())</f>
        <v>243.8</v>
      </c>
      <c r="KU24">
        <f>IF($E$7&gt;=KU$7,INDEX(Data!KR:KR,MATCH(Control!$E24,Data!$B:$B,0),),NA())</f>
        <v>295.2</v>
      </c>
      <c r="KV24">
        <f>IF($E$7&gt;=KV$7,INDEX(Data!KS:KS,MATCH(Control!$E24,Data!$B:$B,0),),NA())</f>
        <v>299.8</v>
      </c>
      <c r="KW24">
        <f>IF($E$7&gt;=KW$7,INDEX(Data!KT:KT,MATCH(Control!$E24,Data!$B:$B,0),),NA())</f>
        <v>311.2</v>
      </c>
      <c r="KX24">
        <f>IF($E$7&gt;=KX$7,INDEX(Data!KU:KU,MATCH(Control!$E24,Data!$B:$B,0),),NA())</f>
        <v>332.7</v>
      </c>
      <c r="KY24">
        <f>IF($E$7&gt;=KY$7,INDEX(Data!KV:KV,MATCH(Control!$E24,Data!$B:$B,0),),NA())</f>
        <v>303.3</v>
      </c>
      <c r="KZ24">
        <f>IF($E$7&gt;=KZ$7,INDEX(Data!KW:KW,MATCH(Control!$E24,Data!$B:$B,0),),NA())</f>
        <v>286.2</v>
      </c>
      <c r="LA24">
        <f>IF($E$7&gt;=LA$7,INDEX(Data!KX:KX,MATCH(Control!$E24,Data!$B:$B,0),),NA())</f>
        <v>298</v>
      </c>
      <c r="LB24">
        <f>IF($E$7&gt;=LB$7,INDEX(Data!KY:KY,MATCH(Control!$E24,Data!$B:$B,0),),NA())</f>
        <v>342.2</v>
      </c>
      <c r="LC24">
        <f>IF($E$7&gt;=LC$7,INDEX(Data!KZ:KZ,MATCH(Control!$E24,Data!$B:$B,0),),NA())</f>
        <v>346.3</v>
      </c>
      <c r="LD24">
        <f>IF($E$7&gt;=LD$7,INDEX(Data!LA:LA,MATCH(Control!$E24,Data!$B:$B,0),),NA())</f>
        <v>490.6</v>
      </c>
      <c r="LE24">
        <f>IF($E$7&gt;=LE$7,INDEX(Data!LB:LB,MATCH(Control!$E24,Data!$B:$B,0),),NA())</f>
        <v>335.3</v>
      </c>
      <c r="LF24">
        <f>IF($E$7&gt;=LF$7,INDEX(Data!LC:LC,MATCH(Control!$E24,Data!$B:$B,0),),NA())</f>
        <v>271.60000000000002</v>
      </c>
      <c r="LG24">
        <f>IF($E$7&gt;=LG$7,INDEX(Data!LD:LD,MATCH(Control!$E24,Data!$B:$B,0),),NA())</f>
        <v>288.39999999999998</v>
      </c>
      <c r="LH24">
        <f>IF($E$7&gt;=LH$7,INDEX(Data!LE:LE,MATCH(Control!$E24,Data!$B:$B,0),),NA())</f>
        <v>350.2</v>
      </c>
      <c r="LI24">
        <f>IF($E$7&gt;=LI$7,INDEX(Data!LF:LF,MATCH(Control!$E24,Data!$B:$B,0),),NA())</f>
        <v>357.6</v>
      </c>
      <c r="LJ24">
        <f>IF($E$7&gt;=LJ$7,INDEX(Data!LG:LG,MATCH(Control!$E24,Data!$B:$B,0),),NA())</f>
        <v>319.8</v>
      </c>
      <c r="LK24">
        <f>IF($E$7&gt;=LK$7,INDEX(Data!LH:LH,MATCH(Control!$E24,Data!$B:$B,0),),NA())</f>
        <v>329.7</v>
      </c>
      <c r="LL24">
        <f>IF($E$7&gt;=LL$7,INDEX(Data!LI:LI,MATCH(Control!$E24,Data!$B:$B,0),),NA())</f>
        <v>310.5</v>
      </c>
      <c r="LM24">
        <f>IF($E$7&gt;=LM$7,INDEX(Data!LJ:LJ,MATCH(Control!$E24,Data!$B:$B,0),),NA())</f>
        <v>325.5</v>
      </c>
      <c r="LN24">
        <f>IF($E$7&gt;=LN$7,INDEX(Data!LK:LK,MATCH(Control!$E24,Data!$B:$B,0),),NA())</f>
        <v>341.9</v>
      </c>
      <c r="LO24">
        <f>IF($E$7&gt;=LO$7,INDEX(Data!LL:LL,MATCH(Control!$E24,Data!$B:$B,0),),NA())</f>
        <v>351.7</v>
      </c>
      <c r="LP24">
        <f>IF($E$7&gt;=LP$7,INDEX(Data!LM:LM,MATCH(Control!$E24,Data!$B:$B,0),),NA())</f>
        <v>535.29999999999995</v>
      </c>
      <c r="LQ24">
        <f>IF($E$7&gt;=LQ$7,INDEX(Data!LN:LN,MATCH(Control!$E24,Data!$B:$B,0),),NA())</f>
        <v>360.8</v>
      </c>
      <c r="LR24">
        <f>IF($E$7&gt;=LR$7,INDEX(Data!LO:LO,MATCH(Control!$E24,Data!$B:$B,0),),NA())</f>
        <v>280.3</v>
      </c>
      <c r="LS24">
        <f>IF($E$7&gt;=LS$7,INDEX(Data!LP:LP,MATCH(Control!$E24,Data!$B:$B,0),),NA())</f>
        <v>333.3</v>
      </c>
      <c r="LT24">
        <f>IF($E$7&gt;=LT$7,INDEX(Data!LQ:LQ,MATCH(Control!$E24,Data!$B:$B,0),),NA())</f>
        <v>375.8</v>
      </c>
      <c r="LU24">
        <f>IF($E$7&gt;=LU$7,INDEX(Data!LR:LR,MATCH(Control!$E24,Data!$B:$B,0),),NA())</f>
        <v>409.1</v>
      </c>
      <c r="LV24">
        <f>IF($E$7&gt;=LV$7,INDEX(Data!LS:LS,MATCH(Control!$E24,Data!$B:$B,0),),NA())</f>
        <v>379.5</v>
      </c>
      <c r="LW24">
        <f>IF($E$7&gt;=LW$7,INDEX(Data!LT:LT,MATCH(Control!$E24,Data!$B:$B,0),),NA())</f>
        <v>357</v>
      </c>
      <c r="LX24">
        <f>IF($E$7&gt;=LX$7,INDEX(Data!LU:LU,MATCH(Control!$E24,Data!$B:$B,0),),NA())</f>
        <v>343.8</v>
      </c>
      <c r="LY24">
        <f>IF($E$7&gt;=LY$7,INDEX(Data!LV:LV,MATCH(Control!$E24,Data!$B:$B,0),),NA())</f>
        <v>364.3</v>
      </c>
      <c r="LZ24">
        <f>IF($E$7&gt;=LZ$7,INDEX(Data!LW:LW,MATCH(Control!$E24,Data!$B:$B,0),),NA())</f>
        <v>377.7</v>
      </c>
      <c r="MA24">
        <f>IF($E$7&gt;=MA$7,INDEX(Data!LX:LX,MATCH(Control!$E24,Data!$B:$B,0),),NA())</f>
        <v>409.4</v>
      </c>
      <c r="MB24">
        <f>IF($E$7&gt;=MB$7,INDEX(Data!LY:LY,MATCH(Control!$E24,Data!$B:$B,0),),NA())</f>
        <v>583.6</v>
      </c>
      <c r="MC24">
        <f>IF($E$7&gt;=MC$7,INDEX(Data!LZ:LZ,MATCH(Control!$E24,Data!$B:$B,0),),NA())</f>
        <v>314.7</v>
      </c>
      <c r="MD24">
        <f>IF($E$7&gt;=MD$7,INDEX(Data!MA:MA,MATCH(Control!$E24,Data!$B:$B,0),),NA())</f>
        <v>242.3</v>
      </c>
      <c r="ME24">
        <f>IF($E$7&gt;=ME$7,INDEX(Data!MB:MB,MATCH(Control!$E24,Data!$B:$B,0),),NA())</f>
        <v>297.89999999999998</v>
      </c>
      <c r="MF24">
        <f>IF($E$7&gt;=MF$7,INDEX(Data!MC:MC,MATCH(Control!$E24,Data!$B:$B,0),),NA())</f>
        <v>319.5</v>
      </c>
      <c r="MG24">
        <f>IF($E$7&gt;=MG$7,INDEX(Data!MD:MD,MATCH(Control!$E24,Data!$B:$B,0),),NA())</f>
        <v>362.4</v>
      </c>
      <c r="MH24">
        <f>IF($E$7&gt;=MH$7,INDEX(Data!ME:ME,MATCH(Control!$E24,Data!$B:$B,0),),NA())</f>
        <v>336.6</v>
      </c>
      <c r="MI24">
        <f>IF($E$7&gt;=MI$7,INDEX(Data!MF:MF,MATCH(Control!$E24,Data!$B:$B,0),),NA())</f>
        <v>325</v>
      </c>
      <c r="MJ24">
        <f>IF($E$7&gt;=MJ$7,INDEX(Data!MG:MG,MATCH(Control!$E24,Data!$B:$B,0),),NA())</f>
        <v>317.5</v>
      </c>
      <c r="MK24">
        <f>IF($E$7&gt;=MK$7,INDEX(Data!MH:MH,MATCH(Control!$E24,Data!$B:$B,0),),NA())</f>
        <v>339.8</v>
      </c>
      <c r="ML24">
        <f>IF($E$7&gt;=ML$7,INDEX(Data!MI:MI,MATCH(Control!$E24,Data!$B:$B,0),),NA())</f>
        <v>323.60000000000002</v>
      </c>
      <c r="MM24">
        <f>IF($E$7&gt;=MM$7,INDEX(Data!MJ:MJ,MATCH(Control!$E24,Data!$B:$B,0),),NA())</f>
        <v>348.6</v>
      </c>
      <c r="MN24">
        <f>IF($E$7&gt;=MN$7,INDEX(Data!MK:MK,MATCH(Control!$E24,Data!$B:$B,0),),NA())</f>
        <v>524.20000000000005</v>
      </c>
      <c r="MO24">
        <f>IF($E$7&gt;=MO$7,INDEX(Data!ML:ML,MATCH(Control!$E24,Data!$B:$B,0),),NA())</f>
        <v>308.89999999999998</v>
      </c>
      <c r="MP24">
        <f>IF($E$7&gt;=MP$7,INDEX(Data!MM:MM,MATCH(Control!$E24,Data!$B:$B,0),),NA())</f>
        <v>260.10000000000002</v>
      </c>
      <c r="MQ24">
        <f>IF($E$7&gt;=MQ$7,INDEX(Data!MN:MN,MATCH(Control!$E24,Data!$B:$B,0),),NA())</f>
        <v>309.2</v>
      </c>
      <c r="MR24">
        <f>IF($E$7&gt;=MR$7,INDEX(Data!MO:MO,MATCH(Control!$E24,Data!$B:$B,0),),NA())</f>
        <v>327.8</v>
      </c>
      <c r="MS24" t="e">
        <f>IF($E$7&gt;=MS$7,INDEX(Data!MP:MP,MATCH(Control!$E24,Data!$B:$B,0),),NA())</f>
        <v>#N/A</v>
      </c>
      <c r="MT24" t="e">
        <f>IF($E$7&gt;=MT$7,INDEX(Data!MQ:MQ,MATCH(Control!$E24,Data!$B:$B,0),),NA())</f>
        <v>#N/A</v>
      </c>
      <c r="MU24" t="e">
        <f>IF($E$7&gt;=MU$7,INDEX(Data!MR:MR,MATCH(Control!$E24,Data!$B:$B,0),),NA())</f>
        <v>#N/A</v>
      </c>
      <c r="MV24" t="e">
        <f>IF($E$7&gt;=MV$7,INDEX(Data!MS:MS,MATCH(Control!$E24,Data!$B:$B,0),),NA())</f>
        <v>#N/A</v>
      </c>
      <c r="MW24" t="e">
        <f>IF($E$7&gt;=MW$7,INDEX(Data!MT:MT,MATCH(Control!$E24,Data!$B:$B,0),),NA())</f>
        <v>#N/A</v>
      </c>
      <c r="MX24" t="e">
        <f>IF($E$7&gt;=MX$7,INDEX(Data!MU:MU,MATCH(Control!$E24,Data!$B:$B,0),),NA())</f>
        <v>#N/A</v>
      </c>
      <c r="MY24" t="e">
        <f>IF($E$7&gt;=MY$7,INDEX(Data!MV:MV,MATCH(Control!$E24,Data!$B:$B,0),),NA())</f>
        <v>#N/A</v>
      </c>
      <c r="MZ24" t="e">
        <f>IF($E$7&gt;=MZ$7,INDEX(Data!MW:MW,MATCH(Control!$E24,Data!$B:$B,0),),NA())</f>
        <v>#N/A</v>
      </c>
      <c r="NA24" t="e">
        <f>IF($E$7&gt;=NA$7,INDEX(Data!MX:MX,MATCH(Control!$E24,Data!$B:$B,0),),NA())</f>
        <v>#N/A</v>
      </c>
      <c r="NB24" t="e">
        <f>IF($E$7&gt;=NB$7,INDEX(Data!MY:MY,MATCH(Control!$E24,Data!$B:$B,0),),NA())</f>
        <v>#N/A</v>
      </c>
      <c r="NC24" t="e">
        <f>IF($E$7&gt;=NC$7,INDEX(Data!MZ:MZ,MATCH(Control!$E24,Data!$B:$B,0),),NA())</f>
        <v>#N/A</v>
      </c>
      <c r="ND24" t="e">
        <f>IF($E$7&gt;=ND$7,INDEX(Data!NA:NA,MATCH(Control!$E24,Data!$B:$B,0),),NA())</f>
        <v>#N/A</v>
      </c>
      <c r="NE24" t="e">
        <f>IF($E$7&gt;=NE$7,INDEX(Data!NB:NB,MATCH(Control!$E24,Data!$B:$B,0),),NA())</f>
        <v>#N/A</v>
      </c>
      <c r="NF24" t="e">
        <f>IF($E$7&gt;=NF$7,INDEX(Data!NC:NC,MATCH(Control!$E24,Data!$B:$B,0),),NA())</f>
        <v>#N/A</v>
      </c>
      <c r="NG24" t="e">
        <f>IF($E$7&gt;=NG$7,INDEX(Data!ND:ND,MATCH(Control!$E24,Data!$B:$B,0),),NA())</f>
        <v>#N/A</v>
      </c>
      <c r="NH24" t="e">
        <f>IF($E$7&gt;=NH$7,INDEX(Data!NE:NE,MATCH(Control!$E24,Data!$B:$B,0),),NA())</f>
        <v>#N/A</v>
      </c>
      <c r="NI24" t="e">
        <f>IF($E$7&gt;=NI$7,INDEX(Data!NF:NF,MATCH(Control!$E24,Data!$B:$B,0),),NA())</f>
        <v>#N/A</v>
      </c>
      <c r="NJ24" t="e">
        <f>IF($E$7&gt;=NJ$7,INDEX(Data!NG:NG,MATCH(Control!$E24,Data!$B:$B,0),),NA())</f>
        <v>#N/A</v>
      </c>
      <c r="NK24" t="e">
        <f>IF($E$7&gt;=NK$7,INDEX(Data!NH:NH,MATCH(Control!$E24,Data!$B:$B,0),),NA())</f>
        <v>#N/A</v>
      </c>
      <c r="NL24" t="e">
        <f>IF($E$7&gt;=NL$7,INDEX(Data!NI:NI,MATCH(Control!$E24,Data!$B:$B,0),),NA())</f>
        <v>#N/A</v>
      </c>
    </row>
    <row r="25" spans="1:376" x14ac:dyDescent="0.25">
      <c r="A25" s="17">
        <v>11</v>
      </c>
      <c r="C25" s="8">
        <f t="shared" si="0"/>
        <v>39965</v>
      </c>
      <c r="E25" s="3" t="str">
        <f t="shared" si="32"/>
        <v>New South Wales - Footwear &amp; other personal accessory retailing</v>
      </c>
      <c r="F25" t="str">
        <f t="shared" si="34"/>
        <v>New South Wales</v>
      </c>
      <c r="G25" t="str">
        <f t="shared" si="33"/>
        <v>Footwear &amp; other personal accessory retailing</v>
      </c>
      <c r="H25">
        <f>IF($E$7&gt;=H$7,INDEX(Data!E:E,MATCH(Control!$E25,Data!$B:$B,0),),NA())</f>
        <v>32.700000000000003</v>
      </c>
      <c r="I25">
        <f>IF($E$7&gt;=I$7,INDEX(Data!F:F,MATCH(Control!$E25,Data!$B:$B,0),),NA())</f>
        <v>35.6</v>
      </c>
      <c r="J25">
        <f>IF($E$7&gt;=J$7,INDEX(Data!G:G,MATCH(Control!$E25,Data!$B:$B,0),),NA())</f>
        <v>32.5</v>
      </c>
      <c r="K25">
        <f>IF($E$7&gt;=K$7,INDEX(Data!H:H,MATCH(Control!$E25,Data!$B:$B,0),),NA())</f>
        <v>33.5</v>
      </c>
      <c r="L25">
        <f>IF($E$7&gt;=L$7,INDEX(Data!I:I,MATCH(Control!$E25,Data!$B:$B,0),),NA())</f>
        <v>29.4</v>
      </c>
      <c r="M25">
        <f>IF($E$7&gt;=M$7,INDEX(Data!J:J,MATCH(Control!$E25,Data!$B:$B,0),),NA())</f>
        <v>32.200000000000003</v>
      </c>
      <c r="N25">
        <f>IF($E$7&gt;=N$7,INDEX(Data!K:K,MATCH(Control!$E25,Data!$B:$B,0),),NA())</f>
        <v>31.9</v>
      </c>
      <c r="O25">
        <f>IF($E$7&gt;=O$7,INDEX(Data!L:L,MATCH(Control!$E25,Data!$B:$B,0),),NA())</f>
        <v>35</v>
      </c>
      <c r="P25">
        <f>IF($E$7&gt;=P$7,INDEX(Data!M:M,MATCH(Control!$E25,Data!$B:$B,0),),NA())</f>
        <v>51.7</v>
      </c>
      <c r="Q25">
        <f>IF($E$7&gt;=Q$7,INDEX(Data!N:N,MATCH(Control!$E25,Data!$B:$B,0),),NA())</f>
        <v>31.4</v>
      </c>
      <c r="R25">
        <f>IF($E$7&gt;=R$7,INDEX(Data!O:O,MATCH(Control!$E25,Data!$B:$B,0),),NA())</f>
        <v>29.4</v>
      </c>
      <c r="S25">
        <f>IF($E$7&gt;=S$7,INDEX(Data!P:P,MATCH(Control!$E25,Data!$B:$B,0),),NA())</f>
        <v>34.200000000000003</v>
      </c>
      <c r="T25">
        <f>IF($E$7&gt;=T$7,INDEX(Data!Q:Q,MATCH(Control!$E25,Data!$B:$B,0),),NA())</f>
        <v>39.4</v>
      </c>
      <c r="U25">
        <f>IF($E$7&gt;=U$7,INDEX(Data!R:R,MATCH(Control!$E25,Data!$B:$B,0),),NA())</f>
        <v>41.4</v>
      </c>
      <c r="V25">
        <f>IF($E$7&gt;=V$7,INDEX(Data!S:S,MATCH(Control!$E25,Data!$B:$B,0),),NA())</f>
        <v>37.1</v>
      </c>
      <c r="W25">
        <f>IF($E$7&gt;=W$7,INDEX(Data!T:T,MATCH(Control!$E25,Data!$B:$B,0),),NA())</f>
        <v>34.1</v>
      </c>
      <c r="X25">
        <f>IF($E$7&gt;=X$7,INDEX(Data!U:U,MATCH(Control!$E25,Data!$B:$B,0),),NA())</f>
        <v>34</v>
      </c>
      <c r="Y25">
        <f>IF($E$7&gt;=Y$7,INDEX(Data!V:V,MATCH(Control!$E25,Data!$B:$B,0),),NA())</f>
        <v>37.200000000000003</v>
      </c>
      <c r="Z25">
        <f>IF($E$7&gt;=Z$7,INDEX(Data!W:W,MATCH(Control!$E25,Data!$B:$B,0),),NA())</f>
        <v>37.299999999999997</v>
      </c>
      <c r="AA25">
        <f>IF($E$7&gt;=AA$7,INDEX(Data!X:X,MATCH(Control!$E25,Data!$B:$B,0),),NA())</f>
        <v>41</v>
      </c>
      <c r="AB25">
        <f>IF($E$7&gt;=AB$7,INDEX(Data!Y:Y,MATCH(Control!$E25,Data!$B:$B,0),),NA())</f>
        <v>59.9</v>
      </c>
      <c r="AC25">
        <f>IF($E$7&gt;=AC$7,INDEX(Data!Z:Z,MATCH(Control!$E25,Data!$B:$B,0),),NA())</f>
        <v>35.4</v>
      </c>
      <c r="AD25">
        <f>IF($E$7&gt;=AD$7,INDEX(Data!AA:AA,MATCH(Control!$E25,Data!$B:$B,0),),NA())</f>
        <v>33.6</v>
      </c>
      <c r="AE25">
        <f>IF($E$7&gt;=AE$7,INDEX(Data!AB:AB,MATCH(Control!$E25,Data!$B:$B,0),),NA())</f>
        <v>40.1</v>
      </c>
      <c r="AF25">
        <f>IF($E$7&gt;=AF$7,INDEX(Data!AC:AC,MATCH(Control!$E25,Data!$B:$B,0),),NA())</f>
        <v>39.4</v>
      </c>
      <c r="AG25">
        <f>IF($E$7&gt;=AG$7,INDEX(Data!AD:AD,MATCH(Control!$E25,Data!$B:$B,0),),NA())</f>
        <v>46.2</v>
      </c>
      <c r="AH25">
        <f>IF($E$7&gt;=AH$7,INDEX(Data!AE:AE,MATCH(Control!$E25,Data!$B:$B,0),),NA())</f>
        <v>38.6</v>
      </c>
      <c r="AI25">
        <f>IF($E$7&gt;=AI$7,INDEX(Data!AF:AF,MATCH(Control!$E25,Data!$B:$B,0),),NA())</f>
        <v>38.4</v>
      </c>
      <c r="AJ25">
        <f>IF($E$7&gt;=AJ$7,INDEX(Data!AG:AG,MATCH(Control!$E25,Data!$B:$B,0),),NA())</f>
        <v>40.200000000000003</v>
      </c>
      <c r="AK25">
        <f>IF($E$7&gt;=AK$7,INDEX(Data!AH:AH,MATCH(Control!$E25,Data!$B:$B,0),),NA())</f>
        <v>39.9</v>
      </c>
      <c r="AL25">
        <f>IF($E$7&gt;=AL$7,INDEX(Data!AI:AI,MATCH(Control!$E25,Data!$B:$B,0),),NA())</f>
        <v>45</v>
      </c>
      <c r="AM25">
        <f>IF($E$7&gt;=AM$7,INDEX(Data!AJ:AJ,MATCH(Control!$E25,Data!$B:$B,0),),NA())</f>
        <v>47</v>
      </c>
      <c r="AN25">
        <f>IF($E$7&gt;=AN$7,INDEX(Data!AK:AK,MATCH(Control!$E25,Data!$B:$B,0),),NA())</f>
        <v>62.5</v>
      </c>
      <c r="AO25">
        <f>IF($E$7&gt;=AO$7,INDEX(Data!AL:AL,MATCH(Control!$E25,Data!$B:$B,0),),NA())</f>
        <v>37.799999999999997</v>
      </c>
      <c r="AP25">
        <f>IF($E$7&gt;=AP$7,INDEX(Data!AM:AM,MATCH(Control!$E25,Data!$B:$B,0),),NA())</f>
        <v>34.200000000000003</v>
      </c>
      <c r="AQ25">
        <f>IF($E$7&gt;=AQ$7,INDEX(Data!AN:AN,MATCH(Control!$E25,Data!$B:$B,0),),NA())</f>
        <v>37.4</v>
      </c>
      <c r="AR25">
        <f>IF($E$7&gt;=AR$7,INDEX(Data!AO:AO,MATCH(Control!$E25,Data!$B:$B,0),),NA())</f>
        <v>41.3</v>
      </c>
      <c r="AS25">
        <f>IF($E$7&gt;=AS$7,INDEX(Data!AP:AP,MATCH(Control!$E25,Data!$B:$B,0),),NA())</f>
        <v>49.8</v>
      </c>
      <c r="AT25">
        <f>IF($E$7&gt;=AT$7,INDEX(Data!AQ:AQ,MATCH(Control!$E25,Data!$B:$B,0),),NA())</f>
        <v>40.9</v>
      </c>
      <c r="AU25">
        <f>IF($E$7&gt;=AU$7,INDEX(Data!AR:AR,MATCH(Control!$E25,Data!$B:$B,0),),NA())</f>
        <v>43.2</v>
      </c>
      <c r="AV25">
        <f>IF($E$7&gt;=AV$7,INDEX(Data!AS:AS,MATCH(Control!$E25,Data!$B:$B,0),),NA())</f>
        <v>42.7</v>
      </c>
      <c r="AW25">
        <f>IF($E$7&gt;=AW$7,INDEX(Data!AT:AT,MATCH(Control!$E25,Data!$B:$B,0),),NA())</f>
        <v>42.7</v>
      </c>
      <c r="AX25">
        <f>IF($E$7&gt;=AX$7,INDEX(Data!AU:AU,MATCH(Control!$E25,Data!$B:$B,0),),NA())</f>
        <v>52.5</v>
      </c>
      <c r="AY25">
        <f>IF($E$7&gt;=AY$7,INDEX(Data!AV:AV,MATCH(Control!$E25,Data!$B:$B,0),),NA())</f>
        <v>57.6</v>
      </c>
      <c r="AZ25">
        <f>IF($E$7&gt;=AZ$7,INDEX(Data!AW:AW,MATCH(Control!$E25,Data!$B:$B,0),),NA())</f>
        <v>74.8</v>
      </c>
      <c r="BA25">
        <f>IF($E$7&gt;=BA$7,INDEX(Data!AX:AX,MATCH(Control!$E25,Data!$B:$B,0),),NA())</f>
        <v>47.9</v>
      </c>
      <c r="BB25">
        <f>IF($E$7&gt;=BB$7,INDEX(Data!AY:AY,MATCH(Control!$E25,Data!$B:$B,0),),NA())</f>
        <v>40.1</v>
      </c>
      <c r="BC25">
        <f>IF($E$7&gt;=BC$7,INDEX(Data!AZ:AZ,MATCH(Control!$E25,Data!$B:$B,0),),NA())</f>
        <v>41.5</v>
      </c>
      <c r="BD25">
        <f>IF($E$7&gt;=BD$7,INDEX(Data!BA:BA,MATCH(Control!$E25,Data!$B:$B,0),),NA())</f>
        <v>48.3</v>
      </c>
      <c r="BE25">
        <f>IF($E$7&gt;=BE$7,INDEX(Data!BB:BB,MATCH(Control!$E25,Data!$B:$B,0),),NA())</f>
        <v>56.7</v>
      </c>
      <c r="BF25">
        <f>IF($E$7&gt;=BF$7,INDEX(Data!BC:BC,MATCH(Control!$E25,Data!$B:$B,0),),NA())</f>
        <v>48.1</v>
      </c>
      <c r="BG25">
        <f>IF($E$7&gt;=BG$7,INDEX(Data!BD:BD,MATCH(Control!$E25,Data!$B:$B,0),),NA())</f>
        <v>50.3</v>
      </c>
      <c r="BH25">
        <f>IF($E$7&gt;=BH$7,INDEX(Data!BE:BE,MATCH(Control!$E25,Data!$B:$B,0),),NA())</f>
        <v>48.2</v>
      </c>
      <c r="BI25">
        <f>IF($E$7&gt;=BI$7,INDEX(Data!BF:BF,MATCH(Control!$E25,Data!$B:$B,0),),NA())</f>
        <v>50.6</v>
      </c>
      <c r="BJ25">
        <f>IF($E$7&gt;=BJ$7,INDEX(Data!BG:BG,MATCH(Control!$E25,Data!$B:$B,0),),NA())</f>
        <v>57.1</v>
      </c>
      <c r="BK25">
        <f>IF($E$7&gt;=BK$7,INDEX(Data!BH:BH,MATCH(Control!$E25,Data!$B:$B,0),),NA())</f>
        <v>56</v>
      </c>
      <c r="BL25">
        <f>IF($E$7&gt;=BL$7,INDEX(Data!BI:BI,MATCH(Control!$E25,Data!$B:$B,0),),NA())</f>
        <v>81</v>
      </c>
      <c r="BM25">
        <f>IF($E$7&gt;=BM$7,INDEX(Data!BJ:BJ,MATCH(Control!$E25,Data!$B:$B,0),),NA())</f>
        <v>50</v>
      </c>
      <c r="BN25">
        <f>IF($E$7&gt;=BN$7,INDEX(Data!BK:BK,MATCH(Control!$E25,Data!$B:$B,0),),NA())</f>
        <v>43.4</v>
      </c>
      <c r="BO25">
        <f>IF($E$7&gt;=BO$7,INDEX(Data!BL:BL,MATCH(Control!$E25,Data!$B:$B,0),),NA())</f>
        <v>46.7</v>
      </c>
      <c r="BP25">
        <f>IF($E$7&gt;=BP$7,INDEX(Data!BM:BM,MATCH(Control!$E25,Data!$B:$B,0),),NA())</f>
        <v>51.3</v>
      </c>
      <c r="BQ25">
        <f>IF($E$7&gt;=BQ$7,INDEX(Data!BN:BN,MATCH(Control!$E25,Data!$B:$B,0),),NA())</f>
        <v>57.1</v>
      </c>
      <c r="BR25">
        <f>IF($E$7&gt;=BR$7,INDEX(Data!BO:BO,MATCH(Control!$E25,Data!$B:$B,0),),NA())</f>
        <v>51.1</v>
      </c>
      <c r="BS25">
        <f>IF($E$7&gt;=BS$7,INDEX(Data!BP:BP,MATCH(Control!$E25,Data!$B:$B,0),),NA())</f>
        <v>54.1</v>
      </c>
      <c r="BT25">
        <f>IF($E$7&gt;=BT$7,INDEX(Data!BQ:BQ,MATCH(Control!$E25,Data!$B:$B,0),),NA())</f>
        <v>48.8</v>
      </c>
      <c r="BU25">
        <f>IF($E$7&gt;=BU$7,INDEX(Data!BR:BR,MATCH(Control!$E25,Data!$B:$B,0),),NA())</f>
        <v>54</v>
      </c>
      <c r="BV25">
        <f>IF($E$7&gt;=BV$7,INDEX(Data!BS:BS,MATCH(Control!$E25,Data!$B:$B,0),),NA())</f>
        <v>58.3</v>
      </c>
      <c r="BW25">
        <f>IF($E$7&gt;=BW$7,INDEX(Data!BT:BT,MATCH(Control!$E25,Data!$B:$B,0),),NA())</f>
        <v>58.5</v>
      </c>
      <c r="BX25">
        <f>IF($E$7&gt;=BX$7,INDEX(Data!BU:BU,MATCH(Control!$E25,Data!$B:$B,0),),NA())</f>
        <v>82.6</v>
      </c>
      <c r="BY25">
        <f>IF($E$7&gt;=BY$7,INDEX(Data!BV:BV,MATCH(Control!$E25,Data!$B:$B,0),),NA())</f>
        <v>53.1</v>
      </c>
      <c r="BZ25">
        <f>IF($E$7&gt;=BZ$7,INDEX(Data!BW:BW,MATCH(Control!$E25,Data!$B:$B,0),),NA())</f>
        <v>51</v>
      </c>
      <c r="CA25">
        <f>IF($E$7&gt;=CA$7,INDEX(Data!BX:BX,MATCH(Control!$E25,Data!$B:$B,0),),NA())</f>
        <v>53.4</v>
      </c>
      <c r="CB25">
        <f>IF($E$7&gt;=CB$7,INDEX(Data!BY:BY,MATCH(Control!$E25,Data!$B:$B,0),),NA())</f>
        <v>53.2</v>
      </c>
      <c r="CC25">
        <f>IF($E$7&gt;=CC$7,INDEX(Data!BZ:BZ,MATCH(Control!$E25,Data!$B:$B,0),),NA())</f>
        <v>57.1</v>
      </c>
      <c r="CD25">
        <f>IF($E$7&gt;=CD$7,INDEX(Data!CA:CA,MATCH(Control!$E25,Data!$B:$B,0),),NA())</f>
        <v>53.3</v>
      </c>
      <c r="CE25">
        <f>IF($E$7&gt;=CE$7,INDEX(Data!CB:CB,MATCH(Control!$E25,Data!$B:$B,0),),NA())</f>
        <v>53.2</v>
      </c>
      <c r="CF25">
        <f>IF($E$7&gt;=CF$7,INDEX(Data!CC:CC,MATCH(Control!$E25,Data!$B:$B,0),),NA())</f>
        <v>50.2</v>
      </c>
      <c r="CG25">
        <f>IF($E$7&gt;=CG$7,INDEX(Data!CD:CD,MATCH(Control!$E25,Data!$B:$B,0),),NA())</f>
        <v>59.8</v>
      </c>
      <c r="CH25">
        <f>IF($E$7&gt;=CH$7,INDEX(Data!CE:CE,MATCH(Control!$E25,Data!$B:$B,0),),NA())</f>
        <v>62.5</v>
      </c>
      <c r="CI25">
        <f>IF($E$7&gt;=CI$7,INDEX(Data!CF:CF,MATCH(Control!$E25,Data!$B:$B,0),),NA())</f>
        <v>69.400000000000006</v>
      </c>
      <c r="CJ25">
        <f>IF($E$7&gt;=CJ$7,INDEX(Data!CG:CG,MATCH(Control!$E25,Data!$B:$B,0),),NA())</f>
        <v>104.9</v>
      </c>
      <c r="CK25">
        <f>IF($E$7&gt;=CK$7,INDEX(Data!CH:CH,MATCH(Control!$E25,Data!$B:$B,0),),NA())</f>
        <v>61.7</v>
      </c>
      <c r="CL25">
        <f>IF($E$7&gt;=CL$7,INDEX(Data!CI:CI,MATCH(Control!$E25,Data!$B:$B,0),),NA())</f>
        <v>52.2</v>
      </c>
      <c r="CM25">
        <f>IF($E$7&gt;=CM$7,INDEX(Data!CJ:CJ,MATCH(Control!$E25,Data!$B:$B,0),),NA())</f>
        <v>61.2</v>
      </c>
      <c r="CN25">
        <f>IF($E$7&gt;=CN$7,INDEX(Data!CK:CK,MATCH(Control!$E25,Data!$B:$B,0),),NA())</f>
        <v>63.7</v>
      </c>
      <c r="CO25">
        <f>IF($E$7&gt;=CO$7,INDEX(Data!CL:CL,MATCH(Control!$E25,Data!$B:$B,0),),NA())</f>
        <v>69.400000000000006</v>
      </c>
      <c r="CP25">
        <f>IF($E$7&gt;=CP$7,INDEX(Data!CM:CM,MATCH(Control!$E25,Data!$B:$B,0),),NA())</f>
        <v>69.3</v>
      </c>
      <c r="CQ25">
        <f>IF($E$7&gt;=CQ$7,INDEX(Data!CN:CN,MATCH(Control!$E25,Data!$B:$B,0),),NA())</f>
        <v>65.8</v>
      </c>
      <c r="CR25">
        <f>IF($E$7&gt;=CR$7,INDEX(Data!CO:CO,MATCH(Control!$E25,Data!$B:$B,0),),NA())</f>
        <v>66</v>
      </c>
      <c r="CS25">
        <f>IF($E$7&gt;=CS$7,INDEX(Data!CP:CP,MATCH(Control!$E25,Data!$B:$B,0),),NA())</f>
        <v>72.099999999999994</v>
      </c>
      <c r="CT25">
        <f>IF($E$7&gt;=CT$7,INDEX(Data!CQ:CQ,MATCH(Control!$E25,Data!$B:$B,0),),NA())</f>
        <v>73.099999999999994</v>
      </c>
      <c r="CU25">
        <f>IF($E$7&gt;=CU$7,INDEX(Data!CR:CR,MATCH(Control!$E25,Data!$B:$B,0),),NA())</f>
        <v>82.3</v>
      </c>
      <c r="CV25">
        <f>IF($E$7&gt;=CV$7,INDEX(Data!CS:CS,MATCH(Control!$E25,Data!$B:$B,0),),NA())</f>
        <v>117.5</v>
      </c>
      <c r="CW25">
        <f>IF($E$7&gt;=CW$7,INDEX(Data!CT:CT,MATCH(Control!$E25,Data!$B:$B,0),),NA())</f>
        <v>72.2</v>
      </c>
      <c r="CX25">
        <f>IF($E$7&gt;=CX$7,INDEX(Data!CU:CU,MATCH(Control!$E25,Data!$B:$B,0),),NA())</f>
        <v>64</v>
      </c>
      <c r="CY25">
        <f>IF($E$7&gt;=CY$7,INDEX(Data!CV:CV,MATCH(Control!$E25,Data!$B:$B,0),),NA())</f>
        <v>73</v>
      </c>
      <c r="CZ25">
        <f>IF($E$7&gt;=CZ$7,INDEX(Data!CW:CW,MATCH(Control!$E25,Data!$B:$B,0),),NA())</f>
        <v>70.5</v>
      </c>
      <c r="DA25">
        <f>IF($E$7&gt;=DA$7,INDEX(Data!CX:CX,MATCH(Control!$E25,Data!$B:$B,0),),NA())</f>
        <v>77.5</v>
      </c>
      <c r="DB25">
        <f>IF($E$7&gt;=DB$7,INDEX(Data!CY:CY,MATCH(Control!$E25,Data!$B:$B,0),),NA())</f>
        <v>73.5</v>
      </c>
      <c r="DC25">
        <f>IF($E$7&gt;=DC$7,INDEX(Data!CZ:CZ,MATCH(Control!$E25,Data!$B:$B,0),),NA())</f>
        <v>70.8</v>
      </c>
      <c r="DD25">
        <f>IF($E$7&gt;=DD$7,INDEX(Data!DA:DA,MATCH(Control!$E25,Data!$B:$B,0),),NA())</f>
        <v>70.7</v>
      </c>
      <c r="DE25">
        <f>IF($E$7&gt;=DE$7,INDEX(Data!DB:DB,MATCH(Control!$E25,Data!$B:$B,0),),NA())</f>
        <v>73.099999999999994</v>
      </c>
      <c r="DF25">
        <f>IF($E$7&gt;=DF$7,INDEX(Data!DC:DC,MATCH(Control!$E25,Data!$B:$B,0),),NA())</f>
        <v>77.7</v>
      </c>
      <c r="DG25">
        <f>IF($E$7&gt;=DG$7,INDEX(Data!DD:DD,MATCH(Control!$E25,Data!$B:$B,0),),NA())</f>
        <v>83.4</v>
      </c>
      <c r="DH25">
        <f>IF($E$7&gt;=DH$7,INDEX(Data!DE:DE,MATCH(Control!$E25,Data!$B:$B,0),),NA())</f>
        <v>114.5</v>
      </c>
      <c r="DI25">
        <f>IF($E$7&gt;=DI$7,INDEX(Data!DF:DF,MATCH(Control!$E25,Data!$B:$B,0),),NA())</f>
        <v>73.7</v>
      </c>
      <c r="DJ25">
        <f>IF($E$7&gt;=DJ$7,INDEX(Data!DG:DG,MATCH(Control!$E25,Data!$B:$B,0),),NA())</f>
        <v>65.2</v>
      </c>
      <c r="DK25">
        <f>IF($E$7&gt;=DK$7,INDEX(Data!DH:DH,MATCH(Control!$E25,Data!$B:$B,0),),NA())</f>
        <v>70.400000000000006</v>
      </c>
      <c r="DL25">
        <f>IF($E$7&gt;=DL$7,INDEX(Data!DI:DI,MATCH(Control!$E25,Data!$B:$B,0),),NA())</f>
        <v>75.099999999999994</v>
      </c>
      <c r="DM25">
        <f>IF($E$7&gt;=DM$7,INDEX(Data!DJ:DJ,MATCH(Control!$E25,Data!$B:$B,0),),NA())</f>
        <v>81.099999999999994</v>
      </c>
      <c r="DN25">
        <f>IF($E$7&gt;=DN$7,INDEX(Data!DK:DK,MATCH(Control!$E25,Data!$B:$B,0),),NA())</f>
        <v>72.599999999999994</v>
      </c>
      <c r="DO25">
        <f>IF($E$7&gt;=DO$7,INDEX(Data!DL:DL,MATCH(Control!$E25,Data!$B:$B,0),),NA())</f>
        <v>76.5</v>
      </c>
      <c r="DP25">
        <f>IF($E$7&gt;=DP$7,INDEX(Data!DM:DM,MATCH(Control!$E25,Data!$B:$B,0),),NA())</f>
        <v>73.400000000000006</v>
      </c>
      <c r="DQ25">
        <f>IF($E$7&gt;=DQ$7,INDEX(Data!DN:DN,MATCH(Control!$E25,Data!$B:$B,0),),NA())</f>
        <v>78.099999999999994</v>
      </c>
      <c r="DR25">
        <f>IF($E$7&gt;=DR$7,INDEX(Data!DO:DO,MATCH(Control!$E25,Data!$B:$B,0),),NA())</f>
        <v>88.5</v>
      </c>
      <c r="DS25">
        <f>IF($E$7&gt;=DS$7,INDEX(Data!DP:DP,MATCH(Control!$E25,Data!$B:$B,0),),NA())</f>
        <v>89.7</v>
      </c>
      <c r="DT25">
        <f>IF($E$7&gt;=DT$7,INDEX(Data!DQ:DQ,MATCH(Control!$E25,Data!$B:$B,0),),NA())</f>
        <v>127.5</v>
      </c>
      <c r="DU25">
        <f>IF($E$7&gt;=DU$7,INDEX(Data!DR:DR,MATCH(Control!$E25,Data!$B:$B,0),),NA())</f>
        <v>87.9</v>
      </c>
      <c r="DV25">
        <f>IF($E$7&gt;=DV$7,INDEX(Data!DS:DS,MATCH(Control!$E25,Data!$B:$B,0),),NA())</f>
        <v>81.400000000000006</v>
      </c>
      <c r="DW25">
        <f>IF($E$7&gt;=DW$7,INDEX(Data!DT:DT,MATCH(Control!$E25,Data!$B:$B,0),),NA())</f>
        <v>84.3</v>
      </c>
      <c r="DX25">
        <f>IF($E$7&gt;=DX$7,INDEX(Data!DU:DU,MATCH(Control!$E25,Data!$B:$B,0),),NA())</f>
        <v>88.5</v>
      </c>
      <c r="DY25">
        <f>IF($E$7&gt;=DY$7,INDEX(Data!DV:DV,MATCH(Control!$E25,Data!$B:$B,0),),NA())</f>
        <v>93.4</v>
      </c>
      <c r="DZ25">
        <f>IF($E$7&gt;=DZ$7,INDEX(Data!DW:DW,MATCH(Control!$E25,Data!$B:$B,0),),NA())</f>
        <v>82.3</v>
      </c>
      <c r="EA25">
        <f>IF($E$7&gt;=EA$7,INDEX(Data!DX:DX,MATCH(Control!$E25,Data!$B:$B,0),),NA())</f>
        <v>84.2</v>
      </c>
      <c r="EB25">
        <f>IF($E$7&gt;=EB$7,INDEX(Data!DY:DY,MATCH(Control!$E25,Data!$B:$B,0),),NA())</f>
        <v>79.599999999999994</v>
      </c>
      <c r="EC25">
        <f>IF($E$7&gt;=EC$7,INDEX(Data!DZ:DZ,MATCH(Control!$E25,Data!$B:$B,0),),NA())</f>
        <v>89.6</v>
      </c>
      <c r="ED25">
        <f>IF($E$7&gt;=ED$7,INDEX(Data!EA:EA,MATCH(Control!$E25,Data!$B:$B,0),),NA())</f>
        <v>96.1</v>
      </c>
      <c r="EE25">
        <f>IF($E$7&gt;=EE$7,INDEX(Data!EB:EB,MATCH(Control!$E25,Data!$B:$B,0),),NA())</f>
        <v>100.6</v>
      </c>
      <c r="EF25">
        <f>IF($E$7&gt;=EF$7,INDEX(Data!EC:EC,MATCH(Control!$E25,Data!$B:$B,0),),NA())</f>
        <v>132.69999999999999</v>
      </c>
      <c r="EG25">
        <f>IF($E$7&gt;=EG$7,INDEX(Data!ED:ED,MATCH(Control!$E25,Data!$B:$B,0),),NA())</f>
        <v>86.2</v>
      </c>
      <c r="EH25">
        <f>IF($E$7&gt;=EH$7,INDEX(Data!EE:EE,MATCH(Control!$E25,Data!$B:$B,0),),NA())</f>
        <v>72.900000000000006</v>
      </c>
      <c r="EI25">
        <f>IF($E$7&gt;=EI$7,INDEX(Data!EF:EF,MATCH(Control!$E25,Data!$B:$B,0),),NA())</f>
        <v>81</v>
      </c>
      <c r="EJ25">
        <f>IF($E$7&gt;=EJ$7,INDEX(Data!EG:EG,MATCH(Control!$E25,Data!$B:$B,0),),NA())</f>
        <v>79.099999999999994</v>
      </c>
      <c r="EK25">
        <f>IF($E$7&gt;=EK$7,INDEX(Data!EH:EH,MATCH(Control!$E25,Data!$B:$B,0),),NA())</f>
        <v>86.8</v>
      </c>
      <c r="EL25">
        <f>IF($E$7&gt;=EL$7,INDEX(Data!EI:EI,MATCH(Control!$E25,Data!$B:$B,0),),NA())</f>
        <v>84</v>
      </c>
      <c r="EM25">
        <f>IF($E$7&gt;=EM$7,INDEX(Data!EJ:EJ,MATCH(Control!$E25,Data!$B:$B,0),),NA())</f>
        <v>80.2</v>
      </c>
      <c r="EN25">
        <f>IF($E$7&gt;=EN$7,INDEX(Data!EK:EK,MATCH(Control!$E25,Data!$B:$B,0),),NA())</f>
        <v>80.400000000000006</v>
      </c>
      <c r="EO25">
        <f>IF($E$7&gt;=EO$7,INDEX(Data!EL:EL,MATCH(Control!$E25,Data!$B:$B,0),),NA())</f>
        <v>85.3</v>
      </c>
      <c r="EP25">
        <f>IF($E$7&gt;=EP$7,INDEX(Data!EM:EM,MATCH(Control!$E25,Data!$B:$B,0),),NA())</f>
        <v>87.4</v>
      </c>
      <c r="EQ25">
        <f>IF($E$7&gt;=EQ$7,INDEX(Data!EN:EN,MATCH(Control!$E25,Data!$B:$B,0),),NA())</f>
        <v>95.3</v>
      </c>
      <c r="ER25">
        <f>IF($E$7&gt;=ER$7,INDEX(Data!EO:EO,MATCH(Control!$E25,Data!$B:$B,0),),NA())</f>
        <v>142.80000000000001</v>
      </c>
      <c r="ES25">
        <f>IF($E$7&gt;=ES$7,INDEX(Data!EP:EP,MATCH(Control!$E25,Data!$B:$B,0),),NA())</f>
        <v>84.8</v>
      </c>
      <c r="ET25">
        <f>IF($E$7&gt;=ET$7,INDEX(Data!EQ:EQ,MATCH(Control!$E25,Data!$B:$B,0),),NA())</f>
        <v>77</v>
      </c>
      <c r="EU25">
        <f>IF($E$7&gt;=EU$7,INDEX(Data!ER:ER,MATCH(Control!$E25,Data!$B:$B,0),),NA())</f>
        <v>87.3</v>
      </c>
      <c r="EV25">
        <f>IF($E$7&gt;=EV$7,INDEX(Data!ES:ES,MATCH(Control!$E25,Data!$B:$B,0),),NA())</f>
        <v>80.900000000000006</v>
      </c>
      <c r="EW25">
        <f>IF($E$7&gt;=EW$7,INDEX(Data!ET:ET,MATCH(Control!$E25,Data!$B:$B,0),),NA())</f>
        <v>84.2</v>
      </c>
      <c r="EX25">
        <f>IF($E$7&gt;=EX$7,INDEX(Data!EU:EU,MATCH(Control!$E25,Data!$B:$B,0),),NA())</f>
        <v>86.1</v>
      </c>
      <c r="EY25">
        <f>IF($E$7&gt;=EY$7,INDEX(Data!EV:EV,MATCH(Control!$E25,Data!$B:$B,0),),NA())</f>
        <v>79.900000000000006</v>
      </c>
      <c r="EZ25">
        <f>IF($E$7&gt;=EZ$7,INDEX(Data!EW:EW,MATCH(Control!$E25,Data!$B:$B,0),),NA())</f>
        <v>84.6</v>
      </c>
      <c r="FA25">
        <f>IF($E$7&gt;=FA$7,INDEX(Data!EX:EX,MATCH(Control!$E25,Data!$B:$B,0),),NA())</f>
        <v>92.9</v>
      </c>
      <c r="FB25">
        <f>IF($E$7&gt;=FB$7,INDEX(Data!EY:EY,MATCH(Control!$E25,Data!$B:$B,0),),NA())</f>
        <v>101</v>
      </c>
      <c r="FC25">
        <f>IF($E$7&gt;=FC$7,INDEX(Data!EZ:EZ,MATCH(Control!$E25,Data!$B:$B,0),),NA())</f>
        <v>101.4</v>
      </c>
      <c r="FD25">
        <f>IF($E$7&gt;=FD$7,INDEX(Data!FA:FA,MATCH(Control!$E25,Data!$B:$B,0),),NA())</f>
        <v>139.6</v>
      </c>
      <c r="FE25">
        <f>IF($E$7&gt;=FE$7,INDEX(Data!FB:FB,MATCH(Control!$E25,Data!$B:$B,0),),NA())</f>
        <v>90.6</v>
      </c>
      <c r="FF25">
        <f>IF($E$7&gt;=FF$7,INDEX(Data!FC:FC,MATCH(Control!$E25,Data!$B:$B,0),),NA())</f>
        <v>85</v>
      </c>
      <c r="FG25">
        <f>IF($E$7&gt;=FG$7,INDEX(Data!FD:FD,MATCH(Control!$E25,Data!$B:$B,0),),NA())</f>
        <v>91.8</v>
      </c>
      <c r="FH25">
        <f>IF($E$7&gt;=FH$7,INDEX(Data!FE:FE,MATCH(Control!$E25,Data!$B:$B,0),),NA())</f>
        <v>94.2</v>
      </c>
      <c r="FI25">
        <f>IF($E$7&gt;=FI$7,INDEX(Data!FF:FF,MATCH(Control!$E25,Data!$B:$B,0),),NA())</f>
        <v>95.3</v>
      </c>
      <c r="FJ25">
        <f>IF($E$7&gt;=FJ$7,INDEX(Data!FG:FG,MATCH(Control!$E25,Data!$B:$B,0),),NA())</f>
        <v>95.3</v>
      </c>
      <c r="FK25">
        <f>IF($E$7&gt;=FK$7,INDEX(Data!FH:FH,MATCH(Control!$E25,Data!$B:$B,0),),NA())</f>
        <v>103.1</v>
      </c>
      <c r="FL25">
        <f>IF($E$7&gt;=FL$7,INDEX(Data!FI:FI,MATCH(Control!$E25,Data!$B:$B,0),),NA())</f>
        <v>100.7</v>
      </c>
      <c r="FM25">
        <f>IF($E$7&gt;=FM$7,INDEX(Data!FJ:FJ,MATCH(Control!$E25,Data!$B:$B,0),),NA())</f>
        <v>110.4</v>
      </c>
      <c r="FN25">
        <f>IF($E$7&gt;=FN$7,INDEX(Data!FK:FK,MATCH(Control!$E25,Data!$B:$B,0),),NA())</f>
        <v>111</v>
      </c>
      <c r="FO25">
        <f>IF($E$7&gt;=FO$7,INDEX(Data!FL:FL,MATCH(Control!$E25,Data!$B:$B,0),),NA())</f>
        <v>117.5</v>
      </c>
      <c r="FP25">
        <f>IF($E$7&gt;=FP$7,INDEX(Data!FM:FM,MATCH(Control!$E25,Data!$B:$B,0),),NA())</f>
        <v>166.8</v>
      </c>
      <c r="FQ25">
        <f>IF($E$7&gt;=FQ$7,INDEX(Data!FN:FN,MATCH(Control!$E25,Data!$B:$B,0),),NA())</f>
        <v>108.5</v>
      </c>
      <c r="FR25">
        <f>IF($E$7&gt;=FR$7,INDEX(Data!FO:FO,MATCH(Control!$E25,Data!$B:$B,0),),NA())</f>
        <v>107.7</v>
      </c>
      <c r="FS25">
        <f>IF($E$7&gt;=FS$7,INDEX(Data!FP:FP,MATCH(Control!$E25,Data!$B:$B,0),),NA())</f>
        <v>111</v>
      </c>
      <c r="FT25">
        <f>IF($E$7&gt;=FT$7,INDEX(Data!FQ:FQ,MATCH(Control!$E25,Data!$B:$B,0),),NA())</f>
        <v>108.5</v>
      </c>
      <c r="FU25">
        <f>IF($E$7&gt;=FU$7,INDEX(Data!FR:FR,MATCH(Control!$E25,Data!$B:$B,0),),NA())</f>
        <v>112.2</v>
      </c>
      <c r="FV25">
        <f>IF($E$7&gt;=FV$7,INDEX(Data!FS:FS,MATCH(Control!$E25,Data!$B:$B,0),),NA())</f>
        <v>107.9</v>
      </c>
      <c r="FW25">
        <f>IF($E$7&gt;=FW$7,INDEX(Data!FT:FT,MATCH(Control!$E25,Data!$B:$B,0),),NA())</f>
        <v>121.9</v>
      </c>
      <c r="FX25">
        <f>IF($E$7&gt;=FX$7,INDEX(Data!FU:FU,MATCH(Control!$E25,Data!$B:$B,0),),NA())</f>
        <v>121.4</v>
      </c>
      <c r="FY25">
        <f>IF($E$7&gt;=FY$7,INDEX(Data!FV:FV,MATCH(Control!$E25,Data!$B:$B,0),),NA())</f>
        <v>122.8</v>
      </c>
      <c r="FZ25">
        <f>IF($E$7&gt;=FZ$7,INDEX(Data!FW:FW,MATCH(Control!$E25,Data!$B:$B,0),),NA())</f>
        <v>126.7</v>
      </c>
      <c r="GA25">
        <f>IF($E$7&gt;=GA$7,INDEX(Data!FX:FX,MATCH(Control!$E25,Data!$B:$B,0),),NA())</f>
        <v>130.69999999999999</v>
      </c>
      <c r="GB25">
        <f>IF($E$7&gt;=GB$7,INDEX(Data!FY:FY,MATCH(Control!$E25,Data!$B:$B,0),),NA())</f>
        <v>187.5</v>
      </c>
      <c r="GC25">
        <f>IF($E$7&gt;=GC$7,INDEX(Data!FZ:FZ,MATCH(Control!$E25,Data!$B:$B,0),),NA())</f>
        <v>132.5</v>
      </c>
      <c r="GD25">
        <f>IF($E$7&gt;=GD$7,INDEX(Data!GA:GA,MATCH(Control!$E25,Data!$B:$B,0),),NA())</f>
        <v>110.2</v>
      </c>
      <c r="GE25">
        <f>IF($E$7&gt;=GE$7,INDEX(Data!GB:GB,MATCH(Control!$E25,Data!$B:$B,0),),NA())</f>
        <v>121.6</v>
      </c>
      <c r="GF25">
        <f>IF($E$7&gt;=GF$7,INDEX(Data!GC:GC,MATCH(Control!$E25,Data!$B:$B,0),),NA())</f>
        <v>120.4</v>
      </c>
      <c r="GG25">
        <f>IF($E$7&gt;=GG$7,INDEX(Data!GD:GD,MATCH(Control!$E25,Data!$B:$B,0),),NA())</f>
        <v>127.4</v>
      </c>
      <c r="GH25">
        <f>IF($E$7&gt;=GH$7,INDEX(Data!GE:GE,MATCH(Control!$E25,Data!$B:$B,0),),NA())</f>
        <v>120.9</v>
      </c>
      <c r="GI25">
        <f>IF($E$7&gt;=GI$7,INDEX(Data!GF:GF,MATCH(Control!$E25,Data!$B:$B,0),),NA())</f>
        <v>126.8</v>
      </c>
      <c r="GJ25">
        <f>IF($E$7&gt;=GJ$7,INDEX(Data!GG:GG,MATCH(Control!$E25,Data!$B:$B,0),),NA())</f>
        <v>122.4</v>
      </c>
      <c r="GK25">
        <f>IF($E$7&gt;=GK$7,INDEX(Data!GH:GH,MATCH(Control!$E25,Data!$B:$B,0),),NA())</f>
        <v>124.5</v>
      </c>
      <c r="GL25">
        <f>IF($E$7&gt;=GL$7,INDEX(Data!GI:GI,MATCH(Control!$E25,Data!$B:$B,0),),NA())</f>
        <v>139.80000000000001</v>
      </c>
      <c r="GM25">
        <f>IF($E$7&gt;=GM$7,INDEX(Data!GJ:GJ,MATCH(Control!$E25,Data!$B:$B,0),),NA())</f>
        <v>144.6</v>
      </c>
      <c r="GN25">
        <f>IF($E$7&gt;=GN$7,INDEX(Data!GK:GK,MATCH(Control!$E25,Data!$B:$B,0),),NA())</f>
        <v>204.8</v>
      </c>
      <c r="GO25">
        <f>IF($E$7&gt;=GO$7,INDEX(Data!GL:GL,MATCH(Control!$E25,Data!$B:$B,0),),NA())</f>
        <v>133</v>
      </c>
      <c r="GP25">
        <f>IF($E$7&gt;=GP$7,INDEX(Data!GM:GM,MATCH(Control!$E25,Data!$B:$B,0),),NA())</f>
        <v>112.4</v>
      </c>
      <c r="GQ25">
        <f>IF($E$7&gt;=GQ$7,INDEX(Data!GN:GN,MATCH(Control!$E25,Data!$B:$B,0),),NA())</f>
        <v>115</v>
      </c>
      <c r="GR25">
        <f>IF($E$7&gt;=GR$7,INDEX(Data!GO:GO,MATCH(Control!$E25,Data!$B:$B,0),),NA())</f>
        <v>128.19999999999999</v>
      </c>
      <c r="GS25">
        <f>IF($E$7&gt;=GS$7,INDEX(Data!GP:GP,MATCH(Control!$E25,Data!$B:$B,0),),NA())</f>
        <v>130.9</v>
      </c>
      <c r="GT25">
        <f>IF($E$7&gt;=GT$7,INDEX(Data!GQ:GQ,MATCH(Control!$E25,Data!$B:$B,0),),NA())</f>
        <v>123.2</v>
      </c>
      <c r="GU25">
        <f>IF($E$7&gt;=GU$7,INDEX(Data!GR:GR,MATCH(Control!$E25,Data!$B:$B,0),),NA())</f>
        <v>136.1</v>
      </c>
      <c r="GV25">
        <f>IF($E$7&gt;=GV$7,INDEX(Data!GS:GS,MATCH(Control!$E25,Data!$B:$B,0),),NA())</f>
        <v>125.4</v>
      </c>
      <c r="GW25">
        <f>IF($E$7&gt;=GW$7,INDEX(Data!GT:GT,MATCH(Control!$E25,Data!$B:$B,0),),NA())</f>
        <v>138.6</v>
      </c>
      <c r="GX25">
        <f>IF($E$7&gt;=GX$7,INDEX(Data!GU:GU,MATCH(Control!$E25,Data!$B:$B,0),),NA())</f>
        <v>140.6</v>
      </c>
      <c r="GY25">
        <f>IF($E$7&gt;=GY$7,INDEX(Data!GV:GV,MATCH(Control!$E25,Data!$B:$B,0),),NA())</f>
        <v>145</v>
      </c>
      <c r="GZ25">
        <f>IF($E$7&gt;=GZ$7,INDEX(Data!GW:GW,MATCH(Control!$E25,Data!$B:$B,0),),NA())</f>
        <v>199.1</v>
      </c>
      <c r="HA25">
        <f>IF($E$7&gt;=HA$7,INDEX(Data!GX:GX,MATCH(Control!$E25,Data!$B:$B,0),),NA())</f>
        <v>141.6</v>
      </c>
      <c r="HB25">
        <f>IF($E$7&gt;=HB$7,INDEX(Data!GY:GY,MATCH(Control!$E25,Data!$B:$B,0),),NA())</f>
        <v>111.9</v>
      </c>
      <c r="HC25">
        <f>IF($E$7&gt;=HC$7,INDEX(Data!GZ:GZ,MATCH(Control!$E25,Data!$B:$B,0),),NA())</f>
        <v>116.1</v>
      </c>
      <c r="HD25">
        <f>IF($E$7&gt;=HD$7,INDEX(Data!HA:HA,MATCH(Control!$E25,Data!$B:$B,0),),NA())</f>
        <v>133.19999999999999</v>
      </c>
      <c r="HE25">
        <f>IF($E$7&gt;=HE$7,INDEX(Data!HB:HB,MATCH(Control!$E25,Data!$B:$B,0),),NA())</f>
        <v>127.8</v>
      </c>
      <c r="HF25">
        <f>IF($E$7&gt;=HF$7,INDEX(Data!HC:HC,MATCH(Control!$E25,Data!$B:$B,0),),NA())</f>
        <v>114.6</v>
      </c>
      <c r="HG25">
        <f>IF($E$7&gt;=HG$7,INDEX(Data!HD:HD,MATCH(Control!$E25,Data!$B:$B,0),),NA())</f>
        <v>123.5</v>
      </c>
      <c r="HH25">
        <f>IF($E$7&gt;=HH$7,INDEX(Data!HE:HE,MATCH(Control!$E25,Data!$B:$B,0),),NA())</f>
        <v>122.1</v>
      </c>
      <c r="HI25">
        <f>IF($E$7&gt;=HI$7,INDEX(Data!HF:HF,MATCH(Control!$E25,Data!$B:$B,0),),NA())</f>
        <v>125.8</v>
      </c>
      <c r="HJ25">
        <f>IF($E$7&gt;=HJ$7,INDEX(Data!HG:HG,MATCH(Control!$E25,Data!$B:$B,0),),NA())</f>
        <v>128.6</v>
      </c>
      <c r="HK25">
        <f>IF($E$7&gt;=HK$7,INDEX(Data!HH:HH,MATCH(Control!$E25,Data!$B:$B,0),),NA())</f>
        <v>138.19999999999999</v>
      </c>
      <c r="HL25">
        <f>IF($E$7&gt;=HL$7,INDEX(Data!HI:HI,MATCH(Control!$E25,Data!$B:$B,0),),NA())</f>
        <v>195</v>
      </c>
      <c r="HM25">
        <f>IF($E$7&gt;=HM$7,INDEX(Data!HJ:HJ,MATCH(Control!$E25,Data!$B:$B,0),),NA())</f>
        <v>135.4</v>
      </c>
      <c r="HN25">
        <f>IF($E$7&gt;=HN$7,INDEX(Data!HK:HK,MATCH(Control!$E25,Data!$B:$B,0),),NA())</f>
        <v>117.1</v>
      </c>
      <c r="HO25">
        <f>IF($E$7&gt;=HO$7,INDEX(Data!HL:HL,MATCH(Control!$E25,Data!$B:$B,0),),NA())</f>
        <v>124.6</v>
      </c>
      <c r="HP25">
        <f>IF($E$7&gt;=HP$7,INDEX(Data!HM:HM,MATCH(Control!$E25,Data!$B:$B,0),),NA())</f>
        <v>119.5</v>
      </c>
      <c r="HQ25">
        <f>IF($E$7&gt;=HQ$7,INDEX(Data!HN:HN,MATCH(Control!$E25,Data!$B:$B,0),),NA())</f>
        <v>135.1</v>
      </c>
      <c r="HR25">
        <f>IF($E$7&gt;=HR$7,INDEX(Data!HO:HO,MATCH(Control!$E25,Data!$B:$B,0),),NA())</f>
        <v>145.19999999999999</v>
      </c>
      <c r="HS25">
        <f>IF($E$7&gt;=HS$7,INDEX(Data!HP:HP,MATCH(Control!$E25,Data!$B:$B,0),),NA())</f>
        <v>110.9</v>
      </c>
      <c r="HT25">
        <f>IF($E$7&gt;=HT$7,INDEX(Data!HQ:HQ,MATCH(Control!$E25,Data!$B:$B,0),),NA())</f>
        <v>113.9</v>
      </c>
      <c r="HU25">
        <f>IF($E$7&gt;=HU$7,INDEX(Data!HR:HR,MATCH(Control!$E25,Data!$B:$B,0),),NA())</f>
        <v>136</v>
      </c>
      <c r="HV25">
        <f>IF($E$7&gt;=HV$7,INDEX(Data!HS:HS,MATCH(Control!$E25,Data!$B:$B,0),),NA())</f>
        <v>141.69999999999999</v>
      </c>
      <c r="HW25">
        <f>IF($E$7&gt;=HW$7,INDEX(Data!HT:HT,MATCH(Control!$E25,Data!$B:$B,0),),NA())</f>
        <v>141.1</v>
      </c>
      <c r="HX25">
        <f>IF($E$7&gt;=HX$7,INDEX(Data!HU:HU,MATCH(Control!$E25,Data!$B:$B,0),),NA())</f>
        <v>200.5</v>
      </c>
      <c r="HY25">
        <f>IF($E$7&gt;=HY$7,INDEX(Data!HV:HV,MATCH(Control!$E25,Data!$B:$B,0),),NA())</f>
        <v>138.30000000000001</v>
      </c>
      <c r="HZ25">
        <f>IF($E$7&gt;=HZ$7,INDEX(Data!HW:HW,MATCH(Control!$E25,Data!$B:$B,0),),NA())</f>
        <v>118.9</v>
      </c>
      <c r="IA25">
        <f>IF($E$7&gt;=IA$7,INDEX(Data!HX:HX,MATCH(Control!$E25,Data!$B:$B,0),),NA())</f>
        <v>130.80000000000001</v>
      </c>
      <c r="IB25">
        <f>IF($E$7&gt;=IB$7,INDEX(Data!HY:HY,MATCH(Control!$E25,Data!$B:$B,0),),NA())</f>
        <v>136.5</v>
      </c>
      <c r="IC25">
        <f>IF($E$7&gt;=IC$7,INDEX(Data!HZ:HZ,MATCH(Control!$E25,Data!$B:$B,0),),NA())</f>
        <v>141.9</v>
      </c>
      <c r="ID25">
        <f>IF($E$7&gt;=ID$7,INDEX(Data!IA:IA,MATCH(Control!$E25,Data!$B:$B,0),),NA())</f>
        <v>130.19999999999999</v>
      </c>
      <c r="IE25">
        <f>IF($E$7&gt;=IE$7,INDEX(Data!IB:IB,MATCH(Control!$E25,Data!$B:$B,0),),NA())</f>
        <v>135.4</v>
      </c>
      <c r="IF25">
        <f>IF($E$7&gt;=IF$7,INDEX(Data!IC:IC,MATCH(Control!$E25,Data!$B:$B,0),),NA())</f>
        <v>133.5</v>
      </c>
      <c r="IG25">
        <f>IF($E$7&gt;=IG$7,INDEX(Data!ID:ID,MATCH(Control!$E25,Data!$B:$B,0),),NA())</f>
        <v>135.6</v>
      </c>
      <c r="IH25">
        <f>IF($E$7&gt;=IH$7,INDEX(Data!IE:IE,MATCH(Control!$E25,Data!$B:$B,0),),NA())</f>
        <v>150.19999999999999</v>
      </c>
      <c r="II25">
        <f>IF($E$7&gt;=II$7,INDEX(Data!IF:IF,MATCH(Control!$E25,Data!$B:$B,0),),NA())</f>
        <v>160.4</v>
      </c>
      <c r="IJ25">
        <f>IF($E$7&gt;=IJ$7,INDEX(Data!IG:IG,MATCH(Control!$E25,Data!$B:$B,0),),NA())</f>
        <v>227.4</v>
      </c>
      <c r="IK25">
        <f>IF($E$7&gt;=IK$7,INDEX(Data!IH:IH,MATCH(Control!$E25,Data!$B:$B,0),),NA())</f>
        <v>151.1</v>
      </c>
      <c r="IL25">
        <f>IF($E$7&gt;=IL$7,INDEX(Data!II:II,MATCH(Control!$E25,Data!$B:$B,0),),NA())</f>
        <v>129.1</v>
      </c>
      <c r="IM25">
        <f>IF($E$7&gt;=IM$7,INDEX(Data!IJ:IJ,MATCH(Control!$E25,Data!$B:$B,0),),NA())</f>
        <v>138.5</v>
      </c>
      <c r="IN25">
        <f>IF($E$7&gt;=IN$7,INDEX(Data!IK:IK,MATCH(Control!$E25,Data!$B:$B,0),),NA())</f>
        <v>139.9</v>
      </c>
      <c r="IO25">
        <f>IF($E$7&gt;=IO$7,INDEX(Data!IL:IL,MATCH(Control!$E25,Data!$B:$B,0),),NA())</f>
        <v>153.69999999999999</v>
      </c>
      <c r="IP25">
        <f>IF($E$7&gt;=IP$7,INDEX(Data!IM:IM,MATCH(Control!$E25,Data!$B:$B,0),),NA())</f>
        <v>136.4</v>
      </c>
      <c r="IQ25">
        <f>IF($E$7&gt;=IQ$7,INDEX(Data!IN:IN,MATCH(Control!$E25,Data!$B:$B,0),),NA())</f>
        <v>138.1</v>
      </c>
      <c r="IR25">
        <f>IF($E$7&gt;=IR$7,INDEX(Data!IO:IO,MATCH(Control!$E25,Data!$B:$B,0),),NA())</f>
        <v>142.6</v>
      </c>
      <c r="IS25">
        <f>IF($E$7&gt;=IS$7,INDEX(Data!IP:IP,MATCH(Control!$E25,Data!$B:$B,0),),NA())</f>
        <v>149.19999999999999</v>
      </c>
      <c r="IT25">
        <f>IF($E$7&gt;=IT$7,INDEX(Data!IQ:IQ,MATCH(Control!$E25,Data!$B:$B,0),),NA())</f>
        <v>155.9</v>
      </c>
      <c r="IU25">
        <f>IF($E$7&gt;=IU$7,INDEX(Data!IR:IR,MATCH(Control!$E25,Data!$B:$B,0),),NA())</f>
        <v>168.9</v>
      </c>
      <c r="IV25">
        <f>IF($E$7&gt;=IV$7,INDEX(Data!IS:IS,MATCH(Control!$E25,Data!$B:$B,0),),NA())</f>
        <v>233.2</v>
      </c>
      <c r="IW25">
        <f>IF($E$7&gt;=IW$7,INDEX(Data!IT:IT,MATCH(Control!$E25,Data!$B:$B,0),),NA())</f>
        <v>149.4</v>
      </c>
      <c r="IX25">
        <f>IF($E$7&gt;=IX$7,INDEX(Data!IU:IU,MATCH(Control!$E25,Data!$B:$B,0),),NA())</f>
        <v>131.30000000000001</v>
      </c>
      <c r="IY25">
        <f>IF($E$7&gt;=IY$7,INDEX(Data!IV:IV,MATCH(Control!$E25,Data!$B:$B,0),),NA())</f>
        <v>137.30000000000001</v>
      </c>
      <c r="IZ25">
        <f>IF($E$7&gt;=IZ$7,INDEX(Data!IW:IW,MATCH(Control!$E25,Data!$B:$B,0),),NA())</f>
        <v>145.6</v>
      </c>
      <c r="JA25">
        <f>IF($E$7&gt;=JA$7,INDEX(Data!IX:IX,MATCH(Control!$E25,Data!$B:$B,0),),NA())</f>
        <v>152.5</v>
      </c>
      <c r="JB25">
        <f>IF($E$7&gt;=JB$7,INDEX(Data!IY:IY,MATCH(Control!$E25,Data!$B:$B,0),),NA())</f>
        <v>146.4</v>
      </c>
      <c r="JC25">
        <f>IF($E$7&gt;=JC$7,INDEX(Data!IZ:IZ,MATCH(Control!$E25,Data!$B:$B,0),),NA())</f>
        <v>151</v>
      </c>
      <c r="JD25">
        <f>IF($E$7&gt;=JD$7,INDEX(Data!JA:JA,MATCH(Control!$E25,Data!$B:$B,0),),NA())</f>
        <v>148.5</v>
      </c>
      <c r="JE25">
        <f>IF($E$7&gt;=JE$7,INDEX(Data!JB:JB,MATCH(Control!$E25,Data!$B:$B,0),),NA())</f>
        <v>161.1</v>
      </c>
      <c r="JF25">
        <f>IF($E$7&gt;=JF$7,INDEX(Data!JC:JC,MATCH(Control!$E25,Data!$B:$B,0),),NA())</f>
        <v>168.3</v>
      </c>
      <c r="JG25">
        <f>IF($E$7&gt;=JG$7,INDEX(Data!JD:JD,MATCH(Control!$E25,Data!$B:$B,0),),NA())</f>
        <v>180.9</v>
      </c>
      <c r="JH25">
        <f>IF($E$7&gt;=JH$7,INDEX(Data!JE:JE,MATCH(Control!$E25,Data!$B:$B,0),),NA())</f>
        <v>240.5</v>
      </c>
      <c r="JI25">
        <f>IF($E$7&gt;=JI$7,INDEX(Data!JF:JF,MATCH(Control!$E25,Data!$B:$B,0),),NA())</f>
        <v>153.4</v>
      </c>
      <c r="JJ25">
        <f>IF($E$7&gt;=JJ$7,INDEX(Data!JG:JG,MATCH(Control!$E25,Data!$B:$B,0),),NA())</f>
        <v>132.5</v>
      </c>
      <c r="JK25">
        <f>IF($E$7&gt;=JK$7,INDEX(Data!JH:JH,MATCH(Control!$E25,Data!$B:$B,0),),NA())</f>
        <v>143</v>
      </c>
      <c r="JL25">
        <f>IF($E$7&gt;=JL$7,INDEX(Data!JI:JI,MATCH(Control!$E25,Data!$B:$B,0),),NA())</f>
        <v>137</v>
      </c>
      <c r="JM25">
        <f>IF($E$7&gt;=JM$7,INDEX(Data!JJ:JJ,MATCH(Control!$E25,Data!$B:$B,0),),NA())</f>
        <v>150.9</v>
      </c>
      <c r="JN25">
        <f>IF($E$7&gt;=JN$7,INDEX(Data!JK:JK,MATCH(Control!$E25,Data!$B:$B,0),),NA())</f>
        <v>145.30000000000001</v>
      </c>
      <c r="JO25">
        <f>IF($E$7&gt;=JO$7,INDEX(Data!JL:JL,MATCH(Control!$E25,Data!$B:$B,0),),NA())</f>
        <v>149.69999999999999</v>
      </c>
      <c r="JP25">
        <f>IF($E$7&gt;=JP$7,INDEX(Data!JM:JM,MATCH(Control!$E25,Data!$B:$B,0),),NA())</f>
        <v>146.4</v>
      </c>
      <c r="JQ25">
        <f>IF($E$7&gt;=JQ$7,INDEX(Data!JN:JN,MATCH(Control!$E25,Data!$B:$B,0),),NA())</f>
        <v>155.6</v>
      </c>
      <c r="JR25">
        <f>IF($E$7&gt;=JR$7,INDEX(Data!JO:JO,MATCH(Control!$E25,Data!$B:$B,0),),NA())</f>
        <v>163.9</v>
      </c>
      <c r="JS25">
        <f>IF($E$7&gt;=JS$7,INDEX(Data!JP:JP,MATCH(Control!$E25,Data!$B:$B,0),),NA())</f>
        <v>168.7</v>
      </c>
      <c r="JT25">
        <f>IF($E$7&gt;=JT$7,INDEX(Data!JQ:JQ,MATCH(Control!$E25,Data!$B:$B,0),),NA())</f>
        <v>229.4</v>
      </c>
      <c r="JU25">
        <f>IF($E$7&gt;=JU$7,INDEX(Data!JR:JR,MATCH(Control!$E25,Data!$B:$B,0),),NA())</f>
        <v>165.8</v>
      </c>
      <c r="JV25">
        <f>IF($E$7&gt;=JV$7,INDEX(Data!JS:JS,MATCH(Control!$E25,Data!$B:$B,0),),NA())</f>
        <v>136.69999999999999</v>
      </c>
      <c r="JW25">
        <f>IF($E$7&gt;=JW$7,INDEX(Data!JT:JT,MATCH(Control!$E25,Data!$B:$B,0),),NA())</f>
        <v>147.6</v>
      </c>
      <c r="JX25">
        <f>IF($E$7&gt;=JX$7,INDEX(Data!JU:JU,MATCH(Control!$E25,Data!$B:$B,0),),NA())</f>
        <v>141.5</v>
      </c>
      <c r="JY25">
        <f>IF($E$7&gt;=JY$7,INDEX(Data!JV:JV,MATCH(Control!$E25,Data!$B:$B,0),),NA())</f>
        <v>145.80000000000001</v>
      </c>
      <c r="JZ25">
        <f>IF($E$7&gt;=JZ$7,INDEX(Data!JW:JW,MATCH(Control!$E25,Data!$B:$B,0),),NA())</f>
        <v>144.1</v>
      </c>
      <c r="KA25">
        <f>IF($E$7&gt;=KA$7,INDEX(Data!JX:JX,MATCH(Control!$E25,Data!$B:$B,0),),NA())</f>
        <v>140.5</v>
      </c>
      <c r="KB25">
        <f>IF($E$7&gt;=KB$7,INDEX(Data!JY:JY,MATCH(Control!$E25,Data!$B:$B,0),),NA())</f>
        <v>144.30000000000001</v>
      </c>
      <c r="KC25">
        <f>IF($E$7&gt;=KC$7,INDEX(Data!JZ:JZ,MATCH(Control!$E25,Data!$B:$B,0),),NA())</f>
        <v>152.30000000000001</v>
      </c>
      <c r="KD25">
        <f>IF($E$7&gt;=KD$7,INDEX(Data!KA:KA,MATCH(Control!$E25,Data!$B:$B,0),),NA())</f>
        <v>158.19999999999999</v>
      </c>
      <c r="KE25">
        <f>IF($E$7&gt;=KE$7,INDEX(Data!KB:KB,MATCH(Control!$E25,Data!$B:$B,0),),NA())</f>
        <v>162.5</v>
      </c>
      <c r="KF25">
        <f>IF($E$7&gt;=KF$7,INDEX(Data!KC:KC,MATCH(Control!$E25,Data!$B:$B,0),),NA())</f>
        <v>219.3</v>
      </c>
      <c r="KG25">
        <f>IF($E$7&gt;=KG$7,INDEX(Data!KD:KD,MATCH(Control!$E25,Data!$B:$B,0),),NA())</f>
        <v>155.1</v>
      </c>
      <c r="KH25">
        <f>IF($E$7&gt;=KH$7,INDEX(Data!KE:KE,MATCH(Control!$E25,Data!$B:$B,0),),NA())</f>
        <v>131</v>
      </c>
      <c r="KI25">
        <f>IF($E$7&gt;=KI$7,INDEX(Data!KF:KF,MATCH(Control!$E25,Data!$B:$B,0),),NA())</f>
        <v>148.19999999999999</v>
      </c>
      <c r="KJ25">
        <f>IF($E$7&gt;=KJ$7,INDEX(Data!KG:KG,MATCH(Control!$E25,Data!$B:$B,0),),NA())</f>
        <v>145.5</v>
      </c>
      <c r="KK25">
        <f>IF($E$7&gt;=KK$7,INDEX(Data!KH:KH,MATCH(Control!$E25,Data!$B:$B,0),),NA())</f>
        <v>150.1</v>
      </c>
      <c r="KL25">
        <f>IF($E$7&gt;=KL$7,INDEX(Data!KI:KI,MATCH(Control!$E25,Data!$B:$B,0),),NA())</f>
        <v>147.19999999999999</v>
      </c>
      <c r="KM25">
        <f>IF($E$7&gt;=KM$7,INDEX(Data!KJ:KJ,MATCH(Control!$E25,Data!$B:$B,0),),NA())</f>
        <v>147.30000000000001</v>
      </c>
      <c r="KN25">
        <f>IF($E$7&gt;=KN$7,INDEX(Data!KK:KK,MATCH(Control!$E25,Data!$B:$B,0),),NA())</f>
        <v>146.69999999999999</v>
      </c>
      <c r="KO25">
        <f>IF($E$7&gt;=KO$7,INDEX(Data!KL:KL,MATCH(Control!$E25,Data!$B:$B,0),),NA())</f>
        <v>154</v>
      </c>
      <c r="KP25">
        <f>IF($E$7&gt;=KP$7,INDEX(Data!KM:KM,MATCH(Control!$E25,Data!$B:$B,0),),NA())</f>
        <v>158</v>
      </c>
      <c r="KQ25">
        <f>IF($E$7&gt;=KQ$7,INDEX(Data!KN:KN,MATCH(Control!$E25,Data!$B:$B,0),),NA())</f>
        <v>159.5</v>
      </c>
      <c r="KR25">
        <f>IF($E$7&gt;=KR$7,INDEX(Data!KO:KO,MATCH(Control!$E25,Data!$B:$B,0),),NA())</f>
        <v>234.5</v>
      </c>
      <c r="KS25">
        <f>IF($E$7&gt;=KS$7,INDEX(Data!KP:KP,MATCH(Control!$E25,Data!$B:$B,0),),NA())</f>
        <v>150.5</v>
      </c>
      <c r="KT25">
        <f>IF($E$7&gt;=KT$7,INDEX(Data!KQ:KQ,MATCH(Control!$E25,Data!$B:$B,0),),NA())</f>
        <v>130.4</v>
      </c>
      <c r="KU25">
        <f>IF($E$7&gt;=KU$7,INDEX(Data!KR:KR,MATCH(Control!$E25,Data!$B:$B,0),),NA())</f>
        <v>144.5</v>
      </c>
      <c r="KV25">
        <f>IF($E$7&gt;=KV$7,INDEX(Data!KS:KS,MATCH(Control!$E25,Data!$B:$B,0),),NA())</f>
        <v>145.80000000000001</v>
      </c>
      <c r="KW25">
        <f>IF($E$7&gt;=KW$7,INDEX(Data!KT:KT,MATCH(Control!$E25,Data!$B:$B,0),),NA())</f>
        <v>154.80000000000001</v>
      </c>
      <c r="KX25">
        <f>IF($E$7&gt;=KX$7,INDEX(Data!KU:KU,MATCH(Control!$E25,Data!$B:$B,0),),NA())</f>
        <v>148.6</v>
      </c>
      <c r="KY25">
        <f>IF($E$7&gt;=KY$7,INDEX(Data!KV:KV,MATCH(Control!$E25,Data!$B:$B,0),),NA())</f>
        <v>153.4</v>
      </c>
      <c r="KZ25">
        <f>IF($E$7&gt;=KZ$7,INDEX(Data!KW:KW,MATCH(Control!$E25,Data!$B:$B,0),),NA())</f>
        <v>155</v>
      </c>
      <c r="LA25">
        <f>IF($E$7&gt;=LA$7,INDEX(Data!KX:KX,MATCH(Control!$E25,Data!$B:$B,0),),NA())</f>
        <v>165.2</v>
      </c>
      <c r="LB25">
        <f>IF($E$7&gt;=LB$7,INDEX(Data!KY:KY,MATCH(Control!$E25,Data!$B:$B,0),),NA())</f>
        <v>178.7</v>
      </c>
      <c r="LC25">
        <f>IF($E$7&gt;=LC$7,INDEX(Data!KZ:KZ,MATCH(Control!$E25,Data!$B:$B,0),),NA())</f>
        <v>179.7</v>
      </c>
      <c r="LD25">
        <f>IF($E$7&gt;=LD$7,INDEX(Data!LA:LA,MATCH(Control!$E25,Data!$B:$B,0),),NA())</f>
        <v>251.8</v>
      </c>
      <c r="LE25">
        <f>IF($E$7&gt;=LE$7,INDEX(Data!LB:LB,MATCH(Control!$E25,Data!$B:$B,0),),NA())</f>
        <v>174.9</v>
      </c>
      <c r="LF25">
        <f>IF($E$7&gt;=LF$7,INDEX(Data!LC:LC,MATCH(Control!$E25,Data!$B:$B,0),),NA())</f>
        <v>157.1</v>
      </c>
      <c r="LG25">
        <f>IF($E$7&gt;=LG$7,INDEX(Data!LD:LD,MATCH(Control!$E25,Data!$B:$B,0),),NA())</f>
        <v>154.6</v>
      </c>
      <c r="LH25">
        <f>IF($E$7&gt;=LH$7,INDEX(Data!LE:LE,MATCH(Control!$E25,Data!$B:$B,0),),NA())</f>
        <v>151.80000000000001</v>
      </c>
      <c r="LI25">
        <f>IF($E$7&gt;=LI$7,INDEX(Data!LF:LF,MATCH(Control!$E25,Data!$B:$B,0),),NA())</f>
        <v>166</v>
      </c>
      <c r="LJ25">
        <f>IF($E$7&gt;=LJ$7,INDEX(Data!LG:LG,MATCH(Control!$E25,Data!$B:$B,0),),NA())</f>
        <v>150.4</v>
      </c>
      <c r="LK25">
        <f>IF($E$7&gt;=LK$7,INDEX(Data!LH:LH,MATCH(Control!$E25,Data!$B:$B,0),),NA())</f>
        <v>152.4</v>
      </c>
      <c r="LL25">
        <f>IF($E$7&gt;=LL$7,INDEX(Data!LI:LI,MATCH(Control!$E25,Data!$B:$B,0),),NA())</f>
        <v>150.1</v>
      </c>
      <c r="LM25">
        <f>IF($E$7&gt;=LM$7,INDEX(Data!LJ:LJ,MATCH(Control!$E25,Data!$B:$B,0),),NA())</f>
        <v>157.69999999999999</v>
      </c>
      <c r="LN25">
        <f>IF($E$7&gt;=LN$7,INDEX(Data!LK:LK,MATCH(Control!$E25,Data!$B:$B,0),),NA())</f>
        <v>173.7</v>
      </c>
      <c r="LO25">
        <f>IF($E$7&gt;=LO$7,INDEX(Data!LL:LL,MATCH(Control!$E25,Data!$B:$B,0),),NA())</f>
        <v>179.4</v>
      </c>
      <c r="LP25">
        <f>IF($E$7&gt;=LP$7,INDEX(Data!LM:LM,MATCH(Control!$E25,Data!$B:$B,0),),NA())</f>
        <v>251.8</v>
      </c>
      <c r="LQ25">
        <f>IF($E$7&gt;=LQ$7,INDEX(Data!LN:LN,MATCH(Control!$E25,Data!$B:$B,0),),NA())</f>
        <v>184.6</v>
      </c>
      <c r="LR25">
        <f>IF($E$7&gt;=LR$7,INDEX(Data!LO:LO,MATCH(Control!$E25,Data!$B:$B,0),),NA())</f>
        <v>158.9</v>
      </c>
      <c r="LS25">
        <f>IF($E$7&gt;=LS$7,INDEX(Data!LP:LP,MATCH(Control!$E25,Data!$B:$B,0),),NA())</f>
        <v>177.2</v>
      </c>
      <c r="LT25">
        <f>IF($E$7&gt;=LT$7,INDEX(Data!LQ:LQ,MATCH(Control!$E25,Data!$B:$B,0),),NA())</f>
        <v>174.4</v>
      </c>
      <c r="LU25">
        <f>IF($E$7&gt;=LU$7,INDEX(Data!LR:LR,MATCH(Control!$E25,Data!$B:$B,0),),NA())</f>
        <v>188.9</v>
      </c>
      <c r="LV25">
        <f>IF($E$7&gt;=LV$7,INDEX(Data!LS:LS,MATCH(Control!$E25,Data!$B:$B,0),),NA())</f>
        <v>166.1</v>
      </c>
      <c r="LW25">
        <f>IF($E$7&gt;=LW$7,INDEX(Data!LT:LT,MATCH(Control!$E25,Data!$B:$B,0),),NA())</f>
        <v>159.1</v>
      </c>
      <c r="LX25">
        <f>IF($E$7&gt;=LX$7,INDEX(Data!LU:LU,MATCH(Control!$E25,Data!$B:$B,0),),NA())</f>
        <v>165.8</v>
      </c>
      <c r="LY25">
        <f>IF($E$7&gt;=LY$7,INDEX(Data!LV:LV,MATCH(Control!$E25,Data!$B:$B,0),),NA())</f>
        <v>171.9</v>
      </c>
      <c r="LZ25">
        <f>IF($E$7&gt;=LZ$7,INDEX(Data!LW:LW,MATCH(Control!$E25,Data!$B:$B,0),),NA())</f>
        <v>206.4</v>
      </c>
      <c r="MA25">
        <f>IF($E$7&gt;=MA$7,INDEX(Data!LX:LX,MATCH(Control!$E25,Data!$B:$B,0),),NA())</f>
        <v>209.7</v>
      </c>
      <c r="MB25">
        <f>IF($E$7&gt;=MB$7,INDEX(Data!LY:LY,MATCH(Control!$E25,Data!$B:$B,0),),NA())</f>
        <v>360.9</v>
      </c>
      <c r="MC25">
        <f>IF($E$7&gt;=MC$7,INDEX(Data!LZ:LZ,MATCH(Control!$E25,Data!$B:$B,0),),NA())</f>
        <v>219.7</v>
      </c>
      <c r="MD25">
        <f>IF($E$7&gt;=MD$7,INDEX(Data!MA:MA,MATCH(Control!$E25,Data!$B:$B,0),),NA())</f>
        <v>183</v>
      </c>
      <c r="ME25">
        <f>IF($E$7&gt;=ME$7,INDEX(Data!MB:MB,MATCH(Control!$E25,Data!$B:$B,0),),NA())</f>
        <v>193.1</v>
      </c>
      <c r="MF25">
        <f>IF($E$7&gt;=MF$7,INDEX(Data!MC:MC,MATCH(Control!$E25,Data!$B:$B,0),),NA())</f>
        <v>185.2</v>
      </c>
      <c r="MG25">
        <f>IF($E$7&gt;=MG$7,INDEX(Data!MD:MD,MATCH(Control!$E25,Data!$B:$B,0),),NA())</f>
        <v>204.4</v>
      </c>
      <c r="MH25">
        <f>IF($E$7&gt;=MH$7,INDEX(Data!ME:ME,MATCH(Control!$E25,Data!$B:$B,0),),NA())</f>
        <v>185.8</v>
      </c>
      <c r="MI25">
        <f>IF($E$7&gt;=MI$7,INDEX(Data!MF:MF,MATCH(Control!$E25,Data!$B:$B,0),),NA())</f>
        <v>202.4</v>
      </c>
      <c r="MJ25">
        <f>IF($E$7&gt;=MJ$7,INDEX(Data!MG:MG,MATCH(Control!$E25,Data!$B:$B,0),),NA())</f>
        <v>183.5</v>
      </c>
      <c r="MK25">
        <f>IF($E$7&gt;=MK$7,INDEX(Data!MH:MH,MATCH(Control!$E25,Data!$B:$B,0),),NA())</f>
        <v>202.2</v>
      </c>
      <c r="ML25">
        <f>IF($E$7&gt;=ML$7,INDEX(Data!MI:MI,MATCH(Control!$E25,Data!$B:$B,0),),NA())</f>
        <v>169.9</v>
      </c>
      <c r="MM25">
        <f>IF($E$7&gt;=MM$7,INDEX(Data!MJ:MJ,MATCH(Control!$E25,Data!$B:$B,0),),NA())</f>
        <v>187.3</v>
      </c>
      <c r="MN25">
        <f>IF($E$7&gt;=MN$7,INDEX(Data!MK:MK,MATCH(Control!$E25,Data!$B:$B,0),),NA())</f>
        <v>346.7</v>
      </c>
      <c r="MO25">
        <f>IF($E$7&gt;=MO$7,INDEX(Data!ML:ML,MATCH(Control!$E25,Data!$B:$B,0),),NA())</f>
        <v>182.1</v>
      </c>
      <c r="MP25">
        <f>IF($E$7&gt;=MP$7,INDEX(Data!MM:MM,MATCH(Control!$E25,Data!$B:$B,0),),NA())</f>
        <v>150.9</v>
      </c>
      <c r="MQ25">
        <f>IF($E$7&gt;=MQ$7,INDEX(Data!MN:MN,MATCH(Control!$E25,Data!$B:$B,0),),NA())</f>
        <v>163.5</v>
      </c>
      <c r="MR25">
        <f>IF($E$7&gt;=MR$7,INDEX(Data!MO:MO,MATCH(Control!$E25,Data!$B:$B,0),),NA())</f>
        <v>162.9</v>
      </c>
      <c r="MS25" t="e">
        <f>IF($E$7&gt;=MS$7,INDEX(Data!MP:MP,MATCH(Control!$E25,Data!$B:$B,0),),NA())</f>
        <v>#N/A</v>
      </c>
      <c r="MT25" t="e">
        <f>IF($E$7&gt;=MT$7,INDEX(Data!MQ:MQ,MATCH(Control!$E25,Data!$B:$B,0),),NA())</f>
        <v>#N/A</v>
      </c>
      <c r="MU25" t="e">
        <f>IF($E$7&gt;=MU$7,INDEX(Data!MR:MR,MATCH(Control!$E25,Data!$B:$B,0),),NA())</f>
        <v>#N/A</v>
      </c>
      <c r="MV25" t="e">
        <f>IF($E$7&gt;=MV$7,INDEX(Data!MS:MS,MATCH(Control!$E25,Data!$B:$B,0),),NA())</f>
        <v>#N/A</v>
      </c>
      <c r="MW25" t="e">
        <f>IF($E$7&gt;=MW$7,INDEX(Data!MT:MT,MATCH(Control!$E25,Data!$B:$B,0),),NA())</f>
        <v>#N/A</v>
      </c>
      <c r="MX25" t="e">
        <f>IF($E$7&gt;=MX$7,INDEX(Data!MU:MU,MATCH(Control!$E25,Data!$B:$B,0),),NA())</f>
        <v>#N/A</v>
      </c>
      <c r="MY25" t="e">
        <f>IF($E$7&gt;=MY$7,INDEX(Data!MV:MV,MATCH(Control!$E25,Data!$B:$B,0),),NA())</f>
        <v>#N/A</v>
      </c>
      <c r="MZ25" t="e">
        <f>IF($E$7&gt;=MZ$7,INDEX(Data!MW:MW,MATCH(Control!$E25,Data!$B:$B,0),),NA())</f>
        <v>#N/A</v>
      </c>
      <c r="NA25" t="e">
        <f>IF($E$7&gt;=NA$7,INDEX(Data!MX:MX,MATCH(Control!$E25,Data!$B:$B,0),),NA())</f>
        <v>#N/A</v>
      </c>
      <c r="NB25" t="e">
        <f>IF($E$7&gt;=NB$7,INDEX(Data!MY:MY,MATCH(Control!$E25,Data!$B:$B,0),),NA())</f>
        <v>#N/A</v>
      </c>
      <c r="NC25" t="e">
        <f>IF($E$7&gt;=NC$7,INDEX(Data!MZ:MZ,MATCH(Control!$E25,Data!$B:$B,0),),NA())</f>
        <v>#N/A</v>
      </c>
      <c r="ND25" t="e">
        <f>IF($E$7&gt;=ND$7,INDEX(Data!NA:NA,MATCH(Control!$E25,Data!$B:$B,0),),NA())</f>
        <v>#N/A</v>
      </c>
      <c r="NE25" t="e">
        <f>IF($E$7&gt;=NE$7,INDEX(Data!NB:NB,MATCH(Control!$E25,Data!$B:$B,0),),NA())</f>
        <v>#N/A</v>
      </c>
      <c r="NF25" t="e">
        <f>IF($E$7&gt;=NF$7,INDEX(Data!NC:NC,MATCH(Control!$E25,Data!$B:$B,0),),NA())</f>
        <v>#N/A</v>
      </c>
      <c r="NG25" t="e">
        <f>IF($E$7&gt;=NG$7,INDEX(Data!ND:ND,MATCH(Control!$E25,Data!$B:$B,0),),NA())</f>
        <v>#N/A</v>
      </c>
      <c r="NH25" t="e">
        <f>IF($E$7&gt;=NH$7,INDEX(Data!NE:NE,MATCH(Control!$E25,Data!$B:$B,0),),NA())</f>
        <v>#N/A</v>
      </c>
      <c r="NI25" t="e">
        <f>IF($E$7&gt;=NI$7,INDEX(Data!NF:NF,MATCH(Control!$E25,Data!$B:$B,0),),NA())</f>
        <v>#N/A</v>
      </c>
      <c r="NJ25" t="e">
        <f>IF($E$7&gt;=NJ$7,INDEX(Data!NG:NG,MATCH(Control!$E25,Data!$B:$B,0),),NA())</f>
        <v>#N/A</v>
      </c>
      <c r="NK25" t="e">
        <f>IF($E$7&gt;=NK$7,INDEX(Data!NH:NH,MATCH(Control!$E25,Data!$B:$B,0),),NA())</f>
        <v>#N/A</v>
      </c>
      <c r="NL25" t="e">
        <f>IF($E$7&gt;=NL$7,INDEX(Data!NI:NI,MATCH(Control!$E25,Data!$B:$B,0),),NA())</f>
        <v>#N/A</v>
      </c>
    </row>
    <row r="26" spans="1:376" x14ac:dyDescent="0.25">
      <c r="A26" s="17">
        <v>10</v>
      </c>
      <c r="C26" s="8">
        <f t="shared" si="0"/>
        <v>39934</v>
      </c>
      <c r="E26" s="3" t="str">
        <f t="shared" si="32"/>
        <v>New South Wales - Clothing, footwear &amp; personal accessory retailing</v>
      </c>
      <c r="F26" t="str">
        <f t="shared" si="34"/>
        <v>New South Wales</v>
      </c>
      <c r="G26" t="str">
        <f t="shared" si="33"/>
        <v>Clothing, footwear &amp; personal accessory retailing</v>
      </c>
      <c r="H26">
        <f>IF($E$7&gt;=H$7,INDEX(Data!E:E,MATCH(Control!$E26,Data!$B:$B,0),),NA())</f>
        <v>126.7</v>
      </c>
      <c r="I26">
        <f>IF($E$7&gt;=I$7,INDEX(Data!F:F,MATCH(Control!$E26,Data!$B:$B,0),),NA())</f>
        <v>141.30000000000001</v>
      </c>
      <c r="J26">
        <f>IF($E$7&gt;=J$7,INDEX(Data!G:G,MATCH(Control!$E26,Data!$B:$B,0),),NA())</f>
        <v>127.6</v>
      </c>
      <c r="K26">
        <f>IF($E$7&gt;=K$7,INDEX(Data!H:H,MATCH(Control!$E26,Data!$B:$B,0),),NA())</f>
        <v>128.80000000000001</v>
      </c>
      <c r="L26">
        <f>IF($E$7&gt;=L$7,INDEX(Data!I:I,MATCH(Control!$E26,Data!$B:$B,0),),NA())</f>
        <v>112.3</v>
      </c>
      <c r="M26">
        <f>IF($E$7&gt;=M$7,INDEX(Data!J:J,MATCH(Control!$E26,Data!$B:$B,0),),NA())</f>
        <v>121.6</v>
      </c>
      <c r="N26">
        <f>IF($E$7&gt;=N$7,INDEX(Data!K:K,MATCH(Control!$E26,Data!$B:$B,0),),NA())</f>
        <v>115.2</v>
      </c>
      <c r="O26">
        <f>IF($E$7&gt;=O$7,INDEX(Data!L:L,MATCH(Control!$E26,Data!$B:$B,0),),NA())</f>
        <v>134.30000000000001</v>
      </c>
      <c r="P26">
        <f>IF($E$7&gt;=P$7,INDEX(Data!M:M,MATCH(Control!$E26,Data!$B:$B,0),),NA())</f>
        <v>194.6</v>
      </c>
      <c r="Q26">
        <f>IF($E$7&gt;=Q$7,INDEX(Data!N:N,MATCH(Control!$E26,Data!$B:$B,0),),NA())</f>
        <v>109.8</v>
      </c>
      <c r="R26">
        <f>IF($E$7&gt;=R$7,INDEX(Data!O:O,MATCH(Control!$E26,Data!$B:$B,0),),NA())</f>
        <v>102.3</v>
      </c>
      <c r="S26">
        <f>IF($E$7&gt;=S$7,INDEX(Data!P:P,MATCH(Control!$E26,Data!$B:$B,0),),NA())</f>
        <v>127.5</v>
      </c>
      <c r="T26">
        <f>IF($E$7&gt;=T$7,INDEX(Data!Q:Q,MATCH(Control!$E26,Data!$B:$B,0),),NA())</f>
        <v>150.6</v>
      </c>
      <c r="U26">
        <f>IF($E$7&gt;=U$7,INDEX(Data!R:R,MATCH(Control!$E26,Data!$B:$B,0),),NA())</f>
        <v>153.9</v>
      </c>
      <c r="V26">
        <f>IF($E$7&gt;=V$7,INDEX(Data!S:S,MATCH(Control!$E26,Data!$B:$B,0),),NA())</f>
        <v>140.69999999999999</v>
      </c>
      <c r="W26">
        <f>IF($E$7&gt;=W$7,INDEX(Data!T:T,MATCH(Control!$E26,Data!$B:$B,0),),NA())</f>
        <v>131.5</v>
      </c>
      <c r="X26">
        <f>IF($E$7&gt;=X$7,INDEX(Data!U:U,MATCH(Control!$E26,Data!$B:$B,0),),NA())</f>
        <v>130.19999999999999</v>
      </c>
      <c r="Y26">
        <f>IF($E$7&gt;=Y$7,INDEX(Data!V:V,MATCH(Control!$E26,Data!$B:$B,0),),NA())</f>
        <v>142.9</v>
      </c>
      <c r="Z26">
        <f>IF($E$7&gt;=Z$7,INDEX(Data!W:W,MATCH(Control!$E26,Data!$B:$B,0),),NA())</f>
        <v>135.19999999999999</v>
      </c>
      <c r="AA26">
        <f>IF($E$7&gt;=AA$7,INDEX(Data!X:X,MATCH(Control!$E26,Data!$B:$B,0),),NA())</f>
        <v>151.19999999999999</v>
      </c>
      <c r="AB26">
        <f>IF($E$7&gt;=AB$7,INDEX(Data!Y:Y,MATCH(Control!$E26,Data!$B:$B,0),),NA())</f>
        <v>214.8</v>
      </c>
      <c r="AC26">
        <f>IF($E$7&gt;=AC$7,INDEX(Data!Z:Z,MATCH(Control!$E26,Data!$B:$B,0),),NA())</f>
        <v>117.9</v>
      </c>
      <c r="AD26">
        <f>IF($E$7&gt;=AD$7,INDEX(Data!AA:AA,MATCH(Control!$E26,Data!$B:$B,0),),NA())</f>
        <v>117.2</v>
      </c>
      <c r="AE26">
        <f>IF($E$7&gt;=AE$7,INDEX(Data!AB:AB,MATCH(Control!$E26,Data!$B:$B,0),),NA())</f>
        <v>148.80000000000001</v>
      </c>
      <c r="AF26">
        <f>IF($E$7&gt;=AF$7,INDEX(Data!AC:AC,MATCH(Control!$E26,Data!$B:$B,0),),NA())</f>
        <v>139.19999999999999</v>
      </c>
      <c r="AG26">
        <f>IF($E$7&gt;=AG$7,INDEX(Data!AD:AD,MATCH(Control!$E26,Data!$B:$B,0),),NA())</f>
        <v>173</v>
      </c>
      <c r="AH26">
        <f>IF($E$7&gt;=AH$7,INDEX(Data!AE:AE,MATCH(Control!$E26,Data!$B:$B,0),),NA())</f>
        <v>138</v>
      </c>
      <c r="AI26">
        <f>IF($E$7&gt;=AI$7,INDEX(Data!AF:AF,MATCH(Control!$E26,Data!$B:$B,0),),NA())</f>
        <v>141.30000000000001</v>
      </c>
      <c r="AJ26">
        <f>IF($E$7&gt;=AJ$7,INDEX(Data!AG:AG,MATCH(Control!$E26,Data!$B:$B,0),),NA())</f>
        <v>145.69999999999999</v>
      </c>
      <c r="AK26">
        <f>IF($E$7&gt;=AK$7,INDEX(Data!AH:AH,MATCH(Control!$E26,Data!$B:$B,0),),NA())</f>
        <v>142.19999999999999</v>
      </c>
      <c r="AL26">
        <f>IF($E$7&gt;=AL$7,INDEX(Data!AI:AI,MATCH(Control!$E26,Data!$B:$B,0),),NA())</f>
        <v>164.2</v>
      </c>
      <c r="AM26">
        <f>IF($E$7&gt;=AM$7,INDEX(Data!AJ:AJ,MATCH(Control!$E26,Data!$B:$B,0),),NA())</f>
        <v>177.8</v>
      </c>
      <c r="AN26">
        <f>IF($E$7&gt;=AN$7,INDEX(Data!AK:AK,MATCH(Control!$E26,Data!$B:$B,0),),NA())</f>
        <v>231.6</v>
      </c>
      <c r="AO26">
        <f>IF($E$7&gt;=AO$7,INDEX(Data!AL:AL,MATCH(Control!$E26,Data!$B:$B,0),),NA())</f>
        <v>139.5</v>
      </c>
      <c r="AP26">
        <f>IF($E$7&gt;=AP$7,INDEX(Data!AM:AM,MATCH(Control!$E26,Data!$B:$B,0),),NA())</f>
        <v>127.1</v>
      </c>
      <c r="AQ26">
        <f>IF($E$7&gt;=AQ$7,INDEX(Data!AN:AN,MATCH(Control!$E26,Data!$B:$B,0),),NA())</f>
        <v>140.80000000000001</v>
      </c>
      <c r="AR26">
        <f>IF($E$7&gt;=AR$7,INDEX(Data!AO:AO,MATCH(Control!$E26,Data!$B:$B,0),),NA())</f>
        <v>160.69999999999999</v>
      </c>
      <c r="AS26">
        <f>IF($E$7&gt;=AS$7,INDEX(Data!AP:AP,MATCH(Control!$E26,Data!$B:$B,0),),NA())</f>
        <v>196.9</v>
      </c>
      <c r="AT26">
        <f>IF($E$7&gt;=AT$7,INDEX(Data!AQ:AQ,MATCH(Control!$E26,Data!$B:$B,0),),NA())</f>
        <v>157.9</v>
      </c>
      <c r="AU26">
        <f>IF($E$7&gt;=AU$7,INDEX(Data!AR:AR,MATCH(Control!$E26,Data!$B:$B,0),),NA())</f>
        <v>168.6</v>
      </c>
      <c r="AV26">
        <f>IF($E$7&gt;=AV$7,INDEX(Data!AS:AS,MATCH(Control!$E26,Data!$B:$B,0),),NA())</f>
        <v>162.30000000000001</v>
      </c>
      <c r="AW26">
        <f>IF($E$7&gt;=AW$7,INDEX(Data!AT:AT,MATCH(Control!$E26,Data!$B:$B,0),),NA())</f>
        <v>158.1</v>
      </c>
      <c r="AX26">
        <f>IF($E$7&gt;=AX$7,INDEX(Data!AU:AU,MATCH(Control!$E26,Data!$B:$B,0),),NA())</f>
        <v>194.9</v>
      </c>
      <c r="AY26">
        <f>IF($E$7&gt;=AY$7,INDEX(Data!AV:AV,MATCH(Control!$E26,Data!$B:$B,0),),NA())</f>
        <v>213.3</v>
      </c>
      <c r="AZ26">
        <f>IF($E$7&gt;=AZ$7,INDEX(Data!AW:AW,MATCH(Control!$E26,Data!$B:$B,0),),NA())</f>
        <v>277.7</v>
      </c>
      <c r="BA26">
        <f>IF($E$7&gt;=BA$7,INDEX(Data!AX:AX,MATCH(Control!$E26,Data!$B:$B,0),),NA())</f>
        <v>166.4</v>
      </c>
      <c r="BB26">
        <f>IF($E$7&gt;=BB$7,INDEX(Data!AY:AY,MATCH(Control!$E26,Data!$B:$B,0),),NA())</f>
        <v>140.19999999999999</v>
      </c>
      <c r="BC26">
        <f>IF($E$7&gt;=BC$7,INDEX(Data!AZ:AZ,MATCH(Control!$E26,Data!$B:$B,0),),NA())</f>
        <v>147.4</v>
      </c>
      <c r="BD26">
        <f>IF($E$7&gt;=BD$7,INDEX(Data!BA:BA,MATCH(Control!$E26,Data!$B:$B,0),),NA())</f>
        <v>172.1</v>
      </c>
      <c r="BE26">
        <f>IF($E$7&gt;=BE$7,INDEX(Data!BB:BB,MATCH(Control!$E26,Data!$B:$B,0),),NA())</f>
        <v>214.8</v>
      </c>
      <c r="BF26">
        <f>IF($E$7&gt;=BF$7,INDEX(Data!BC:BC,MATCH(Control!$E26,Data!$B:$B,0),),NA())</f>
        <v>177.4</v>
      </c>
      <c r="BG26">
        <f>IF($E$7&gt;=BG$7,INDEX(Data!BD:BD,MATCH(Control!$E26,Data!$B:$B,0),),NA())</f>
        <v>179.3</v>
      </c>
      <c r="BH26">
        <f>IF($E$7&gt;=BH$7,INDEX(Data!BE:BE,MATCH(Control!$E26,Data!$B:$B,0),),NA())</f>
        <v>168.6</v>
      </c>
      <c r="BI26">
        <f>IF($E$7&gt;=BI$7,INDEX(Data!BF:BF,MATCH(Control!$E26,Data!$B:$B,0),),NA())</f>
        <v>177.5</v>
      </c>
      <c r="BJ26">
        <f>IF($E$7&gt;=BJ$7,INDEX(Data!BG:BG,MATCH(Control!$E26,Data!$B:$B,0),),NA())</f>
        <v>199</v>
      </c>
      <c r="BK26">
        <f>IF($E$7&gt;=BK$7,INDEX(Data!BH:BH,MATCH(Control!$E26,Data!$B:$B,0),),NA())</f>
        <v>197.4</v>
      </c>
      <c r="BL26">
        <f>IF($E$7&gt;=BL$7,INDEX(Data!BI:BI,MATCH(Control!$E26,Data!$B:$B,0),),NA())</f>
        <v>287.89999999999998</v>
      </c>
      <c r="BM26">
        <f>IF($E$7&gt;=BM$7,INDEX(Data!BJ:BJ,MATCH(Control!$E26,Data!$B:$B,0),),NA())</f>
        <v>161.69999999999999</v>
      </c>
      <c r="BN26">
        <f>IF($E$7&gt;=BN$7,INDEX(Data!BK:BK,MATCH(Control!$E26,Data!$B:$B,0),),NA())</f>
        <v>143</v>
      </c>
      <c r="BO26">
        <f>IF($E$7&gt;=BO$7,INDEX(Data!BL:BL,MATCH(Control!$E26,Data!$B:$B,0),),NA())</f>
        <v>163.30000000000001</v>
      </c>
      <c r="BP26">
        <f>IF($E$7&gt;=BP$7,INDEX(Data!BM:BM,MATCH(Control!$E26,Data!$B:$B,0),),NA())</f>
        <v>186.9</v>
      </c>
      <c r="BQ26">
        <f>IF($E$7&gt;=BQ$7,INDEX(Data!BN:BN,MATCH(Control!$E26,Data!$B:$B,0),),NA())</f>
        <v>214.7</v>
      </c>
      <c r="BR26">
        <f>IF($E$7&gt;=BR$7,INDEX(Data!BO:BO,MATCH(Control!$E26,Data!$B:$B,0),),NA())</f>
        <v>189.5</v>
      </c>
      <c r="BS26">
        <f>IF($E$7&gt;=BS$7,INDEX(Data!BP:BP,MATCH(Control!$E26,Data!$B:$B,0),),NA())</f>
        <v>199.3</v>
      </c>
      <c r="BT26">
        <f>IF($E$7&gt;=BT$7,INDEX(Data!BQ:BQ,MATCH(Control!$E26,Data!$B:$B,0),),NA())</f>
        <v>178.5</v>
      </c>
      <c r="BU26">
        <f>IF($E$7&gt;=BU$7,INDEX(Data!BR:BR,MATCH(Control!$E26,Data!$B:$B,0),),NA())</f>
        <v>199.1</v>
      </c>
      <c r="BV26">
        <f>IF($E$7&gt;=BV$7,INDEX(Data!BS:BS,MATCH(Control!$E26,Data!$B:$B,0),),NA())</f>
        <v>211</v>
      </c>
      <c r="BW26">
        <f>IF($E$7&gt;=BW$7,INDEX(Data!BT:BT,MATCH(Control!$E26,Data!$B:$B,0),),NA())</f>
        <v>208.4</v>
      </c>
      <c r="BX26">
        <f>IF($E$7&gt;=BX$7,INDEX(Data!BU:BU,MATCH(Control!$E26,Data!$B:$B,0),),NA())</f>
        <v>302</v>
      </c>
      <c r="BY26">
        <f>IF($E$7&gt;=BY$7,INDEX(Data!BV:BV,MATCH(Control!$E26,Data!$B:$B,0),),NA())</f>
        <v>180.6</v>
      </c>
      <c r="BZ26">
        <f>IF($E$7&gt;=BZ$7,INDEX(Data!BW:BW,MATCH(Control!$E26,Data!$B:$B,0),),NA())</f>
        <v>176.3</v>
      </c>
      <c r="CA26">
        <f>IF($E$7&gt;=CA$7,INDEX(Data!BX:BX,MATCH(Control!$E26,Data!$B:$B,0),),NA())</f>
        <v>194.1</v>
      </c>
      <c r="CB26">
        <f>IF($E$7&gt;=CB$7,INDEX(Data!BY:BY,MATCH(Control!$E26,Data!$B:$B,0),),NA())</f>
        <v>198.7</v>
      </c>
      <c r="CC26">
        <f>IF($E$7&gt;=CC$7,INDEX(Data!BZ:BZ,MATCH(Control!$E26,Data!$B:$B,0),),NA())</f>
        <v>214.2</v>
      </c>
      <c r="CD26">
        <f>IF($E$7&gt;=CD$7,INDEX(Data!CA:CA,MATCH(Control!$E26,Data!$B:$B,0),),NA())</f>
        <v>202.7</v>
      </c>
      <c r="CE26">
        <f>IF($E$7&gt;=CE$7,INDEX(Data!CB:CB,MATCH(Control!$E26,Data!$B:$B,0),),NA())</f>
        <v>195.9</v>
      </c>
      <c r="CF26">
        <f>IF($E$7&gt;=CF$7,INDEX(Data!CC:CC,MATCH(Control!$E26,Data!$B:$B,0),),NA())</f>
        <v>189.3</v>
      </c>
      <c r="CG26">
        <f>IF($E$7&gt;=CG$7,INDEX(Data!CD:CD,MATCH(Control!$E26,Data!$B:$B,0),),NA())</f>
        <v>219.3</v>
      </c>
      <c r="CH26">
        <f>IF($E$7&gt;=CH$7,INDEX(Data!CE:CE,MATCH(Control!$E26,Data!$B:$B,0),),NA())</f>
        <v>221.5</v>
      </c>
      <c r="CI26">
        <f>IF($E$7&gt;=CI$7,INDEX(Data!CF:CF,MATCH(Control!$E26,Data!$B:$B,0),),NA())</f>
        <v>238.5</v>
      </c>
      <c r="CJ26">
        <f>IF($E$7&gt;=CJ$7,INDEX(Data!CG:CG,MATCH(Control!$E26,Data!$B:$B,0),),NA())</f>
        <v>346.9</v>
      </c>
      <c r="CK26">
        <f>IF($E$7&gt;=CK$7,INDEX(Data!CH:CH,MATCH(Control!$E26,Data!$B:$B,0),),NA())</f>
        <v>214.8</v>
      </c>
      <c r="CL26">
        <f>IF($E$7&gt;=CL$7,INDEX(Data!CI:CI,MATCH(Control!$E26,Data!$B:$B,0),),NA())</f>
        <v>176.8</v>
      </c>
      <c r="CM26">
        <f>IF($E$7&gt;=CM$7,INDEX(Data!CJ:CJ,MATCH(Control!$E26,Data!$B:$B,0),),NA())</f>
        <v>210.1</v>
      </c>
      <c r="CN26">
        <f>IF($E$7&gt;=CN$7,INDEX(Data!CK:CK,MATCH(Control!$E26,Data!$B:$B,0),),NA())</f>
        <v>227.5</v>
      </c>
      <c r="CO26">
        <f>IF($E$7&gt;=CO$7,INDEX(Data!CL:CL,MATCH(Control!$E26,Data!$B:$B,0),),NA())</f>
        <v>241.8</v>
      </c>
      <c r="CP26">
        <f>IF($E$7&gt;=CP$7,INDEX(Data!CM:CM,MATCH(Control!$E26,Data!$B:$B,0),),NA())</f>
        <v>236.8</v>
      </c>
      <c r="CQ26">
        <f>IF($E$7&gt;=CQ$7,INDEX(Data!CN:CN,MATCH(Control!$E26,Data!$B:$B,0),),NA())</f>
        <v>228.5</v>
      </c>
      <c r="CR26">
        <f>IF($E$7&gt;=CR$7,INDEX(Data!CO:CO,MATCH(Control!$E26,Data!$B:$B,0),),NA())</f>
        <v>211.5</v>
      </c>
      <c r="CS26">
        <f>IF($E$7&gt;=CS$7,INDEX(Data!CP:CP,MATCH(Control!$E26,Data!$B:$B,0),),NA())</f>
        <v>233.7</v>
      </c>
      <c r="CT26">
        <f>IF($E$7&gt;=CT$7,INDEX(Data!CQ:CQ,MATCH(Control!$E26,Data!$B:$B,0),),NA())</f>
        <v>233.3</v>
      </c>
      <c r="CU26">
        <f>IF($E$7&gt;=CU$7,INDEX(Data!CR:CR,MATCH(Control!$E26,Data!$B:$B,0),),NA())</f>
        <v>266.89999999999998</v>
      </c>
      <c r="CV26">
        <f>IF($E$7&gt;=CV$7,INDEX(Data!CS:CS,MATCH(Control!$E26,Data!$B:$B,0),),NA())</f>
        <v>362.2</v>
      </c>
      <c r="CW26">
        <f>IF($E$7&gt;=CW$7,INDEX(Data!CT:CT,MATCH(Control!$E26,Data!$B:$B,0),),NA())</f>
        <v>224.8</v>
      </c>
      <c r="CX26">
        <f>IF($E$7&gt;=CX$7,INDEX(Data!CU:CU,MATCH(Control!$E26,Data!$B:$B,0),),NA())</f>
        <v>193.3</v>
      </c>
      <c r="CY26">
        <f>IF($E$7&gt;=CY$7,INDEX(Data!CV:CV,MATCH(Control!$E26,Data!$B:$B,0),),NA())</f>
        <v>232.2</v>
      </c>
      <c r="CZ26">
        <f>IF($E$7&gt;=CZ$7,INDEX(Data!CW:CW,MATCH(Control!$E26,Data!$B:$B,0),),NA())</f>
        <v>239.3</v>
      </c>
      <c r="DA26">
        <f>IF($E$7&gt;=DA$7,INDEX(Data!CX:CX,MATCH(Control!$E26,Data!$B:$B,0),),NA())</f>
        <v>274.7</v>
      </c>
      <c r="DB26">
        <f>IF($E$7&gt;=DB$7,INDEX(Data!CY:CY,MATCH(Control!$E26,Data!$B:$B,0),),NA())</f>
        <v>239.3</v>
      </c>
      <c r="DC26">
        <f>IF($E$7&gt;=DC$7,INDEX(Data!CZ:CZ,MATCH(Control!$E26,Data!$B:$B,0),),NA())</f>
        <v>236.3</v>
      </c>
      <c r="DD26">
        <f>IF($E$7&gt;=DD$7,INDEX(Data!DA:DA,MATCH(Control!$E26,Data!$B:$B,0),),NA())</f>
        <v>232.8</v>
      </c>
      <c r="DE26">
        <f>IF($E$7&gt;=DE$7,INDEX(Data!DB:DB,MATCH(Control!$E26,Data!$B:$B,0),),NA())</f>
        <v>244.7</v>
      </c>
      <c r="DF26">
        <f>IF($E$7&gt;=DF$7,INDEX(Data!DC:DC,MATCH(Control!$E26,Data!$B:$B,0),),NA())</f>
        <v>264.7</v>
      </c>
      <c r="DG26">
        <f>IF($E$7&gt;=DG$7,INDEX(Data!DD:DD,MATCH(Control!$E26,Data!$B:$B,0),),NA())</f>
        <v>285.7</v>
      </c>
      <c r="DH26">
        <f>IF($E$7&gt;=DH$7,INDEX(Data!DE:DE,MATCH(Control!$E26,Data!$B:$B,0),),NA())</f>
        <v>387</v>
      </c>
      <c r="DI26">
        <f>IF($E$7&gt;=DI$7,INDEX(Data!DF:DF,MATCH(Control!$E26,Data!$B:$B,0),),NA())</f>
        <v>245.9</v>
      </c>
      <c r="DJ26">
        <f>IF($E$7&gt;=DJ$7,INDEX(Data!DG:DG,MATCH(Control!$E26,Data!$B:$B,0),),NA())</f>
        <v>209.4</v>
      </c>
      <c r="DK26">
        <f>IF($E$7&gt;=DK$7,INDEX(Data!DH:DH,MATCH(Control!$E26,Data!$B:$B,0),),NA())</f>
        <v>230.4</v>
      </c>
      <c r="DL26">
        <f>IF($E$7&gt;=DL$7,INDEX(Data!DI:DI,MATCH(Control!$E26,Data!$B:$B,0),),NA())</f>
        <v>265.5</v>
      </c>
      <c r="DM26">
        <f>IF($E$7&gt;=DM$7,INDEX(Data!DJ:DJ,MATCH(Control!$E26,Data!$B:$B,0),),NA())</f>
        <v>294.60000000000002</v>
      </c>
      <c r="DN26">
        <f>IF($E$7&gt;=DN$7,INDEX(Data!DK:DK,MATCH(Control!$E26,Data!$B:$B,0),),NA())</f>
        <v>255.7</v>
      </c>
      <c r="DO26">
        <f>IF($E$7&gt;=DO$7,INDEX(Data!DL:DL,MATCH(Control!$E26,Data!$B:$B,0),),NA())</f>
        <v>290.5</v>
      </c>
      <c r="DP26">
        <f>IF($E$7&gt;=DP$7,INDEX(Data!DM:DM,MATCH(Control!$E26,Data!$B:$B,0),),NA())</f>
        <v>259</v>
      </c>
      <c r="DQ26">
        <f>IF($E$7&gt;=DQ$7,INDEX(Data!DN:DN,MATCH(Control!$E26,Data!$B:$B,0),),NA())</f>
        <v>258.8</v>
      </c>
      <c r="DR26">
        <f>IF($E$7&gt;=DR$7,INDEX(Data!DO:DO,MATCH(Control!$E26,Data!$B:$B,0),),NA())</f>
        <v>307.7</v>
      </c>
      <c r="DS26">
        <f>IF($E$7&gt;=DS$7,INDEX(Data!DP:DP,MATCH(Control!$E26,Data!$B:$B,0),),NA())</f>
        <v>301</v>
      </c>
      <c r="DT26">
        <f>IF($E$7&gt;=DT$7,INDEX(Data!DQ:DQ,MATCH(Control!$E26,Data!$B:$B,0),),NA())</f>
        <v>428.4</v>
      </c>
      <c r="DU26">
        <f>IF($E$7&gt;=DU$7,INDEX(Data!DR:DR,MATCH(Control!$E26,Data!$B:$B,0),),NA())</f>
        <v>292.89999999999998</v>
      </c>
      <c r="DV26">
        <f>IF($E$7&gt;=DV$7,INDEX(Data!DS:DS,MATCH(Control!$E26,Data!$B:$B,0),),NA())</f>
        <v>259.5</v>
      </c>
      <c r="DW26">
        <f>IF($E$7&gt;=DW$7,INDEX(Data!DT:DT,MATCH(Control!$E26,Data!$B:$B,0),),NA())</f>
        <v>264.7</v>
      </c>
      <c r="DX26">
        <f>IF($E$7&gt;=DX$7,INDEX(Data!DU:DU,MATCH(Control!$E26,Data!$B:$B,0),),NA())</f>
        <v>294.10000000000002</v>
      </c>
      <c r="DY26">
        <f>IF($E$7&gt;=DY$7,INDEX(Data!DV:DV,MATCH(Control!$E26,Data!$B:$B,0),),NA())</f>
        <v>318.60000000000002</v>
      </c>
      <c r="DZ26">
        <f>IF($E$7&gt;=DZ$7,INDEX(Data!DW:DW,MATCH(Control!$E26,Data!$B:$B,0),),NA())</f>
        <v>301.5</v>
      </c>
      <c r="EA26">
        <f>IF($E$7&gt;=EA$7,INDEX(Data!DX:DX,MATCH(Control!$E26,Data!$B:$B,0),),NA())</f>
        <v>304.39999999999998</v>
      </c>
      <c r="EB26">
        <f>IF($E$7&gt;=EB$7,INDEX(Data!DY:DY,MATCH(Control!$E26,Data!$B:$B,0),),NA())</f>
        <v>254.1</v>
      </c>
      <c r="EC26">
        <f>IF($E$7&gt;=EC$7,INDEX(Data!DZ:DZ,MATCH(Control!$E26,Data!$B:$B,0),),NA())</f>
        <v>265.39999999999998</v>
      </c>
      <c r="ED26">
        <f>IF($E$7&gt;=ED$7,INDEX(Data!EA:EA,MATCH(Control!$E26,Data!$B:$B,0),),NA())</f>
        <v>294</v>
      </c>
      <c r="EE26">
        <f>IF($E$7&gt;=EE$7,INDEX(Data!EB:EB,MATCH(Control!$E26,Data!$B:$B,0),),NA())</f>
        <v>299.8</v>
      </c>
      <c r="EF26">
        <f>IF($E$7&gt;=EF$7,INDEX(Data!EC:EC,MATCH(Control!$E26,Data!$B:$B,0),),NA())</f>
        <v>403.8</v>
      </c>
      <c r="EG26">
        <f>IF($E$7&gt;=EG$7,INDEX(Data!ED:ED,MATCH(Control!$E26,Data!$B:$B,0),),NA())</f>
        <v>259.5</v>
      </c>
      <c r="EH26">
        <f>IF($E$7&gt;=EH$7,INDEX(Data!EE:EE,MATCH(Control!$E26,Data!$B:$B,0),),NA())</f>
        <v>223.9</v>
      </c>
      <c r="EI26">
        <f>IF($E$7&gt;=EI$7,INDEX(Data!EF:EF,MATCH(Control!$E26,Data!$B:$B,0),),NA())</f>
        <v>248.5</v>
      </c>
      <c r="EJ26">
        <f>IF($E$7&gt;=EJ$7,INDEX(Data!EG:EG,MATCH(Control!$E26,Data!$B:$B,0),),NA())</f>
        <v>257.89999999999998</v>
      </c>
      <c r="EK26">
        <f>IF($E$7&gt;=EK$7,INDEX(Data!EH:EH,MATCH(Control!$E26,Data!$B:$B,0),),NA())</f>
        <v>292.3</v>
      </c>
      <c r="EL26">
        <f>IF($E$7&gt;=EL$7,INDEX(Data!EI:EI,MATCH(Control!$E26,Data!$B:$B,0),),NA())</f>
        <v>275.60000000000002</v>
      </c>
      <c r="EM26">
        <f>IF($E$7&gt;=EM$7,INDEX(Data!EJ:EJ,MATCH(Control!$E26,Data!$B:$B,0),),NA())</f>
        <v>267.60000000000002</v>
      </c>
      <c r="EN26">
        <f>IF($E$7&gt;=EN$7,INDEX(Data!EK:EK,MATCH(Control!$E26,Data!$B:$B,0),),NA())</f>
        <v>244.3</v>
      </c>
      <c r="EO26">
        <f>IF($E$7&gt;=EO$7,INDEX(Data!EL:EL,MATCH(Control!$E26,Data!$B:$B,0),),NA())</f>
        <v>261.7</v>
      </c>
      <c r="EP26">
        <f>IF($E$7&gt;=EP$7,INDEX(Data!EM:EM,MATCH(Control!$E26,Data!$B:$B,0),),NA())</f>
        <v>276.39999999999998</v>
      </c>
      <c r="EQ26">
        <f>IF($E$7&gt;=EQ$7,INDEX(Data!EN:EN,MATCH(Control!$E26,Data!$B:$B,0),),NA())</f>
        <v>291.7</v>
      </c>
      <c r="ER26">
        <f>IF($E$7&gt;=ER$7,INDEX(Data!EO:EO,MATCH(Control!$E26,Data!$B:$B,0),),NA())</f>
        <v>415.1</v>
      </c>
      <c r="ES26">
        <f>IF($E$7&gt;=ES$7,INDEX(Data!EP:EP,MATCH(Control!$E26,Data!$B:$B,0),),NA())</f>
        <v>265.2</v>
      </c>
      <c r="ET26">
        <f>IF($E$7&gt;=ET$7,INDEX(Data!EQ:EQ,MATCH(Control!$E26,Data!$B:$B,0),),NA())</f>
        <v>225.6</v>
      </c>
      <c r="EU26">
        <f>IF($E$7&gt;=EU$7,INDEX(Data!ER:ER,MATCH(Control!$E26,Data!$B:$B,0),),NA())</f>
        <v>267.8</v>
      </c>
      <c r="EV26">
        <f>IF($E$7&gt;=EV$7,INDEX(Data!ES:ES,MATCH(Control!$E26,Data!$B:$B,0),),NA())</f>
        <v>275.3</v>
      </c>
      <c r="EW26">
        <f>IF($E$7&gt;=EW$7,INDEX(Data!ET:ET,MATCH(Control!$E26,Data!$B:$B,0),),NA())</f>
        <v>286.10000000000002</v>
      </c>
      <c r="EX26">
        <f>IF($E$7&gt;=EX$7,INDEX(Data!EU:EU,MATCH(Control!$E26,Data!$B:$B,0),),NA())</f>
        <v>268.89999999999998</v>
      </c>
      <c r="EY26">
        <f>IF($E$7&gt;=EY$7,INDEX(Data!EV:EV,MATCH(Control!$E26,Data!$B:$B,0),),NA())</f>
        <v>256.39999999999998</v>
      </c>
      <c r="EZ26">
        <f>IF($E$7&gt;=EZ$7,INDEX(Data!EW:EW,MATCH(Control!$E26,Data!$B:$B,0),),NA())</f>
        <v>255.9</v>
      </c>
      <c r="FA26">
        <f>IF($E$7&gt;=FA$7,INDEX(Data!EX:EX,MATCH(Control!$E26,Data!$B:$B,0),),NA())</f>
        <v>275.5</v>
      </c>
      <c r="FB26">
        <f>IF($E$7&gt;=FB$7,INDEX(Data!EY:EY,MATCH(Control!$E26,Data!$B:$B,0),),NA())</f>
        <v>288.60000000000002</v>
      </c>
      <c r="FC26">
        <f>IF($E$7&gt;=FC$7,INDEX(Data!EZ:EZ,MATCH(Control!$E26,Data!$B:$B,0),),NA())</f>
        <v>296.3</v>
      </c>
      <c r="FD26">
        <f>IF($E$7&gt;=FD$7,INDEX(Data!FA:FA,MATCH(Control!$E26,Data!$B:$B,0),),NA())</f>
        <v>418.3</v>
      </c>
      <c r="FE26">
        <f>IF($E$7&gt;=FE$7,INDEX(Data!FB:FB,MATCH(Control!$E26,Data!$B:$B,0),),NA())</f>
        <v>276.3</v>
      </c>
      <c r="FF26">
        <f>IF($E$7&gt;=FF$7,INDEX(Data!FC:FC,MATCH(Control!$E26,Data!$B:$B,0),),NA())</f>
        <v>240</v>
      </c>
      <c r="FG26">
        <f>IF($E$7&gt;=FG$7,INDEX(Data!FD:FD,MATCH(Control!$E26,Data!$B:$B,0),),NA())</f>
        <v>273.7</v>
      </c>
      <c r="FH26">
        <f>IF($E$7&gt;=FH$7,INDEX(Data!FE:FE,MATCH(Control!$E26,Data!$B:$B,0),),NA())</f>
        <v>301</v>
      </c>
      <c r="FI26">
        <f>IF($E$7&gt;=FI$7,INDEX(Data!FF:FF,MATCH(Control!$E26,Data!$B:$B,0),),NA())</f>
        <v>300.8</v>
      </c>
      <c r="FJ26">
        <f>IF($E$7&gt;=FJ$7,INDEX(Data!FG:FG,MATCH(Control!$E26,Data!$B:$B,0),),NA())</f>
        <v>296.2</v>
      </c>
      <c r="FK26">
        <f>IF($E$7&gt;=FK$7,INDEX(Data!FH:FH,MATCH(Control!$E26,Data!$B:$B,0),),NA())</f>
        <v>294.10000000000002</v>
      </c>
      <c r="FL26">
        <f>IF($E$7&gt;=FL$7,INDEX(Data!FI:FI,MATCH(Control!$E26,Data!$B:$B,0),),NA())</f>
        <v>288.60000000000002</v>
      </c>
      <c r="FM26">
        <f>IF($E$7&gt;=FM$7,INDEX(Data!FJ:FJ,MATCH(Control!$E26,Data!$B:$B,0),),NA())</f>
        <v>296.7</v>
      </c>
      <c r="FN26">
        <f>IF($E$7&gt;=FN$7,INDEX(Data!FK:FK,MATCH(Control!$E26,Data!$B:$B,0),),NA())</f>
        <v>305.3</v>
      </c>
      <c r="FO26">
        <f>IF($E$7&gt;=FO$7,INDEX(Data!FL:FL,MATCH(Control!$E26,Data!$B:$B,0),),NA())</f>
        <v>325.60000000000002</v>
      </c>
      <c r="FP26">
        <f>IF($E$7&gt;=FP$7,INDEX(Data!FM:FM,MATCH(Control!$E26,Data!$B:$B,0),),NA())</f>
        <v>472.1</v>
      </c>
      <c r="FQ26">
        <f>IF($E$7&gt;=FQ$7,INDEX(Data!FN:FN,MATCH(Control!$E26,Data!$B:$B,0),),NA())</f>
        <v>313.39999999999998</v>
      </c>
      <c r="FR26">
        <f>IF($E$7&gt;=FR$7,INDEX(Data!FO:FO,MATCH(Control!$E26,Data!$B:$B,0),),NA())</f>
        <v>287.60000000000002</v>
      </c>
      <c r="FS26">
        <f>IF($E$7&gt;=FS$7,INDEX(Data!FP:FP,MATCH(Control!$E26,Data!$B:$B,0),),NA())</f>
        <v>302.8</v>
      </c>
      <c r="FT26">
        <f>IF($E$7&gt;=FT$7,INDEX(Data!FQ:FQ,MATCH(Control!$E26,Data!$B:$B,0),),NA())</f>
        <v>318.8</v>
      </c>
      <c r="FU26">
        <f>IF($E$7&gt;=FU$7,INDEX(Data!FR:FR,MATCH(Control!$E26,Data!$B:$B,0),),NA())</f>
        <v>333.5</v>
      </c>
      <c r="FV26">
        <f>IF($E$7&gt;=FV$7,INDEX(Data!FS:FS,MATCH(Control!$E26,Data!$B:$B,0),),NA())</f>
        <v>309.10000000000002</v>
      </c>
      <c r="FW26">
        <f>IF($E$7&gt;=FW$7,INDEX(Data!FT:FT,MATCH(Control!$E26,Data!$B:$B,0),),NA())</f>
        <v>338.1</v>
      </c>
      <c r="FX26">
        <f>IF($E$7&gt;=FX$7,INDEX(Data!FU:FU,MATCH(Control!$E26,Data!$B:$B,0),),NA())</f>
        <v>321.39999999999998</v>
      </c>
      <c r="FY26">
        <f>IF($E$7&gt;=FY$7,INDEX(Data!FV:FV,MATCH(Control!$E26,Data!$B:$B,0),),NA())</f>
        <v>316.60000000000002</v>
      </c>
      <c r="FZ26">
        <f>IF($E$7&gt;=FZ$7,INDEX(Data!FW:FW,MATCH(Control!$E26,Data!$B:$B,0),),NA())</f>
        <v>333.3</v>
      </c>
      <c r="GA26">
        <f>IF($E$7&gt;=GA$7,INDEX(Data!FX:FX,MATCH(Control!$E26,Data!$B:$B,0),),NA())</f>
        <v>341.3</v>
      </c>
      <c r="GB26">
        <f>IF($E$7&gt;=GB$7,INDEX(Data!FY:FY,MATCH(Control!$E26,Data!$B:$B,0),),NA())</f>
        <v>494.7</v>
      </c>
      <c r="GC26">
        <f>IF($E$7&gt;=GC$7,INDEX(Data!FZ:FZ,MATCH(Control!$E26,Data!$B:$B,0),),NA())</f>
        <v>334.9</v>
      </c>
      <c r="GD26">
        <f>IF($E$7&gt;=GD$7,INDEX(Data!GA:GA,MATCH(Control!$E26,Data!$B:$B,0),),NA())</f>
        <v>277</v>
      </c>
      <c r="GE26">
        <f>IF($E$7&gt;=GE$7,INDEX(Data!GB:GB,MATCH(Control!$E26,Data!$B:$B,0),),NA())</f>
        <v>296</v>
      </c>
      <c r="GF26">
        <f>IF($E$7&gt;=GF$7,INDEX(Data!GC:GC,MATCH(Control!$E26,Data!$B:$B,0),),NA())</f>
        <v>320.89999999999998</v>
      </c>
      <c r="GG26">
        <f>IF($E$7&gt;=GG$7,INDEX(Data!GD:GD,MATCH(Control!$E26,Data!$B:$B,0),),NA())</f>
        <v>355.5</v>
      </c>
      <c r="GH26">
        <f>IF($E$7&gt;=GH$7,INDEX(Data!GE:GE,MATCH(Control!$E26,Data!$B:$B,0),),NA())</f>
        <v>321.39999999999998</v>
      </c>
      <c r="GI26">
        <f>IF($E$7&gt;=GI$7,INDEX(Data!GF:GF,MATCH(Control!$E26,Data!$B:$B,0),),NA())</f>
        <v>334.5</v>
      </c>
      <c r="GJ26">
        <f>IF($E$7&gt;=GJ$7,INDEX(Data!GG:GG,MATCH(Control!$E26,Data!$B:$B,0),),NA())</f>
        <v>307.60000000000002</v>
      </c>
      <c r="GK26">
        <f>IF($E$7&gt;=GK$7,INDEX(Data!GH:GH,MATCH(Control!$E26,Data!$B:$B,0),),NA())</f>
        <v>320.5</v>
      </c>
      <c r="GL26">
        <f>IF($E$7&gt;=GL$7,INDEX(Data!GI:GI,MATCH(Control!$E26,Data!$B:$B,0),),NA())</f>
        <v>339.5</v>
      </c>
      <c r="GM26">
        <f>IF($E$7&gt;=GM$7,INDEX(Data!GJ:GJ,MATCH(Control!$E26,Data!$B:$B,0),),NA())</f>
        <v>355.6</v>
      </c>
      <c r="GN26">
        <f>IF($E$7&gt;=GN$7,INDEX(Data!GK:GK,MATCH(Control!$E26,Data!$B:$B,0),),NA())</f>
        <v>521.9</v>
      </c>
      <c r="GO26">
        <f>IF($E$7&gt;=GO$7,INDEX(Data!GL:GL,MATCH(Control!$E26,Data!$B:$B,0),),NA())</f>
        <v>322</v>
      </c>
      <c r="GP26">
        <f>IF($E$7&gt;=GP$7,INDEX(Data!GM:GM,MATCH(Control!$E26,Data!$B:$B,0),),NA())</f>
        <v>272</v>
      </c>
      <c r="GQ26">
        <f>IF($E$7&gt;=GQ$7,INDEX(Data!GN:GN,MATCH(Control!$E26,Data!$B:$B,0),),NA())</f>
        <v>290.60000000000002</v>
      </c>
      <c r="GR26">
        <f>IF($E$7&gt;=GR$7,INDEX(Data!GO:GO,MATCH(Control!$E26,Data!$B:$B,0),),NA())</f>
        <v>330.5</v>
      </c>
      <c r="GS26">
        <f>IF($E$7&gt;=GS$7,INDEX(Data!GP:GP,MATCH(Control!$E26,Data!$B:$B,0),),NA())</f>
        <v>367.6</v>
      </c>
      <c r="GT26">
        <f>IF($E$7&gt;=GT$7,INDEX(Data!GQ:GQ,MATCH(Control!$E26,Data!$B:$B,0),),NA())</f>
        <v>327</v>
      </c>
      <c r="GU26">
        <f>IF($E$7&gt;=GU$7,INDEX(Data!GR:GR,MATCH(Control!$E26,Data!$B:$B,0),),NA())</f>
        <v>347.8</v>
      </c>
      <c r="GV26">
        <f>IF($E$7&gt;=GV$7,INDEX(Data!GS:GS,MATCH(Control!$E26,Data!$B:$B,0),),NA())</f>
        <v>323.39999999999998</v>
      </c>
      <c r="GW26">
        <f>IF($E$7&gt;=GW$7,INDEX(Data!GT:GT,MATCH(Control!$E26,Data!$B:$B,0),),NA())</f>
        <v>344.7</v>
      </c>
      <c r="GX26">
        <f>IF($E$7&gt;=GX$7,INDEX(Data!GU:GU,MATCH(Control!$E26,Data!$B:$B,0),),NA())</f>
        <v>367.5</v>
      </c>
      <c r="GY26">
        <f>IF($E$7&gt;=GY$7,INDEX(Data!GV:GV,MATCH(Control!$E26,Data!$B:$B,0),),NA())</f>
        <v>356.5</v>
      </c>
      <c r="GZ26">
        <f>IF($E$7&gt;=GZ$7,INDEX(Data!GW:GW,MATCH(Control!$E26,Data!$B:$B,0),),NA())</f>
        <v>533</v>
      </c>
      <c r="HA26">
        <f>IF($E$7&gt;=HA$7,INDEX(Data!GX:GX,MATCH(Control!$E26,Data!$B:$B,0),),NA())</f>
        <v>341.4</v>
      </c>
      <c r="HB26">
        <f>IF($E$7&gt;=HB$7,INDEX(Data!GY:GY,MATCH(Control!$E26,Data!$B:$B,0),),NA())</f>
        <v>279.3</v>
      </c>
      <c r="HC26">
        <f>IF($E$7&gt;=HC$7,INDEX(Data!GZ:GZ,MATCH(Control!$E26,Data!$B:$B,0),),NA())</f>
        <v>309.7</v>
      </c>
      <c r="HD26">
        <f>IF($E$7&gt;=HD$7,INDEX(Data!HA:HA,MATCH(Control!$E26,Data!$B:$B,0),),NA())</f>
        <v>360.3</v>
      </c>
      <c r="HE26">
        <f>IF($E$7&gt;=HE$7,INDEX(Data!HB:HB,MATCH(Control!$E26,Data!$B:$B,0),),NA())</f>
        <v>358.4</v>
      </c>
      <c r="HF26">
        <f>IF($E$7&gt;=HF$7,INDEX(Data!HC:HC,MATCH(Control!$E26,Data!$B:$B,0),),NA())</f>
        <v>333.8</v>
      </c>
      <c r="HG26">
        <f>IF($E$7&gt;=HG$7,INDEX(Data!HD:HD,MATCH(Control!$E26,Data!$B:$B,0),),NA())</f>
        <v>350.8</v>
      </c>
      <c r="HH26">
        <f>IF($E$7&gt;=HH$7,INDEX(Data!HE:HE,MATCH(Control!$E26,Data!$B:$B,0),),NA())</f>
        <v>346.7</v>
      </c>
      <c r="HI26">
        <f>IF($E$7&gt;=HI$7,INDEX(Data!HF:HF,MATCH(Control!$E26,Data!$B:$B,0),),NA())</f>
        <v>358.7</v>
      </c>
      <c r="HJ26">
        <f>IF($E$7&gt;=HJ$7,INDEX(Data!HG:HG,MATCH(Control!$E26,Data!$B:$B,0),),NA())</f>
        <v>375.5</v>
      </c>
      <c r="HK26">
        <f>IF($E$7&gt;=HK$7,INDEX(Data!HH:HH,MATCH(Control!$E26,Data!$B:$B,0),),NA())</f>
        <v>399.5</v>
      </c>
      <c r="HL26">
        <f>IF($E$7&gt;=HL$7,INDEX(Data!HI:HI,MATCH(Control!$E26,Data!$B:$B,0),),NA())</f>
        <v>591.29999999999995</v>
      </c>
      <c r="HM26">
        <f>IF($E$7&gt;=HM$7,INDEX(Data!HJ:HJ,MATCH(Control!$E26,Data!$B:$B,0),),NA())</f>
        <v>348.3</v>
      </c>
      <c r="HN26">
        <f>IF($E$7&gt;=HN$7,INDEX(Data!HK:HK,MATCH(Control!$E26,Data!$B:$B,0),),NA())</f>
        <v>290</v>
      </c>
      <c r="HO26">
        <f>IF($E$7&gt;=HO$7,INDEX(Data!HL:HL,MATCH(Control!$E26,Data!$B:$B,0),),NA())</f>
        <v>339.9</v>
      </c>
      <c r="HP26">
        <f>IF($E$7&gt;=HP$7,INDEX(Data!HM:HM,MATCH(Control!$E26,Data!$B:$B,0),),NA())</f>
        <v>338</v>
      </c>
      <c r="HQ26">
        <f>IF($E$7&gt;=HQ$7,INDEX(Data!HN:HN,MATCH(Control!$E26,Data!$B:$B,0),),NA())</f>
        <v>376.8</v>
      </c>
      <c r="HR26">
        <f>IF($E$7&gt;=HR$7,INDEX(Data!HO:HO,MATCH(Control!$E26,Data!$B:$B,0),),NA())</f>
        <v>414.1</v>
      </c>
      <c r="HS26">
        <f>IF($E$7&gt;=HS$7,INDEX(Data!HP:HP,MATCH(Control!$E26,Data!$B:$B,0),),NA())</f>
        <v>308.39999999999998</v>
      </c>
      <c r="HT26">
        <f>IF($E$7&gt;=HT$7,INDEX(Data!HQ:HQ,MATCH(Control!$E26,Data!$B:$B,0),),NA())</f>
        <v>321</v>
      </c>
      <c r="HU26">
        <f>IF($E$7&gt;=HU$7,INDEX(Data!HR:HR,MATCH(Control!$E26,Data!$B:$B,0),),NA())</f>
        <v>415.9</v>
      </c>
      <c r="HV26">
        <f>IF($E$7&gt;=HV$7,INDEX(Data!HS:HS,MATCH(Control!$E26,Data!$B:$B,0),),NA())</f>
        <v>369</v>
      </c>
      <c r="HW26">
        <f>IF($E$7&gt;=HW$7,INDEX(Data!HT:HT,MATCH(Control!$E26,Data!$B:$B,0),),NA())</f>
        <v>373.5</v>
      </c>
      <c r="HX26">
        <f>IF($E$7&gt;=HX$7,INDEX(Data!HU:HU,MATCH(Control!$E26,Data!$B:$B,0),),NA())</f>
        <v>564</v>
      </c>
      <c r="HY26">
        <f>IF($E$7&gt;=HY$7,INDEX(Data!HV:HV,MATCH(Control!$E26,Data!$B:$B,0),),NA())</f>
        <v>346.5</v>
      </c>
      <c r="HZ26">
        <f>IF($E$7&gt;=HZ$7,INDEX(Data!HW:HW,MATCH(Control!$E26,Data!$B:$B,0),),NA())</f>
        <v>288.89999999999998</v>
      </c>
      <c r="IA26">
        <f>IF($E$7&gt;=IA$7,INDEX(Data!HX:HX,MATCH(Control!$E26,Data!$B:$B,0),),NA())</f>
        <v>349</v>
      </c>
      <c r="IB26">
        <f>IF($E$7&gt;=IB$7,INDEX(Data!HY:HY,MATCH(Control!$E26,Data!$B:$B,0),),NA())</f>
        <v>384.7</v>
      </c>
      <c r="IC26">
        <f>IF($E$7&gt;=IC$7,INDEX(Data!HZ:HZ,MATCH(Control!$E26,Data!$B:$B,0),),NA())</f>
        <v>416.8</v>
      </c>
      <c r="ID26">
        <f>IF($E$7&gt;=ID$7,INDEX(Data!IA:IA,MATCH(Control!$E26,Data!$B:$B,0),),NA())</f>
        <v>373.5</v>
      </c>
      <c r="IE26">
        <f>IF($E$7&gt;=IE$7,INDEX(Data!IB:IB,MATCH(Control!$E26,Data!$B:$B,0),),NA())</f>
        <v>367.1</v>
      </c>
      <c r="IF26">
        <f>IF($E$7&gt;=IF$7,INDEX(Data!IC:IC,MATCH(Control!$E26,Data!$B:$B,0),),NA())</f>
        <v>349</v>
      </c>
      <c r="IG26">
        <f>IF($E$7&gt;=IG$7,INDEX(Data!ID:ID,MATCH(Control!$E26,Data!$B:$B,0),),NA())</f>
        <v>369.5</v>
      </c>
      <c r="IH26">
        <f>IF($E$7&gt;=IH$7,INDEX(Data!IE:IE,MATCH(Control!$E26,Data!$B:$B,0),),NA())</f>
        <v>399.4</v>
      </c>
      <c r="II26">
        <f>IF($E$7&gt;=II$7,INDEX(Data!IF:IF,MATCH(Control!$E26,Data!$B:$B,0),),NA())</f>
        <v>416.9</v>
      </c>
      <c r="IJ26">
        <f>IF($E$7&gt;=IJ$7,INDEX(Data!IG:IG,MATCH(Control!$E26,Data!$B:$B,0),),NA())</f>
        <v>609.20000000000005</v>
      </c>
      <c r="IK26">
        <f>IF($E$7&gt;=IK$7,INDEX(Data!IH:IH,MATCH(Control!$E26,Data!$B:$B,0),),NA())</f>
        <v>409.4</v>
      </c>
      <c r="IL26">
        <f>IF($E$7&gt;=IL$7,INDEX(Data!II:II,MATCH(Control!$E26,Data!$B:$B,0),),NA())</f>
        <v>343.3</v>
      </c>
      <c r="IM26">
        <f>IF($E$7&gt;=IM$7,INDEX(Data!IJ:IJ,MATCH(Control!$E26,Data!$B:$B,0),),NA())</f>
        <v>385.1</v>
      </c>
      <c r="IN26">
        <f>IF($E$7&gt;=IN$7,INDEX(Data!IK:IK,MATCH(Control!$E26,Data!$B:$B,0),),NA())</f>
        <v>376.9</v>
      </c>
      <c r="IO26">
        <f>IF($E$7&gt;=IO$7,INDEX(Data!IL:IL,MATCH(Control!$E26,Data!$B:$B,0),),NA())</f>
        <v>419.9</v>
      </c>
      <c r="IP26">
        <f>IF($E$7&gt;=IP$7,INDEX(Data!IM:IM,MATCH(Control!$E26,Data!$B:$B,0),),NA())</f>
        <v>361.9</v>
      </c>
      <c r="IQ26">
        <f>IF($E$7&gt;=IQ$7,INDEX(Data!IN:IN,MATCH(Control!$E26,Data!$B:$B,0),),NA())</f>
        <v>368.8</v>
      </c>
      <c r="IR26">
        <f>IF($E$7&gt;=IR$7,INDEX(Data!IO:IO,MATCH(Control!$E26,Data!$B:$B,0),),NA())</f>
        <v>372.7</v>
      </c>
      <c r="IS26">
        <f>IF($E$7&gt;=IS$7,INDEX(Data!IP:IP,MATCH(Control!$E26,Data!$B:$B,0),),NA())</f>
        <v>387</v>
      </c>
      <c r="IT26">
        <f>IF($E$7&gt;=IT$7,INDEX(Data!IQ:IQ,MATCH(Control!$E26,Data!$B:$B,0),),NA())</f>
        <v>418.5</v>
      </c>
      <c r="IU26">
        <f>IF($E$7&gt;=IU$7,INDEX(Data!IR:IR,MATCH(Control!$E26,Data!$B:$B,0),),NA())</f>
        <v>448.6</v>
      </c>
      <c r="IV26">
        <f>IF($E$7&gt;=IV$7,INDEX(Data!IS:IS,MATCH(Control!$E26,Data!$B:$B,0),),NA())</f>
        <v>633.29999999999995</v>
      </c>
      <c r="IW26">
        <f>IF($E$7&gt;=IW$7,INDEX(Data!IT:IT,MATCH(Control!$E26,Data!$B:$B,0),),NA())</f>
        <v>396.8</v>
      </c>
      <c r="IX26">
        <f>IF($E$7&gt;=IX$7,INDEX(Data!IU:IU,MATCH(Control!$E26,Data!$B:$B,0),),NA())</f>
        <v>327.9</v>
      </c>
      <c r="IY26">
        <f>IF($E$7&gt;=IY$7,INDEX(Data!IV:IV,MATCH(Control!$E26,Data!$B:$B,0),),NA())</f>
        <v>375.8</v>
      </c>
      <c r="IZ26">
        <f>IF($E$7&gt;=IZ$7,INDEX(Data!IW:IW,MATCH(Control!$E26,Data!$B:$B,0),),NA())</f>
        <v>403.7</v>
      </c>
      <c r="JA26">
        <f>IF($E$7&gt;=JA$7,INDEX(Data!IX:IX,MATCH(Control!$E26,Data!$B:$B,0),),NA())</f>
        <v>415.7</v>
      </c>
      <c r="JB26">
        <f>IF($E$7&gt;=JB$7,INDEX(Data!IY:IY,MATCH(Control!$E26,Data!$B:$B,0),),NA())</f>
        <v>395.4</v>
      </c>
      <c r="JC26">
        <f>IF($E$7&gt;=JC$7,INDEX(Data!IZ:IZ,MATCH(Control!$E26,Data!$B:$B,0),),NA())</f>
        <v>386.4</v>
      </c>
      <c r="JD26">
        <f>IF($E$7&gt;=JD$7,INDEX(Data!JA:JA,MATCH(Control!$E26,Data!$B:$B,0),),NA())</f>
        <v>379.8</v>
      </c>
      <c r="JE26">
        <f>IF($E$7&gt;=JE$7,INDEX(Data!JB:JB,MATCH(Control!$E26,Data!$B:$B,0),),NA())</f>
        <v>409.2</v>
      </c>
      <c r="JF26">
        <f>IF($E$7&gt;=JF$7,INDEX(Data!JC:JC,MATCH(Control!$E26,Data!$B:$B,0),),NA())</f>
        <v>436.9</v>
      </c>
      <c r="JG26">
        <f>IF($E$7&gt;=JG$7,INDEX(Data!JD:JD,MATCH(Control!$E26,Data!$B:$B,0),),NA())</f>
        <v>464.8</v>
      </c>
      <c r="JH26">
        <f>IF($E$7&gt;=JH$7,INDEX(Data!JE:JE,MATCH(Control!$E26,Data!$B:$B,0),),NA())</f>
        <v>656.5</v>
      </c>
      <c r="JI26">
        <f>IF($E$7&gt;=JI$7,INDEX(Data!JF:JF,MATCH(Control!$E26,Data!$B:$B,0),),NA())</f>
        <v>424.9</v>
      </c>
      <c r="JJ26">
        <f>IF($E$7&gt;=JJ$7,INDEX(Data!JG:JG,MATCH(Control!$E26,Data!$B:$B,0),),NA())</f>
        <v>352.8</v>
      </c>
      <c r="JK26">
        <f>IF($E$7&gt;=JK$7,INDEX(Data!JH:JH,MATCH(Control!$E26,Data!$B:$B,0),),NA())</f>
        <v>384.9</v>
      </c>
      <c r="JL26">
        <f>IF($E$7&gt;=JL$7,INDEX(Data!JI:JI,MATCH(Control!$E26,Data!$B:$B,0),),NA())</f>
        <v>397.9</v>
      </c>
      <c r="JM26">
        <f>IF($E$7&gt;=JM$7,INDEX(Data!JJ:JJ,MATCH(Control!$E26,Data!$B:$B,0),),NA())</f>
        <v>441</v>
      </c>
      <c r="JN26">
        <f>IF($E$7&gt;=JN$7,INDEX(Data!JK:JK,MATCH(Control!$E26,Data!$B:$B,0),),NA())</f>
        <v>424.9</v>
      </c>
      <c r="JO26">
        <f>IF($E$7&gt;=JO$7,INDEX(Data!JL:JL,MATCH(Control!$E26,Data!$B:$B,0),),NA())</f>
        <v>400.3</v>
      </c>
      <c r="JP26">
        <f>IF($E$7&gt;=JP$7,INDEX(Data!JM:JM,MATCH(Control!$E26,Data!$B:$B,0),),NA())</f>
        <v>381.3</v>
      </c>
      <c r="JQ26">
        <f>IF($E$7&gt;=JQ$7,INDEX(Data!JN:JN,MATCH(Control!$E26,Data!$B:$B,0),),NA())</f>
        <v>419.9</v>
      </c>
      <c r="JR26">
        <f>IF($E$7&gt;=JR$7,INDEX(Data!JO:JO,MATCH(Control!$E26,Data!$B:$B,0),),NA())</f>
        <v>438.1</v>
      </c>
      <c r="JS26">
        <f>IF($E$7&gt;=JS$7,INDEX(Data!JP:JP,MATCH(Control!$E26,Data!$B:$B,0),),NA())</f>
        <v>453.5</v>
      </c>
      <c r="JT26">
        <f>IF($E$7&gt;=JT$7,INDEX(Data!JQ:JQ,MATCH(Control!$E26,Data!$B:$B,0),),NA())</f>
        <v>655.6</v>
      </c>
      <c r="JU26">
        <f>IF($E$7&gt;=JU$7,INDEX(Data!JR:JR,MATCH(Control!$E26,Data!$B:$B,0),),NA())</f>
        <v>445.8</v>
      </c>
      <c r="JV26">
        <f>IF($E$7&gt;=JV$7,INDEX(Data!JS:JS,MATCH(Control!$E26,Data!$B:$B,0),),NA())</f>
        <v>352.2</v>
      </c>
      <c r="JW26">
        <f>IF($E$7&gt;=JW$7,INDEX(Data!JT:JT,MATCH(Control!$E26,Data!$B:$B,0),),NA())</f>
        <v>420.4</v>
      </c>
      <c r="JX26">
        <f>IF($E$7&gt;=JX$7,INDEX(Data!JU:JU,MATCH(Control!$E26,Data!$B:$B,0),),NA())</f>
        <v>404.5</v>
      </c>
      <c r="JY26">
        <f>IF($E$7&gt;=JY$7,INDEX(Data!JV:JV,MATCH(Control!$E26,Data!$B:$B,0),),NA())</f>
        <v>442.6</v>
      </c>
      <c r="JZ26">
        <f>IF($E$7&gt;=JZ$7,INDEX(Data!JW:JW,MATCH(Control!$E26,Data!$B:$B,0),),NA())</f>
        <v>436.7</v>
      </c>
      <c r="KA26">
        <f>IF($E$7&gt;=KA$7,INDEX(Data!JX:JX,MATCH(Control!$E26,Data!$B:$B,0),),NA())</f>
        <v>401.9</v>
      </c>
      <c r="KB26">
        <f>IF($E$7&gt;=KB$7,INDEX(Data!JY:JY,MATCH(Control!$E26,Data!$B:$B,0),),NA())</f>
        <v>396.4</v>
      </c>
      <c r="KC26">
        <f>IF($E$7&gt;=KC$7,INDEX(Data!JZ:JZ,MATCH(Control!$E26,Data!$B:$B,0),),NA())</f>
        <v>428.8</v>
      </c>
      <c r="KD26">
        <f>IF($E$7&gt;=KD$7,INDEX(Data!KA:KA,MATCH(Control!$E26,Data!$B:$B,0),),NA())</f>
        <v>445.2</v>
      </c>
      <c r="KE26">
        <f>IF($E$7&gt;=KE$7,INDEX(Data!KB:KB,MATCH(Control!$E26,Data!$B:$B,0),),NA())</f>
        <v>464.3</v>
      </c>
      <c r="KF26">
        <f>IF($E$7&gt;=KF$7,INDEX(Data!KC:KC,MATCH(Control!$E26,Data!$B:$B,0),),NA())</f>
        <v>642</v>
      </c>
      <c r="KG26">
        <f>IF($E$7&gt;=KG$7,INDEX(Data!KD:KD,MATCH(Control!$E26,Data!$B:$B,0),),NA())</f>
        <v>430.8</v>
      </c>
      <c r="KH26">
        <f>IF($E$7&gt;=KH$7,INDEX(Data!KE:KE,MATCH(Control!$E26,Data!$B:$B,0),),NA())</f>
        <v>346.7</v>
      </c>
      <c r="KI26">
        <f>IF($E$7&gt;=KI$7,INDEX(Data!KF:KF,MATCH(Control!$E26,Data!$B:$B,0),),NA())</f>
        <v>401.9</v>
      </c>
      <c r="KJ26">
        <f>IF($E$7&gt;=KJ$7,INDEX(Data!KG:KG,MATCH(Control!$E26,Data!$B:$B,0),),NA())</f>
        <v>424.7</v>
      </c>
      <c r="KK26">
        <f>IF($E$7&gt;=KK$7,INDEX(Data!KH:KH,MATCH(Control!$E26,Data!$B:$B,0),),NA())</f>
        <v>448.1</v>
      </c>
      <c r="KL26">
        <f>IF($E$7&gt;=KL$7,INDEX(Data!KI:KI,MATCH(Control!$E26,Data!$B:$B,0),),NA())</f>
        <v>434</v>
      </c>
      <c r="KM26">
        <f>IF($E$7&gt;=KM$7,INDEX(Data!KJ:KJ,MATCH(Control!$E26,Data!$B:$B,0),),NA())</f>
        <v>412.1</v>
      </c>
      <c r="KN26">
        <f>IF($E$7&gt;=KN$7,INDEX(Data!KK:KK,MATCH(Control!$E26,Data!$B:$B,0),),NA())</f>
        <v>411.9</v>
      </c>
      <c r="KO26">
        <f>IF($E$7&gt;=KO$7,INDEX(Data!KL:KL,MATCH(Control!$E26,Data!$B:$B,0),),NA())</f>
        <v>449.8</v>
      </c>
      <c r="KP26">
        <f>IF($E$7&gt;=KP$7,INDEX(Data!KM:KM,MATCH(Control!$E26,Data!$B:$B,0),),NA())</f>
        <v>475.5</v>
      </c>
      <c r="KQ26">
        <f>IF($E$7&gt;=KQ$7,INDEX(Data!KN:KN,MATCH(Control!$E26,Data!$B:$B,0),),NA())</f>
        <v>486.2</v>
      </c>
      <c r="KR26">
        <f>IF($E$7&gt;=KR$7,INDEX(Data!KO:KO,MATCH(Control!$E26,Data!$B:$B,0),),NA())</f>
        <v>691.1</v>
      </c>
      <c r="KS26">
        <f>IF($E$7&gt;=KS$7,INDEX(Data!KP:KP,MATCH(Control!$E26,Data!$B:$B,0),),NA())</f>
        <v>452.6</v>
      </c>
      <c r="KT26">
        <f>IF($E$7&gt;=KT$7,INDEX(Data!KQ:KQ,MATCH(Control!$E26,Data!$B:$B,0),),NA())</f>
        <v>374.2</v>
      </c>
      <c r="KU26">
        <f>IF($E$7&gt;=KU$7,INDEX(Data!KR:KR,MATCH(Control!$E26,Data!$B:$B,0),),NA())</f>
        <v>439.8</v>
      </c>
      <c r="KV26">
        <f>IF($E$7&gt;=KV$7,INDEX(Data!KS:KS,MATCH(Control!$E26,Data!$B:$B,0),),NA())</f>
        <v>445.6</v>
      </c>
      <c r="KW26">
        <f>IF($E$7&gt;=KW$7,INDEX(Data!KT:KT,MATCH(Control!$E26,Data!$B:$B,0),),NA())</f>
        <v>466</v>
      </c>
      <c r="KX26">
        <f>IF($E$7&gt;=KX$7,INDEX(Data!KU:KU,MATCH(Control!$E26,Data!$B:$B,0),),NA())</f>
        <v>481.4</v>
      </c>
      <c r="KY26">
        <f>IF($E$7&gt;=KY$7,INDEX(Data!KV:KV,MATCH(Control!$E26,Data!$B:$B,0),),NA())</f>
        <v>456.6</v>
      </c>
      <c r="KZ26">
        <f>IF($E$7&gt;=KZ$7,INDEX(Data!KW:KW,MATCH(Control!$E26,Data!$B:$B,0),),NA())</f>
        <v>441.2</v>
      </c>
      <c r="LA26">
        <f>IF($E$7&gt;=LA$7,INDEX(Data!KX:KX,MATCH(Control!$E26,Data!$B:$B,0),),NA())</f>
        <v>463.2</v>
      </c>
      <c r="LB26">
        <f>IF($E$7&gt;=LB$7,INDEX(Data!KY:KY,MATCH(Control!$E26,Data!$B:$B,0),),NA())</f>
        <v>520.9</v>
      </c>
      <c r="LC26">
        <f>IF($E$7&gt;=LC$7,INDEX(Data!KZ:KZ,MATCH(Control!$E26,Data!$B:$B,0),),NA())</f>
        <v>526</v>
      </c>
      <c r="LD26">
        <f>IF($E$7&gt;=LD$7,INDEX(Data!LA:LA,MATCH(Control!$E26,Data!$B:$B,0),),NA())</f>
        <v>742.4</v>
      </c>
      <c r="LE26">
        <f>IF($E$7&gt;=LE$7,INDEX(Data!LB:LB,MATCH(Control!$E26,Data!$B:$B,0),),NA())</f>
        <v>510.3</v>
      </c>
      <c r="LF26">
        <f>IF($E$7&gt;=LF$7,INDEX(Data!LC:LC,MATCH(Control!$E26,Data!$B:$B,0),),NA())</f>
        <v>428.7</v>
      </c>
      <c r="LG26">
        <f>IF($E$7&gt;=LG$7,INDEX(Data!LD:LD,MATCH(Control!$E26,Data!$B:$B,0),),NA())</f>
        <v>443</v>
      </c>
      <c r="LH26">
        <f>IF($E$7&gt;=LH$7,INDEX(Data!LE:LE,MATCH(Control!$E26,Data!$B:$B,0),),NA())</f>
        <v>502.1</v>
      </c>
      <c r="LI26">
        <f>IF($E$7&gt;=LI$7,INDEX(Data!LF:LF,MATCH(Control!$E26,Data!$B:$B,0),),NA())</f>
        <v>523.6</v>
      </c>
      <c r="LJ26">
        <f>IF($E$7&gt;=LJ$7,INDEX(Data!LG:LG,MATCH(Control!$E26,Data!$B:$B,0),),NA())</f>
        <v>470.2</v>
      </c>
      <c r="LK26">
        <f>IF($E$7&gt;=LK$7,INDEX(Data!LH:LH,MATCH(Control!$E26,Data!$B:$B,0),),NA())</f>
        <v>482</v>
      </c>
      <c r="LL26">
        <f>IF($E$7&gt;=LL$7,INDEX(Data!LI:LI,MATCH(Control!$E26,Data!$B:$B,0),),NA())</f>
        <v>460.6</v>
      </c>
      <c r="LM26">
        <f>IF($E$7&gt;=LM$7,INDEX(Data!LJ:LJ,MATCH(Control!$E26,Data!$B:$B,0),),NA())</f>
        <v>483.1</v>
      </c>
      <c r="LN26">
        <f>IF($E$7&gt;=LN$7,INDEX(Data!LK:LK,MATCH(Control!$E26,Data!$B:$B,0),),NA())</f>
        <v>515.5</v>
      </c>
      <c r="LO26">
        <f>IF($E$7&gt;=LO$7,INDEX(Data!LL:LL,MATCH(Control!$E26,Data!$B:$B,0),),NA())</f>
        <v>531.1</v>
      </c>
      <c r="LP26">
        <f>IF($E$7&gt;=LP$7,INDEX(Data!LM:LM,MATCH(Control!$E26,Data!$B:$B,0),),NA())</f>
        <v>787.1</v>
      </c>
      <c r="LQ26">
        <f>IF($E$7&gt;=LQ$7,INDEX(Data!LN:LN,MATCH(Control!$E26,Data!$B:$B,0),),NA())</f>
        <v>545.4</v>
      </c>
      <c r="LR26">
        <f>IF($E$7&gt;=LR$7,INDEX(Data!LO:LO,MATCH(Control!$E26,Data!$B:$B,0),),NA())</f>
        <v>439.1</v>
      </c>
      <c r="LS26">
        <f>IF($E$7&gt;=LS$7,INDEX(Data!LP:LP,MATCH(Control!$E26,Data!$B:$B,0),),NA())</f>
        <v>510.5</v>
      </c>
      <c r="LT26">
        <f>IF($E$7&gt;=LT$7,INDEX(Data!LQ:LQ,MATCH(Control!$E26,Data!$B:$B,0),),NA())</f>
        <v>550.1</v>
      </c>
      <c r="LU26">
        <f>IF($E$7&gt;=LU$7,INDEX(Data!LR:LR,MATCH(Control!$E26,Data!$B:$B,0),),NA())</f>
        <v>598</v>
      </c>
      <c r="LV26">
        <f>IF($E$7&gt;=LV$7,INDEX(Data!LS:LS,MATCH(Control!$E26,Data!$B:$B,0),),NA())</f>
        <v>545.70000000000005</v>
      </c>
      <c r="LW26">
        <f>IF($E$7&gt;=LW$7,INDEX(Data!LT:LT,MATCH(Control!$E26,Data!$B:$B,0),),NA())</f>
        <v>516.1</v>
      </c>
      <c r="LX26">
        <f>IF($E$7&gt;=LX$7,INDEX(Data!LU:LU,MATCH(Control!$E26,Data!$B:$B,0),),NA())</f>
        <v>509.7</v>
      </c>
      <c r="LY26">
        <f>IF($E$7&gt;=LY$7,INDEX(Data!LV:LV,MATCH(Control!$E26,Data!$B:$B,0),),NA())</f>
        <v>536.20000000000005</v>
      </c>
      <c r="LZ26">
        <f>IF($E$7&gt;=LZ$7,INDEX(Data!LW:LW,MATCH(Control!$E26,Data!$B:$B,0),),NA())</f>
        <v>584.1</v>
      </c>
      <c r="MA26">
        <f>IF($E$7&gt;=MA$7,INDEX(Data!LX:LX,MATCH(Control!$E26,Data!$B:$B,0),),NA())</f>
        <v>619.1</v>
      </c>
      <c r="MB26">
        <f>IF($E$7&gt;=MB$7,INDEX(Data!LY:LY,MATCH(Control!$E26,Data!$B:$B,0),),NA())</f>
        <v>944.5</v>
      </c>
      <c r="MC26">
        <f>IF($E$7&gt;=MC$7,INDEX(Data!LZ:LZ,MATCH(Control!$E26,Data!$B:$B,0),),NA())</f>
        <v>534.4</v>
      </c>
      <c r="MD26">
        <f>IF($E$7&gt;=MD$7,INDEX(Data!MA:MA,MATCH(Control!$E26,Data!$B:$B,0),),NA())</f>
        <v>425.3</v>
      </c>
      <c r="ME26">
        <f>IF($E$7&gt;=ME$7,INDEX(Data!MB:MB,MATCH(Control!$E26,Data!$B:$B,0),),NA())</f>
        <v>491</v>
      </c>
      <c r="MF26">
        <f>IF($E$7&gt;=MF$7,INDEX(Data!MC:MC,MATCH(Control!$E26,Data!$B:$B,0),),NA())</f>
        <v>504.7</v>
      </c>
      <c r="MG26">
        <f>IF($E$7&gt;=MG$7,INDEX(Data!MD:MD,MATCH(Control!$E26,Data!$B:$B,0),),NA())</f>
        <v>566.9</v>
      </c>
      <c r="MH26">
        <f>IF($E$7&gt;=MH$7,INDEX(Data!ME:ME,MATCH(Control!$E26,Data!$B:$B,0),),NA())</f>
        <v>522.4</v>
      </c>
      <c r="MI26">
        <f>IF($E$7&gt;=MI$7,INDEX(Data!MF:MF,MATCH(Control!$E26,Data!$B:$B,0),),NA())</f>
        <v>527.5</v>
      </c>
      <c r="MJ26">
        <f>IF($E$7&gt;=MJ$7,INDEX(Data!MG:MG,MATCH(Control!$E26,Data!$B:$B,0),),NA())</f>
        <v>501</v>
      </c>
      <c r="MK26">
        <f>IF($E$7&gt;=MK$7,INDEX(Data!MH:MH,MATCH(Control!$E26,Data!$B:$B,0),),NA())</f>
        <v>542</v>
      </c>
      <c r="ML26">
        <f>IF($E$7&gt;=ML$7,INDEX(Data!MI:MI,MATCH(Control!$E26,Data!$B:$B,0),),NA())</f>
        <v>493.4</v>
      </c>
      <c r="MM26">
        <f>IF($E$7&gt;=MM$7,INDEX(Data!MJ:MJ,MATCH(Control!$E26,Data!$B:$B,0),),NA())</f>
        <v>535.9</v>
      </c>
      <c r="MN26">
        <f>IF($E$7&gt;=MN$7,INDEX(Data!MK:MK,MATCH(Control!$E26,Data!$B:$B,0),),NA())</f>
        <v>871</v>
      </c>
      <c r="MO26">
        <f>IF($E$7&gt;=MO$7,INDEX(Data!ML:ML,MATCH(Control!$E26,Data!$B:$B,0),),NA())</f>
        <v>491.1</v>
      </c>
      <c r="MP26">
        <f>IF($E$7&gt;=MP$7,INDEX(Data!MM:MM,MATCH(Control!$E26,Data!$B:$B,0),),NA())</f>
        <v>411</v>
      </c>
      <c r="MQ26">
        <f>IF($E$7&gt;=MQ$7,INDEX(Data!MN:MN,MATCH(Control!$E26,Data!$B:$B,0),),NA())</f>
        <v>472.7</v>
      </c>
      <c r="MR26">
        <f>IF($E$7&gt;=MR$7,INDEX(Data!MO:MO,MATCH(Control!$E26,Data!$B:$B,0),),NA())</f>
        <v>490.7</v>
      </c>
      <c r="MS26" t="e">
        <f>IF($E$7&gt;=MS$7,INDEX(Data!MP:MP,MATCH(Control!$E26,Data!$B:$B,0),),NA())</f>
        <v>#N/A</v>
      </c>
      <c r="MT26" t="e">
        <f>IF($E$7&gt;=MT$7,INDEX(Data!MQ:MQ,MATCH(Control!$E26,Data!$B:$B,0),),NA())</f>
        <v>#N/A</v>
      </c>
      <c r="MU26" t="e">
        <f>IF($E$7&gt;=MU$7,INDEX(Data!MR:MR,MATCH(Control!$E26,Data!$B:$B,0),),NA())</f>
        <v>#N/A</v>
      </c>
      <c r="MV26" t="e">
        <f>IF($E$7&gt;=MV$7,INDEX(Data!MS:MS,MATCH(Control!$E26,Data!$B:$B,0),),NA())</f>
        <v>#N/A</v>
      </c>
      <c r="MW26" t="e">
        <f>IF($E$7&gt;=MW$7,INDEX(Data!MT:MT,MATCH(Control!$E26,Data!$B:$B,0),),NA())</f>
        <v>#N/A</v>
      </c>
      <c r="MX26" t="e">
        <f>IF($E$7&gt;=MX$7,INDEX(Data!MU:MU,MATCH(Control!$E26,Data!$B:$B,0),),NA())</f>
        <v>#N/A</v>
      </c>
      <c r="MY26" t="e">
        <f>IF($E$7&gt;=MY$7,INDEX(Data!MV:MV,MATCH(Control!$E26,Data!$B:$B,0),),NA())</f>
        <v>#N/A</v>
      </c>
      <c r="MZ26" t="e">
        <f>IF($E$7&gt;=MZ$7,INDEX(Data!MW:MW,MATCH(Control!$E26,Data!$B:$B,0),),NA())</f>
        <v>#N/A</v>
      </c>
      <c r="NA26" t="e">
        <f>IF($E$7&gt;=NA$7,INDEX(Data!MX:MX,MATCH(Control!$E26,Data!$B:$B,0),),NA())</f>
        <v>#N/A</v>
      </c>
      <c r="NB26" t="e">
        <f>IF($E$7&gt;=NB$7,INDEX(Data!MY:MY,MATCH(Control!$E26,Data!$B:$B,0),),NA())</f>
        <v>#N/A</v>
      </c>
      <c r="NC26" t="e">
        <f>IF($E$7&gt;=NC$7,INDEX(Data!MZ:MZ,MATCH(Control!$E26,Data!$B:$B,0),),NA())</f>
        <v>#N/A</v>
      </c>
      <c r="ND26" t="e">
        <f>IF($E$7&gt;=ND$7,INDEX(Data!NA:NA,MATCH(Control!$E26,Data!$B:$B,0),),NA())</f>
        <v>#N/A</v>
      </c>
      <c r="NE26" t="e">
        <f>IF($E$7&gt;=NE$7,INDEX(Data!NB:NB,MATCH(Control!$E26,Data!$B:$B,0),),NA())</f>
        <v>#N/A</v>
      </c>
      <c r="NF26" t="e">
        <f>IF($E$7&gt;=NF$7,INDEX(Data!NC:NC,MATCH(Control!$E26,Data!$B:$B,0),),NA())</f>
        <v>#N/A</v>
      </c>
      <c r="NG26" t="e">
        <f>IF($E$7&gt;=NG$7,INDEX(Data!ND:ND,MATCH(Control!$E26,Data!$B:$B,0),),NA())</f>
        <v>#N/A</v>
      </c>
      <c r="NH26" t="e">
        <f>IF($E$7&gt;=NH$7,INDEX(Data!NE:NE,MATCH(Control!$E26,Data!$B:$B,0),),NA())</f>
        <v>#N/A</v>
      </c>
      <c r="NI26" t="e">
        <f>IF($E$7&gt;=NI$7,INDEX(Data!NF:NF,MATCH(Control!$E26,Data!$B:$B,0),),NA())</f>
        <v>#N/A</v>
      </c>
      <c r="NJ26" t="e">
        <f>IF($E$7&gt;=NJ$7,INDEX(Data!NG:NG,MATCH(Control!$E26,Data!$B:$B,0),),NA())</f>
        <v>#N/A</v>
      </c>
      <c r="NK26" t="e">
        <f>IF($E$7&gt;=NK$7,INDEX(Data!NH:NH,MATCH(Control!$E26,Data!$B:$B,0),),NA())</f>
        <v>#N/A</v>
      </c>
      <c r="NL26" t="e">
        <f>IF($E$7&gt;=NL$7,INDEX(Data!NI:NI,MATCH(Control!$E26,Data!$B:$B,0),),NA())</f>
        <v>#N/A</v>
      </c>
    </row>
    <row r="27" spans="1:376" x14ac:dyDescent="0.25">
      <c r="A27" s="17">
        <v>9</v>
      </c>
      <c r="C27" s="8">
        <f t="shared" si="0"/>
        <v>39904</v>
      </c>
      <c r="E27" s="3" t="str">
        <f t="shared" si="32"/>
        <v>New South Wales - Department stores</v>
      </c>
      <c r="F27" t="str">
        <f t="shared" si="34"/>
        <v>New South Wales</v>
      </c>
      <c r="G27" t="str">
        <f t="shared" si="33"/>
        <v>Department stores</v>
      </c>
      <c r="H27">
        <f>IF($E$7&gt;=H$7,INDEX(Data!E:E,MATCH(Control!$E27,Data!$B:$B,0),),NA())</f>
        <v>178.3</v>
      </c>
      <c r="I27">
        <f>IF($E$7&gt;=I$7,INDEX(Data!F:F,MATCH(Control!$E27,Data!$B:$B,0),),NA())</f>
        <v>202.8</v>
      </c>
      <c r="J27">
        <f>IF($E$7&gt;=J$7,INDEX(Data!G:G,MATCH(Control!$E27,Data!$B:$B,0),),NA())</f>
        <v>176.3</v>
      </c>
      <c r="K27">
        <f>IF($E$7&gt;=K$7,INDEX(Data!H:H,MATCH(Control!$E27,Data!$B:$B,0),),NA())</f>
        <v>172.6</v>
      </c>
      <c r="L27">
        <f>IF($E$7&gt;=L$7,INDEX(Data!I:I,MATCH(Control!$E27,Data!$B:$B,0),),NA())</f>
        <v>169.6</v>
      </c>
      <c r="M27">
        <f>IF($E$7&gt;=M$7,INDEX(Data!J:J,MATCH(Control!$E27,Data!$B:$B,0),),NA())</f>
        <v>181.4</v>
      </c>
      <c r="N27">
        <f>IF($E$7&gt;=N$7,INDEX(Data!K:K,MATCH(Control!$E27,Data!$B:$B,0),),NA())</f>
        <v>173.9</v>
      </c>
      <c r="O27">
        <f>IF($E$7&gt;=O$7,INDEX(Data!L:L,MATCH(Control!$E27,Data!$B:$B,0),),NA())</f>
        <v>206.6</v>
      </c>
      <c r="P27">
        <f>IF($E$7&gt;=P$7,INDEX(Data!M:M,MATCH(Control!$E27,Data!$B:$B,0),),NA())</f>
        <v>346.6</v>
      </c>
      <c r="Q27">
        <f>IF($E$7&gt;=Q$7,INDEX(Data!N:N,MATCH(Control!$E27,Data!$B:$B,0),),NA())</f>
        <v>135.30000000000001</v>
      </c>
      <c r="R27">
        <f>IF($E$7&gt;=R$7,INDEX(Data!O:O,MATCH(Control!$E27,Data!$B:$B,0),),NA())</f>
        <v>144.19999999999999</v>
      </c>
      <c r="S27">
        <f>IF($E$7&gt;=S$7,INDEX(Data!P:P,MATCH(Control!$E27,Data!$B:$B,0),),NA())</f>
        <v>180.5</v>
      </c>
      <c r="T27">
        <f>IF($E$7&gt;=T$7,INDEX(Data!Q:Q,MATCH(Control!$E27,Data!$B:$B,0),),NA())</f>
        <v>199.4</v>
      </c>
      <c r="U27">
        <f>IF($E$7&gt;=U$7,INDEX(Data!R:R,MATCH(Control!$E27,Data!$B:$B,0),),NA())</f>
        <v>200.5</v>
      </c>
      <c r="V27">
        <f>IF($E$7&gt;=V$7,INDEX(Data!S:S,MATCH(Control!$E27,Data!$B:$B,0),),NA())</f>
        <v>175.2</v>
      </c>
      <c r="W27">
        <f>IF($E$7&gt;=W$7,INDEX(Data!T:T,MATCH(Control!$E27,Data!$B:$B,0),),NA())</f>
        <v>181.4</v>
      </c>
      <c r="X27">
        <f>IF($E$7&gt;=X$7,INDEX(Data!U:U,MATCH(Control!$E27,Data!$B:$B,0),),NA())</f>
        <v>179.7</v>
      </c>
      <c r="Y27">
        <f>IF($E$7&gt;=Y$7,INDEX(Data!V:V,MATCH(Control!$E27,Data!$B:$B,0),),NA())</f>
        <v>185</v>
      </c>
      <c r="Z27">
        <f>IF($E$7&gt;=Z$7,INDEX(Data!W:W,MATCH(Control!$E27,Data!$B:$B,0),),NA())</f>
        <v>194.4</v>
      </c>
      <c r="AA27">
        <f>IF($E$7&gt;=AA$7,INDEX(Data!X:X,MATCH(Control!$E27,Data!$B:$B,0),),NA())</f>
        <v>224.9</v>
      </c>
      <c r="AB27">
        <f>IF($E$7&gt;=AB$7,INDEX(Data!Y:Y,MATCH(Control!$E27,Data!$B:$B,0),),NA())</f>
        <v>384.7</v>
      </c>
      <c r="AC27">
        <f>IF($E$7&gt;=AC$7,INDEX(Data!Z:Z,MATCH(Control!$E27,Data!$B:$B,0),),NA())</f>
        <v>139</v>
      </c>
      <c r="AD27">
        <f>IF($E$7&gt;=AD$7,INDEX(Data!AA:AA,MATCH(Control!$E27,Data!$B:$B,0),),NA())</f>
        <v>159.5</v>
      </c>
      <c r="AE27">
        <f>IF($E$7&gt;=AE$7,INDEX(Data!AB:AB,MATCH(Control!$E27,Data!$B:$B,0),),NA())</f>
        <v>187.4</v>
      </c>
      <c r="AF27">
        <f>IF($E$7&gt;=AF$7,INDEX(Data!AC:AC,MATCH(Control!$E27,Data!$B:$B,0),),NA())</f>
        <v>181.8</v>
      </c>
      <c r="AG27">
        <f>IF($E$7&gt;=AG$7,INDEX(Data!AD:AD,MATCH(Control!$E27,Data!$B:$B,0),),NA())</f>
        <v>236</v>
      </c>
      <c r="AH27">
        <f>IF($E$7&gt;=AH$7,INDEX(Data!AE:AE,MATCH(Control!$E27,Data!$B:$B,0),),NA())</f>
        <v>190.4</v>
      </c>
      <c r="AI27">
        <f>IF($E$7&gt;=AI$7,INDEX(Data!AF:AF,MATCH(Control!$E27,Data!$B:$B,0),),NA())</f>
        <v>209.7</v>
      </c>
      <c r="AJ27">
        <f>IF($E$7&gt;=AJ$7,INDEX(Data!AG:AG,MATCH(Control!$E27,Data!$B:$B,0),),NA())</f>
        <v>193.6</v>
      </c>
      <c r="AK27">
        <f>IF($E$7&gt;=AK$7,INDEX(Data!AH:AH,MATCH(Control!$E27,Data!$B:$B,0),),NA())</f>
        <v>202.2</v>
      </c>
      <c r="AL27">
        <f>IF($E$7&gt;=AL$7,INDEX(Data!AI:AI,MATCH(Control!$E27,Data!$B:$B,0),),NA())</f>
        <v>214.6</v>
      </c>
      <c r="AM27">
        <f>IF($E$7&gt;=AM$7,INDEX(Data!AJ:AJ,MATCH(Control!$E27,Data!$B:$B,0),),NA())</f>
        <v>242.7</v>
      </c>
      <c r="AN27">
        <f>IF($E$7&gt;=AN$7,INDEX(Data!AK:AK,MATCH(Control!$E27,Data!$B:$B,0),),NA())</f>
        <v>415.5</v>
      </c>
      <c r="AO27">
        <f>IF($E$7&gt;=AO$7,INDEX(Data!AL:AL,MATCH(Control!$E27,Data!$B:$B,0),),NA())</f>
        <v>204.9</v>
      </c>
      <c r="AP27">
        <f>IF($E$7&gt;=AP$7,INDEX(Data!AM:AM,MATCH(Control!$E27,Data!$B:$B,0),),NA())</f>
        <v>179.6</v>
      </c>
      <c r="AQ27">
        <f>IF($E$7&gt;=AQ$7,INDEX(Data!AN:AN,MATCH(Control!$E27,Data!$B:$B,0),),NA())</f>
        <v>212.5</v>
      </c>
      <c r="AR27">
        <f>IF($E$7&gt;=AR$7,INDEX(Data!AO:AO,MATCH(Control!$E27,Data!$B:$B,0),),NA())</f>
        <v>234.3</v>
      </c>
      <c r="AS27">
        <f>IF($E$7&gt;=AS$7,INDEX(Data!AP:AP,MATCH(Control!$E27,Data!$B:$B,0),),NA())</f>
        <v>282.3</v>
      </c>
      <c r="AT27">
        <f>IF($E$7&gt;=AT$7,INDEX(Data!AQ:AQ,MATCH(Control!$E27,Data!$B:$B,0),),NA())</f>
        <v>217.6</v>
      </c>
      <c r="AU27">
        <f>IF($E$7&gt;=AU$7,INDEX(Data!AR:AR,MATCH(Control!$E27,Data!$B:$B,0),),NA())</f>
        <v>247.5</v>
      </c>
      <c r="AV27">
        <f>IF($E$7&gt;=AV$7,INDEX(Data!AS:AS,MATCH(Control!$E27,Data!$B:$B,0),),NA())</f>
        <v>226.4</v>
      </c>
      <c r="AW27">
        <f>IF($E$7&gt;=AW$7,INDEX(Data!AT:AT,MATCH(Control!$E27,Data!$B:$B,0),),NA())</f>
        <v>216.9</v>
      </c>
      <c r="AX27">
        <f>IF($E$7&gt;=AX$7,INDEX(Data!AU:AU,MATCH(Control!$E27,Data!$B:$B,0),),NA())</f>
        <v>255.1</v>
      </c>
      <c r="AY27">
        <f>IF($E$7&gt;=AY$7,INDEX(Data!AV:AV,MATCH(Control!$E27,Data!$B:$B,0),),NA())</f>
        <v>279.5</v>
      </c>
      <c r="AZ27">
        <f>IF($E$7&gt;=AZ$7,INDEX(Data!AW:AW,MATCH(Control!$E27,Data!$B:$B,0),),NA())</f>
        <v>480.5</v>
      </c>
      <c r="BA27">
        <f>IF($E$7&gt;=BA$7,INDEX(Data!AX:AX,MATCH(Control!$E27,Data!$B:$B,0),),NA())</f>
        <v>238</v>
      </c>
      <c r="BB27">
        <f>IF($E$7&gt;=BB$7,INDEX(Data!AY:AY,MATCH(Control!$E27,Data!$B:$B,0),),NA())</f>
        <v>177.7</v>
      </c>
      <c r="BC27">
        <f>IF($E$7&gt;=BC$7,INDEX(Data!AZ:AZ,MATCH(Control!$E27,Data!$B:$B,0),),NA())</f>
        <v>214.7</v>
      </c>
      <c r="BD27">
        <f>IF($E$7&gt;=BD$7,INDEX(Data!BA:BA,MATCH(Control!$E27,Data!$B:$B,0),),NA())</f>
        <v>227.8</v>
      </c>
      <c r="BE27">
        <f>IF($E$7&gt;=BE$7,INDEX(Data!BB:BB,MATCH(Control!$E27,Data!$B:$B,0),),NA())</f>
        <v>302.7</v>
      </c>
      <c r="BF27">
        <f>IF($E$7&gt;=BF$7,INDEX(Data!BC:BC,MATCH(Control!$E27,Data!$B:$B,0),),NA())</f>
        <v>218.1</v>
      </c>
      <c r="BG27">
        <f>IF($E$7&gt;=BG$7,INDEX(Data!BD:BD,MATCH(Control!$E27,Data!$B:$B,0),),NA())</f>
        <v>265.10000000000002</v>
      </c>
      <c r="BH27">
        <f>IF($E$7&gt;=BH$7,INDEX(Data!BE:BE,MATCH(Control!$E27,Data!$B:$B,0),),NA())</f>
        <v>225.9</v>
      </c>
      <c r="BI27">
        <f>IF($E$7&gt;=BI$7,INDEX(Data!BF:BF,MATCH(Control!$E27,Data!$B:$B,0),),NA())</f>
        <v>256.60000000000002</v>
      </c>
      <c r="BJ27">
        <f>IF($E$7&gt;=BJ$7,INDEX(Data!BG:BG,MATCH(Control!$E27,Data!$B:$B,0),),NA())</f>
        <v>261.89999999999998</v>
      </c>
      <c r="BK27">
        <f>IF($E$7&gt;=BK$7,INDEX(Data!BH:BH,MATCH(Control!$E27,Data!$B:$B,0),),NA())</f>
        <v>285.39999999999998</v>
      </c>
      <c r="BL27">
        <f>IF($E$7&gt;=BL$7,INDEX(Data!BI:BI,MATCH(Control!$E27,Data!$B:$B,0),),NA())</f>
        <v>542.4</v>
      </c>
      <c r="BM27">
        <f>IF($E$7&gt;=BM$7,INDEX(Data!BJ:BJ,MATCH(Control!$E27,Data!$B:$B,0),),NA())</f>
        <v>239.7</v>
      </c>
      <c r="BN27">
        <f>IF($E$7&gt;=BN$7,INDEX(Data!BK:BK,MATCH(Control!$E27,Data!$B:$B,0),),NA())</f>
        <v>202.5</v>
      </c>
      <c r="BO27">
        <f>IF($E$7&gt;=BO$7,INDEX(Data!BL:BL,MATCH(Control!$E27,Data!$B:$B,0),),NA())</f>
        <v>234.1</v>
      </c>
      <c r="BP27">
        <f>IF($E$7&gt;=BP$7,INDEX(Data!BM:BM,MATCH(Control!$E27,Data!$B:$B,0),),NA())</f>
        <v>247.7</v>
      </c>
      <c r="BQ27">
        <f>IF($E$7&gt;=BQ$7,INDEX(Data!BN:BN,MATCH(Control!$E27,Data!$B:$B,0),),NA())</f>
        <v>263.3</v>
      </c>
      <c r="BR27">
        <f>IF($E$7&gt;=BR$7,INDEX(Data!BO:BO,MATCH(Control!$E27,Data!$B:$B,0),),NA())</f>
        <v>260.39999999999998</v>
      </c>
      <c r="BS27">
        <f>IF($E$7&gt;=BS$7,INDEX(Data!BP:BP,MATCH(Control!$E27,Data!$B:$B,0),),NA())</f>
        <v>277.39999999999998</v>
      </c>
      <c r="BT27">
        <f>IF($E$7&gt;=BT$7,INDEX(Data!BQ:BQ,MATCH(Control!$E27,Data!$B:$B,0),),NA())</f>
        <v>232.7</v>
      </c>
      <c r="BU27">
        <f>IF($E$7&gt;=BU$7,INDEX(Data!BR:BR,MATCH(Control!$E27,Data!$B:$B,0),),NA())</f>
        <v>251.8</v>
      </c>
      <c r="BV27">
        <f>IF($E$7&gt;=BV$7,INDEX(Data!BS:BS,MATCH(Control!$E27,Data!$B:$B,0),),NA())</f>
        <v>261.10000000000002</v>
      </c>
      <c r="BW27">
        <f>IF($E$7&gt;=BW$7,INDEX(Data!BT:BT,MATCH(Control!$E27,Data!$B:$B,0),),NA())</f>
        <v>295.2</v>
      </c>
      <c r="BX27">
        <f>IF($E$7&gt;=BX$7,INDEX(Data!BU:BU,MATCH(Control!$E27,Data!$B:$B,0),),NA())</f>
        <v>540.29999999999995</v>
      </c>
      <c r="BY27">
        <f>IF($E$7&gt;=BY$7,INDEX(Data!BV:BV,MATCH(Control!$E27,Data!$B:$B,0),),NA())</f>
        <v>225.3</v>
      </c>
      <c r="BZ27">
        <f>IF($E$7&gt;=BZ$7,INDEX(Data!BW:BW,MATCH(Control!$E27,Data!$B:$B,0),),NA())</f>
        <v>219</v>
      </c>
      <c r="CA27">
        <f>IF($E$7&gt;=CA$7,INDEX(Data!BX:BX,MATCH(Control!$E27,Data!$B:$B,0),),NA())</f>
        <v>252.2</v>
      </c>
      <c r="CB27">
        <f>IF($E$7&gt;=CB$7,INDEX(Data!BY:BY,MATCH(Control!$E27,Data!$B:$B,0),),NA())</f>
        <v>259.7</v>
      </c>
      <c r="CC27">
        <f>IF($E$7&gt;=CC$7,INDEX(Data!BZ:BZ,MATCH(Control!$E27,Data!$B:$B,0),),NA())</f>
        <v>271.5</v>
      </c>
      <c r="CD27">
        <f>IF($E$7&gt;=CD$7,INDEX(Data!CA:CA,MATCH(Control!$E27,Data!$B:$B,0),),NA())</f>
        <v>252.1</v>
      </c>
      <c r="CE27">
        <f>IF($E$7&gt;=CE$7,INDEX(Data!CB:CB,MATCH(Control!$E27,Data!$B:$B,0),),NA())</f>
        <v>256.60000000000002</v>
      </c>
      <c r="CF27">
        <f>IF($E$7&gt;=CF$7,INDEX(Data!CC:CC,MATCH(Control!$E27,Data!$B:$B,0),),NA())</f>
        <v>238.2</v>
      </c>
      <c r="CG27">
        <f>IF($E$7&gt;=CG$7,INDEX(Data!CD:CD,MATCH(Control!$E27,Data!$B:$B,0),),NA())</f>
        <v>266.5</v>
      </c>
      <c r="CH27">
        <f>IF($E$7&gt;=CH$7,INDEX(Data!CE:CE,MATCH(Control!$E27,Data!$B:$B,0),),NA())</f>
        <v>268.39999999999998</v>
      </c>
      <c r="CI27">
        <f>IF($E$7&gt;=CI$7,INDEX(Data!CF:CF,MATCH(Control!$E27,Data!$B:$B,0),),NA())</f>
        <v>318.5</v>
      </c>
      <c r="CJ27">
        <f>IF($E$7&gt;=CJ$7,INDEX(Data!CG:CG,MATCH(Control!$E27,Data!$B:$B,0),),NA())</f>
        <v>581.79999999999995</v>
      </c>
      <c r="CK27">
        <f>IF($E$7&gt;=CK$7,INDEX(Data!CH:CH,MATCH(Control!$E27,Data!$B:$B,0),),NA())</f>
        <v>232.3</v>
      </c>
      <c r="CL27">
        <f>IF($E$7&gt;=CL$7,INDEX(Data!CI:CI,MATCH(Control!$E27,Data!$B:$B,0),),NA())</f>
        <v>193.8</v>
      </c>
      <c r="CM27">
        <f>IF($E$7&gt;=CM$7,INDEX(Data!CJ:CJ,MATCH(Control!$E27,Data!$B:$B,0),),NA())</f>
        <v>265.8</v>
      </c>
      <c r="CN27">
        <f>IF($E$7&gt;=CN$7,INDEX(Data!CK:CK,MATCH(Control!$E27,Data!$B:$B,0),),NA())</f>
        <v>253.5</v>
      </c>
      <c r="CO27">
        <f>IF($E$7&gt;=CO$7,INDEX(Data!CL:CL,MATCH(Control!$E27,Data!$B:$B,0),),NA())</f>
        <v>276.5</v>
      </c>
      <c r="CP27">
        <f>IF($E$7&gt;=CP$7,INDEX(Data!CM:CM,MATCH(Control!$E27,Data!$B:$B,0),),NA())</f>
        <v>274.10000000000002</v>
      </c>
      <c r="CQ27">
        <f>IF($E$7&gt;=CQ$7,INDEX(Data!CN:CN,MATCH(Control!$E27,Data!$B:$B,0),),NA())</f>
        <v>267.10000000000002</v>
      </c>
      <c r="CR27">
        <f>IF($E$7&gt;=CR$7,INDEX(Data!CO:CO,MATCH(Control!$E27,Data!$B:$B,0),),NA())</f>
        <v>256.7</v>
      </c>
      <c r="CS27">
        <f>IF($E$7&gt;=CS$7,INDEX(Data!CP:CP,MATCH(Control!$E27,Data!$B:$B,0),),NA())</f>
        <v>272.60000000000002</v>
      </c>
      <c r="CT27">
        <f>IF($E$7&gt;=CT$7,INDEX(Data!CQ:CQ,MATCH(Control!$E27,Data!$B:$B,0),),NA())</f>
        <v>268.39999999999998</v>
      </c>
      <c r="CU27">
        <f>IF($E$7&gt;=CU$7,INDEX(Data!CR:CR,MATCH(Control!$E27,Data!$B:$B,0),),NA())</f>
        <v>329</v>
      </c>
      <c r="CV27">
        <f>IF($E$7&gt;=CV$7,INDEX(Data!CS:CS,MATCH(Control!$E27,Data!$B:$B,0),),NA())</f>
        <v>560.9</v>
      </c>
      <c r="CW27">
        <f>IF($E$7&gt;=CW$7,INDEX(Data!CT:CT,MATCH(Control!$E27,Data!$B:$B,0),),NA())</f>
        <v>237.6</v>
      </c>
      <c r="CX27">
        <f>IF($E$7&gt;=CX$7,INDEX(Data!CU:CU,MATCH(Control!$E27,Data!$B:$B,0),),NA())</f>
        <v>201.6</v>
      </c>
      <c r="CY27">
        <f>IF($E$7&gt;=CY$7,INDEX(Data!CV:CV,MATCH(Control!$E27,Data!$B:$B,0),),NA())</f>
        <v>258.5</v>
      </c>
      <c r="CZ27">
        <f>IF($E$7&gt;=CZ$7,INDEX(Data!CW:CW,MATCH(Control!$E27,Data!$B:$B,0),),NA())</f>
        <v>260</v>
      </c>
      <c r="DA27">
        <f>IF($E$7&gt;=DA$7,INDEX(Data!CX:CX,MATCH(Control!$E27,Data!$B:$B,0),),NA())</f>
        <v>287.7</v>
      </c>
      <c r="DB27">
        <f>IF($E$7&gt;=DB$7,INDEX(Data!CY:CY,MATCH(Control!$E27,Data!$B:$B,0),),NA())</f>
        <v>287.3</v>
      </c>
      <c r="DC27">
        <f>IF($E$7&gt;=DC$7,INDEX(Data!CZ:CZ,MATCH(Control!$E27,Data!$B:$B,0),),NA())</f>
        <v>256.5</v>
      </c>
      <c r="DD27">
        <f>IF($E$7&gt;=DD$7,INDEX(Data!DA:DA,MATCH(Control!$E27,Data!$B:$B,0),),NA())</f>
        <v>266.60000000000002</v>
      </c>
      <c r="DE27">
        <f>IF($E$7&gt;=DE$7,INDEX(Data!DB:DB,MATCH(Control!$E27,Data!$B:$B,0),),NA())</f>
        <v>267</v>
      </c>
      <c r="DF27">
        <f>IF($E$7&gt;=DF$7,INDEX(Data!DC:DC,MATCH(Control!$E27,Data!$B:$B,0),),NA())</f>
        <v>277.7</v>
      </c>
      <c r="DG27">
        <f>IF($E$7&gt;=DG$7,INDEX(Data!DD:DD,MATCH(Control!$E27,Data!$B:$B,0),),NA())</f>
        <v>327.3</v>
      </c>
      <c r="DH27">
        <f>IF($E$7&gt;=DH$7,INDEX(Data!DE:DE,MATCH(Control!$E27,Data!$B:$B,0),),NA())</f>
        <v>561.4</v>
      </c>
      <c r="DI27">
        <f>IF($E$7&gt;=DI$7,INDEX(Data!DF:DF,MATCH(Control!$E27,Data!$B:$B,0),),NA())</f>
        <v>242.5</v>
      </c>
      <c r="DJ27">
        <f>IF($E$7&gt;=DJ$7,INDEX(Data!DG:DG,MATCH(Control!$E27,Data!$B:$B,0),),NA())</f>
        <v>209</v>
      </c>
      <c r="DK27">
        <f>IF($E$7&gt;=DK$7,INDEX(Data!DH:DH,MATCH(Control!$E27,Data!$B:$B,0),),NA())</f>
        <v>251.9</v>
      </c>
      <c r="DL27">
        <f>IF($E$7&gt;=DL$7,INDEX(Data!DI:DI,MATCH(Control!$E27,Data!$B:$B,0),),NA())</f>
        <v>260.7</v>
      </c>
      <c r="DM27">
        <f>IF($E$7&gt;=DM$7,INDEX(Data!DJ:DJ,MATCH(Control!$E27,Data!$B:$B,0),),NA())</f>
        <v>291.60000000000002</v>
      </c>
      <c r="DN27">
        <f>IF($E$7&gt;=DN$7,INDEX(Data!DK:DK,MATCH(Control!$E27,Data!$B:$B,0),),NA())</f>
        <v>253.8</v>
      </c>
      <c r="DO27">
        <f>IF($E$7&gt;=DO$7,INDEX(Data!DL:DL,MATCH(Control!$E27,Data!$B:$B,0),),NA())</f>
        <v>290.39999999999998</v>
      </c>
      <c r="DP27">
        <f>IF($E$7&gt;=DP$7,INDEX(Data!DM:DM,MATCH(Control!$E27,Data!$B:$B,0),),NA())</f>
        <v>269</v>
      </c>
      <c r="DQ27">
        <f>IF($E$7&gt;=DQ$7,INDEX(Data!DN:DN,MATCH(Control!$E27,Data!$B:$B,0),),NA())</f>
        <v>256.8</v>
      </c>
      <c r="DR27">
        <f>IF($E$7&gt;=DR$7,INDEX(Data!DO:DO,MATCH(Control!$E27,Data!$B:$B,0),),NA())</f>
        <v>301.8</v>
      </c>
      <c r="DS27">
        <f>IF($E$7&gt;=DS$7,INDEX(Data!DP:DP,MATCH(Control!$E27,Data!$B:$B,0),),NA())</f>
        <v>331</v>
      </c>
      <c r="DT27">
        <f>IF($E$7&gt;=DT$7,INDEX(Data!DQ:DQ,MATCH(Control!$E27,Data!$B:$B,0),),NA())</f>
        <v>580.29999999999995</v>
      </c>
      <c r="DU27">
        <f>IF($E$7&gt;=DU$7,INDEX(Data!DR:DR,MATCH(Control!$E27,Data!$B:$B,0),),NA())</f>
        <v>256.3</v>
      </c>
      <c r="DV27">
        <f>IF($E$7&gt;=DV$7,INDEX(Data!DS:DS,MATCH(Control!$E27,Data!$B:$B,0),),NA())</f>
        <v>232.2</v>
      </c>
      <c r="DW27">
        <f>IF($E$7&gt;=DW$7,INDEX(Data!DT:DT,MATCH(Control!$E27,Data!$B:$B,0),),NA())</f>
        <v>242.1</v>
      </c>
      <c r="DX27">
        <f>IF($E$7&gt;=DX$7,INDEX(Data!DU:DU,MATCH(Control!$E27,Data!$B:$B,0),),NA())</f>
        <v>286.89999999999998</v>
      </c>
      <c r="DY27">
        <f>IF($E$7&gt;=DY$7,INDEX(Data!DV:DV,MATCH(Control!$E27,Data!$B:$B,0),),NA())</f>
        <v>308</v>
      </c>
      <c r="DZ27">
        <f>IF($E$7&gt;=DZ$7,INDEX(Data!DW:DW,MATCH(Control!$E27,Data!$B:$B,0),),NA())</f>
        <v>289.7</v>
      </c>
      <c r="EA27">
        <f>IF($E$7&gt;=EA$7,INDEX(Data!DX:DX,MATCH(Control!$E27,Data!$B:$B,0),),NA())</f>
        <v>271.7</v>
      </c>
      <c r="EB27">
        <f>IF($E$7&gt;=EB$7,INDEX(Data!DY:DY,MATCH(Control!$E27,Data!$B:$B,0),),NA())</f>
        <v>241.3</v>
      </c>
      <c r="EC27">
        <f>IF($E$7&gt;=EC$7,INDEX(Data!DZ:DZ,MATCH(Control!$E27,Data!$B:$B,0),),NA())</f>
        <v>284.3</v>
      </c>
      <c r="ED27">
        <f>IF($E$7&gt;=ED$7,INDEX(Data!EA:EA,MATCH(Control!$E27,Data!$B:$B,0),),NA())</f>
        <v>307.60000000000002</v>
      </c>
      <c r="EE27">
        <f>IF($E$7&gt;=EE$7,INDEX(Data!EB:EB,MATCH(Control!$E27,Data!$B:$B,0),),NA())</f>
        <v>336.5</v>
      </c>
      <c r="EF27">
        <f>IF($E$7&gt;=EF$7,INDEX(Data!EC:EC,MATCH(Control!$E27,Data!$B:$B,0),),NA())</f>
        <v>583.9</v>
      </c>
      <c r="EG27">
        <f>IF($E$7&gt;=EG$7,INDEX(Data!ED:ED,MATCH(Control!$E27,Data!$B:$B,0),),NA())</f>
        <v>252.4</v>
      </c>
      <c r="EH27">
        <f>IF($E$7&gt;=EH$7,INDEX(Data!EE:EE,MATCH(Control!$E27,Data!$B:$B,0),),NA())</f>
        <v>219.5</v>
      </c>
      <c r="EI27">
        <f>IF($E$7&gt;=EI$7,INDEX(Data!EF:EF,MATCH(Control!$E27,Data!$B:$B,0),),NA())</f>
        <v>258.60000000000002</v>
      </c>
      <c r="EJ27">
        <f>IF($E$7&gt;=EJ$7,INDEX(Data!EG:EG,MATCH(Control!$E27,Data!$B:$B,0),),NA())</f>
        <v>282.39999999999998</v>
      </c>
      <c r="EK27">
        <f>IF($E$7&gt;=EK$7,INDEX(Data!EH:EH,MATCH(Control!$E27,Data!$B:$B,0),),NA())</f>
        <v>314.60000000000002</v>
      </c>
      <c r="EL27">
        <f>IF($E$7&gt;=EL$7,INDEX(Data!EI:EI,MATCH(Control!$E27,Data!$B:$B,0),),NA())</f>
        <v>311.2</v>
      </c>
      <c r="EM27">
        <f>IF($E$7&gt;=EM$7,INDEX(Data!EJ:EJ,MATCH(Control!$E27,Data!$B:$B,0),),NA())</f>
        <v>260.2</v>
      </c>
      <c r="EN27">
        <f>IF($E$7&gt;=EN$7,INDEX(Data!EK:EK,MATCH(Control!$E27,Data!$B:$B,0),),NA())</f>
        <v>251.5</v>
      </c>
      <c r="EO27">
        <f>IF($E$7&gt;=EO$7,INDEX(Data!EL:EL,MATCH(Control!$E27,Data!$B:$B,0),),NA())</f>
        <v>291.3</v>
      </c>
      <c r="EP27">
        <f>IF($E$7&gt;=EP$7,INDEX(Data!EM:EM,MATCH(Control!$E27,Data!$B:$B,0),),NA())</f>
        <v>306.5</v>
      </c>
      <c r="EQ27">
        <f>IF($E$7&gt;=EQ$7,INDEX(Data!EN:EN,MATCH(Control!$E27,Data!$B:$B,0),),NA())</f>
        <v>337.5</v>
      </c>
      <c r="ER27">
        <f>IF($E$7&gt;=ER$7,INDEX(Data!EO:EO,MATCH(Control!$E27,Data!$B:$B,0),),NA())</f>
        <v>611.9</v>
      </c>
      <c r="ES27">
        <f>IF($E$7&gt;=ES$7,INDEX(Data!EP:EP,MATCH(Control!$E27,Data!$B:$B,0),),NA())</f>
        <v>255.5</v>
      </c>
      <c r="ET27">
        <f>IF($E$7&gt;=ET$7,INDEX(Data!EQ:EQ,MATCH(Control!$E27,Data!$B:$B,0),),NA())</f>
        <v>227.6</v>
      </c>
      <c r="EU27">
        <f>IF($E$7&gt;=EU$7,INDEX(Data!ER:ER,MATCH(Control!$E27,Data!$B:$B,0),),NA())</f>
        <v>288.3</v>
      </c>
      <c r="EV27">
        <f>IF($E$7&gt;=EV$7,INDEX(Data!ES:ES,MATCH(Control!$E27,Data!$B:$B,0),),NA())</f>
        <v>281</v>
      </c>
      <c r="EW27">
        <f>IF($E$7&gt;=EW$7,INDEX(Data!ET:ET,MATCH(Control!$E27,Data!$B:$B,0),),NA())</f>
        <v>311.7</v>
      </c>
      <c r="EX27">
        <f>IF($E$7&gt;=EX$7,INDEX(Data!EU:EU,MATCH(Control!$E27,Data!$B:$B,0),),NA())</f>
        <v>315.8</v>
      </c>
      <c r="EY27">
        <f>IF($E$7&gt;=EY$7,INDEX(Data!EV:EV,MATCH(Control!$E27,Data!$B:$B,0),),NA())</f>
        <v>276.8</v>
      </c>
      <c r="EZ27">
        <f>IF($E$7&gt;=EZ$7,INDEX(Data!EW:EW,MATCH(Control!$E27,Data!$B:$B,0),),NA())</f>
        <v>269.60000000000002</v>
      </c>
      <c r="FA27">
        <f>IF($E$7&gt;=FA$7,INDEX(Data!EX:EX,MATCH(Control!$E27,Data!$B:$B,0),),NA())</f>
        <v>306.39999999999998</v>
      </c>
      <c r="FB27">
        <f>IF($E$7&gt;=FB$7,INDEX(Data!EY:EY,MATCH(Control!$E27,Data!$B:$B,0),),NA())</f>
        <v>317.60000000000002</v>
      </c>
      <c r="FC27">
        <f>IF($E$7&gt;=FC$7,INDEX(Data!EZ:EZ,MATCH(Control!$E27,Data!$B:$B,0),),NA())</f>
        <v>348.2</v>
      </c>
      <c r="FD27">
        <f>IF($E$7&gt;=FD$7,INDEX(Data!FA:FA,MATCH(Control!$E27,Data!$B:$B,0),),NA())</f>
        <v>648</v>
      </c>
      <c r="FE27">
        <f>IF($E$7&gt;=FE$7,INDEX(Data!FB:FB,MATCH(Control!$E27,Data!$B:$B,0),),NA())</f>
        <v>261.3</v>
      </c>
      <c r="FF27">
        <f>IF($E$7&gt;=FF$7,INDEX(Data!FC:FC,MATCH(Control!$E27,Data!$B:$B,0),),NA())</f>
        <v>236.8</v>
      </c>
      <c r="FG27">
        <f>IF($E$7&gt;=FG$7,INDEX(Data!FD:FD,MATCH(Control!$E27,Data!$B:$B,0),),NA())</f>
        <v>282.39999999999998</v>
      </c>
      <c r="FH27">
        <f>IF($E$7&gt;=FH$7,INDEX(Data!FE:FE,MATCH(Control!$E27,Data!$B:$B,0),),NA())</f>
        <v>308.89999999999998</v>
      </c>
      <c r="FI27">
        <f>IF($E$7&gt;=FI$7,INDEX(Data!FF:FF,MATCH(Control!$E27,Data!$B:$B,0),),NA())</f>
        <v>317</v>
      </c>
      <c r="FJ27">
        <f>IF($E$7&gt;=FJ$7,INDEX(Data!FG:FG,MATCH(Control!$E27,Data!$B:$B,0),),NA())</f>
        <v>306.8</v>
      </c>
      <c r="FK27">
        <f>IF($E$7&gt;=FK$7,INDEX(Data!FH:FH,MATCH(Control!$E27,Data!$B:$B,0),),NA())</f>
        <v>314.39999999999998</v>
      </c>
      <c r="FL27">
        <f>IF($E$7&gt;=FL$7,INDEX(Data!FI:FI,MATCH(Control!$E27,Data!$B:$B,0),),NA())</f>
        <v>299.39999999999998</v>
      </c>
      <c r="FM27">
        <f>IF($E$7&gt;=FM$7,INDEX(Data!FJ:FJ,MATCH(Control!$E27,Data!$B:$B,0),),NA())</f>
        <v>292.89999999999998</v>
      </c>
      <c r="FN27">
        <f>IF($E$7&gt;=FN$7,INDEX(Data!FK:FK,MATCH(Control!$E27,Data!$B:$B,0),),NA())</f>
        <v>321.60000000000002</v>
      </c>
      <c r="FO27">
        <f>IF($E$7&gt;=FO$7,INDEX(Data!FL:FL,MATCH(Control!$E27,Data!$B:$B,0),),NA())</f>
        <v>370</v>
      </c>
      <c r="FP27">
        <f>IF($E$7&gt;=FP$7,INDEX(Data!FM:FM,MATCH(Control!$E27,Data!$B:$B,0),),NA())</f>
        <v>663.3</v>
      </c>
      <c r="FQ27">
        <f>IF($E$7&gt;=FQ$7,INDEX(Data!FN:FN,MATCH(Control!$E27,Data!$B:$B,0),),NA())</f>
        <v>290.8</v>
      </c>
      <c r="FR27">
        <f>IF($E$7&gt;=FR$7,INDEX(Data!FO:FO,MATCH(Control!$E27,Data!$B:$B,0),),NA())</f>
        <v>255</v>
      </c>
      <c r="FS27">
        <f>IF($E$7&gt;=FS$7,INDEX(Data!FP:FP,MATCH(Control!$E27,Data!$B:$B,0),),NA())</f>
        <v>284</v>
      </c>
      <c r="FT27">
        <f>IF($E$7&gt;=FT$7,INDEX(Data!FQ:FQ,MATCH(Control!$E27,Data!$B:$B,0),),NA())</f>
        <v>301.89999999999998</v>
      </c>
      <c r="FU27">
        <f>IF($E$7&gt;=FU$7,INDEX(Data!FR:FR,MATCH(Control!$E27,Data!$B:$B,0),),NA())</f>
        <v>336.3</v>
      </c>
      <c r="FV27">
        <f>IF($E$7&gt;=FV$7,INDEX(Data!FS:FS,MATCH(Control!$E27,Data!$B:$B,0),),NA())</f>
        <v>314.2</v>
      </c>
      <c r="FW27">
        <f>IF($E$7&gt;=FW$7,INDEX(Data!FT:FT,MATCH(Control!$E27,Data!$B:$B,0),),NA())</f>
        <v>315</v>
      </c>
      <c r="FX27">
        <f>IF($E$7&gt;=FX$7,INDEX(Data!FU:FU,MATCH(Control!$E27,Data!$B:$B,0),),NA())</f>
        <v>303.5</v>
      </c>
      <c r="FY27">
        <f>IF($E$7&gt;=FY$7,INDEX(Data!FV:FV,MATCH(Control!$E27,Data!$B:$B,0),),NA())</f>
        <v>288.5</v>
      </c>
      <c r="FZ27">
        <f>IF($E$7&gt;=FZ$7,INDEX(Data!FW:FW,MATCH(Control!$E27,Data!$B:$B,0),),NA())</f>
        <v>320.2</v>
      </c>
      <c r="GA27">
        <f>IF($E$7&gt;=GA$7,INDEX(Data!FX:FX,MATCH(Control!$E27,Data!$B:$B,0),),NA())</f>
        <v>370.4</v>
      </c>
      <c r="GB27">
        <f>IF($E$7&gt;=GB$7,INDEX(Data!FY:FY,MATCH(Control!$E27,Data!$B:$B,0),),NA())</f>
        <v>645.9</v>
      </c>
      <c r="GC27">
        <f>IF($E$7&gt;=GC$7,INDEX(Data!FZ:FZ,MATCH(Control!$E27,Data!$B:$B,0),),NA())</f>
        <v>284.89999999999998</v>
      </c>
      <c r="GD27">
        <f>IF($E$7&gt;=GD$7,INDEX(Data!GA:GA,MATCH(Control!$E27,Data!$B:$B,0),),NA())</f>
        <v>249.4</v>
      </c>
      <c r="GE27">
        <f>IF($E$7&gt;=GE$7,INDEX(Data!GB:GB,MATCH(Control!$E27,Data!$B:$B,0),),NA())</f>
        <v>285</v>
      </c>
      <c r="GF27">
        <f>IF($E$7&gt;=GF$7,INDEX(Data!GC:GC,MATCH(Control!$E27,Data!$B:$B,0),),NA())</f>
        <v>281.7</v>
      </c>
      <c r="GG27">
        <f>IF($E$7&gt;=GG$7,INDEX(Data!GD:GD,MATCH(Control!$E27,Data!$B:$B,0),),NA())</f>
        <v>337.5</v>
      </c>
      <c r="GH27">
        <f>IF($E$7&gt;=GH$7,INDEX(Data!GE:GE,MATCH(Control!$E27,Data!$B:$B,0),),NA())</f>
        <v>287.2</v>
      </c>
      <c r="GI27">
        <f>IF($E$7&gt;=GI$7,INDEX(Data!GF:GF,MATCH(Control!$E27,Data!$B:$B,0),),NA())</f>
        <v>341.4</v>
      </c>
      <c r="GJ27">
        <f>IF($E$7&gt;=GJ$7,INDEX(Data!GG:GG,MATCH(Control!$E27,Data!$B:$B,0),),NA())</f>
        <v>281.5</v>
      </c>
      <c r="GK27">
        <f>IF($E$7&gt;=GK$7,INDEX(Data!GH:GH,MATCH(Control!$E27,Data!$B:$B,0),),NA())</f>
        <v>320.60000000000002</v>
      </c>
      <c r="GL27">
        <f>IF($E$7&gt;=GL$7,INDEX(Data!GI:GI,MATCH(Control!$E27,Data!$B:$B,0),),NA())</f>
        <v>332</v>
      </c>
      <c r="GM27">
        <f>IF($E$7&gt;=GM$7,INDEX(Data!GJ:GJ,MATCH(Control!$E27,Data!$B:$B,0),),NA())</f>
        <v>382.1</v>
      </c>
      <c r="GN27">
        <f>IF($E$7&gt;=GN$7,INDEX(Data!GK:GK,MATCH(Control!$E27,Data!$B:$B,0),),NA())</f>
        <v>658.3</v>
      </c>
      <c r="GO27">
        <f>IF($E$7&gt;=GO$7,INDEX(Data!GL:GL,MATCH(Control!$E27,Data!$B:$B,0),),NA())</f>
        <v>321.2</v>
      </c>
      <c r="GP27">
        <f>IF($E$7&gt;=GP$7,INDEX(Data!GM:GM,MATCH(Control!$E27,Data!$B:$B,0),),NA())</f>
        <v>237.1</v>
      </c>
      <c r="GQ27">
        <f>IF($E$7&gt;=GQ$7,INDEX(Data!GN:GN,MATCH(Control!$E27,Data!$B:$B,0),),NA())</f>
        <v>278.7</v>
      </c>
      <c r="GR27">
        <f>IF($E$7&gt;=GR$7,INDEX(Data!GO:GO,MATCH(Control!$E27,Data!$B:$B,0),),NA())</f>
        <v>328.4</v>
      </c>
      <c r="GS27">
        <f>IF($E$7&gt;=GS$7,INDEX(Data!GP:GP,MATCH(Control!$E27,Data!$B:$B,0),),NA())</f>
        <v>340.5</v>
      </c>
      <c r="GT27">
        <f>IF($E$7&gt;=GT$7,INDEX(Data!GQ:GQ,MATCH(Control!$E27,Data!$B:$B,0),),NA())</f>
        <v>279.10000000000002</v>
      </c>
      <c r="GU27">
        <f>IF($E$7&gt;=GU$7,INDEX(Data!GR:GR,MATCH(Control!$E27,Data!$B:$B,0),),NA())</f>
        <v>364.2</v>
      </c>
      <c r="GV27">
        <f>IF($E$7&gt;=GV$7,INDEX(Data!GS:GS,MATCH(Control!$E27,Data!$B:$B,0),),NA())</f>
        <v>291.5</v>
      </c>
      <c r="GW27">
        <f>IF($E$7&gt;=GW$7,INDEX(Data!GT:GT,MATCH(Control!$E27,Data!$B:$B,0),),NA())</f>
        <v>324</v>
      </c>
      <c r="GX27">
        <f>IF($E$7&gt;=GX$7,INDEX(Data!GU:GU,MATCH(Control!$E27,Data!$B:$B,0),),NA())</f>
        <v>345.4</v>
      </c>
      <c r="GY27">
        <f>IF($E$7&gt;=GY$7,INDEX(Data!GV:GV,MATCH(Control!$E27,Data!$B:$B,0),),NA())</f>
        <v>393.1</v>
      </c>
      <c r="GZ27">
        <f>IF($E$7&gt;=GZ$7,INDEX(Data!GW:GW,MATCH(Control!$E27,Data!$B:$B,0),),NA())</f>
        <v>691.3</v>
      </c>
      <c r="HA27">
        <f>IF($E$7&gt;=HA$7,INDEX(Data!GX:GX,MATCH(Control!$E27,Data!$B:$B,0),),NA())</f>
        <v>338.7</v>
      </c>
      <c r="HB27">
        <f>IF($E$7&gt;=HB$7,INDEX(Data!GY:GY,MATCH(Control!$E27,Data!$B:$B,0),),NA())</f>
        <v>252.2</v>
      </c>
      <c r="HC27">
        <f>IF($E$7&gt;=HC$7,INDEX(Data!GZ:GZ,MATCH(Control!$E27,Data!$B:$B,0),),NA())</f>
        <v>303</v>
      </c>
      <c r="HD27">
        <f>IF($E$7&gt;=HD$7,INDEX(Data!HA:HA,MATCH(Control!$E27,Data!$B:$B,0),),NA())</f>
        <v>339.1</v>
      </c>
      <c r="HE27">
        <f>IF($E$7&gt;=HE$7,INDEX(Data!HB:HB,MATCH(Control!$E27,Data!$B:$B,0),),NA())</f>
        <v>349</v>
      </c>
      <c r="HF27">
        <f>IF($E$7&gt;=HF$7,INDEX(Data!HC:HC,MATCH(Control!$E27,Data!$B:$B,0),),NA())</f>
        <v>298.60000000000002</v>
      </c>
      <c r="HG27">
        <f>IF($E$7&gt;=HG$7,INDEX(Data!HD:HD,MATCH(Control!$E27,Data!$B:$B,0),),NA())</f>
        <v>367.8</v>
      </c>
      <c r="HH27">
        <f>IF($E$7&gt;=HH$7,INDEX(Data!HE:HE,MATCH(Control!$E27,Data!$B:$B,0),),NA())</f>
        <v>309</v>
      </c>
      <c r="HI27">
        <f>IF($E$7&gt;=HI$7,INDEX(Data!HF:HF,MATCH(Control!$E27,Data!$B:$B,0),),NA())</f>
        <v>342.7</v>
      </c>
      <c r="HJ27">
        <f>IF($E$7&gt;=HJ$7,INDEX(Data!HG:HG,MATCH(Control!$E27,Data!$B:$B,0),),NA())</f>
        <v>361.2</v>
      </c>
      <c r="HK27">
        <f>IF($E$7&gt;=HK$7,INDEX(Data!HH:HH,MATCH(Control!$E27,Data!$B:$B,0),),NA())</f>
        <v>418.6</v>
      </c>
      <c r="HL27">
        <f>IF($E$7&gt;=HL$7,INDEX(Data!HI:HI,MATCH(Control!$E27,Data!$B:$B,0),),NA())</f>
        <v>733.3</v>
      </c>
      <c r="HM27">
        <f>IF($E$7&gt;=HM$7,INDEX(Data!HJ:HJ,MATCH(Control!$E27,Data!$B:$B,0),),NA())</f>
        <v>323.60000000000002</v>
      </c>
      <c r="HN27">
        <f>IF($E$7&gt;=HN$7,INDEX(Data!HK:HK,MATCH(Control!$E27,Data!$B:$B,0),),NA())</f>
        <v>276.60000000000002</v>
      </c>
      <c r="HO27">
        <f>IF($E$7&gt;=HO$7,INDEX(Data!HL:HL,MATCH(Control!$E27,Data!$B:$B,0),),NA())</f>
        <v>315.10000000000002</v>
      </c>
      <c r="HP27">
        <f>IF($E$7&gt;=HP$7,INDEX(Data!HM:HM,MATCH(Control!$E27,Data!$B:$B,0),),NA())</f>
        <v>351.1</v>
      </c>
      <c r="HQ27">
        <f>IF($E$7&gt;=HQ$7,INDEX(Data!HN:HN,MATCH(Control!$E27,Data!$B:$B,0),),NA())</f>
        <v>372</v>
      </c>
      <c r="HR27">
        <f>IF($E$7&gt;=HR$7,INDEX(Data!HO:HO,MATCH(Control!$E27,Data!$B:$B,0),),NA())</f>
        <v>408.6</v>
      </c>
      <c r="HS27">
        <f>IF($E$7&gt;=HS$7,INDEX(Data!HP:HP,MATCH(Control!$E27,Data!$B:$B,0),),NA())</f>
        <v>294.7</v>
      </c>
      <c r="HT27">
        <f>IF($E$7&gt;=HT$7,INDEX(Data!HQ:HQ,MATCH(Control!$E27,Data!$B:$B,0),),NA())</f>
        <v>353.9</v>
      </c>
      <c r="HU27">
        <f>IF($E$7&gt;=HU$7,INDEX(Data!HR:HR,MATCH(Control!$E27,Data!$B:$B,0),),NA())</f>
        <v>381</v>
      </c>
      <c r="HV27">
        <f>IF($E$7&gt;=HV$7,INDEX(Data!HS:HS,MATCH(Control!$E27,Data!$B:$B,0),),NA())</f>
        <v>374.7</v>
      </c>
      <c r="HW27">
        <f>IF($E$7&gt;=HW$7,INDEX(Data!HT:HT,MATCH(Control!$E27,Data!$B:$B,0),),NA())</f>
        <v>431</v>
      </c>
      <c r="HX27">
        <f>IF($E$7&gt;=HX$7,INDEX(Data!HU:HU,MATCH(Control!$E27,Data!$B:$B,0),),NA())</f>
        <v>774.2</v>
      </c>
      <c r="HY27">
        <f>IF($E$7&gt;=HY$7,INDEX(Data!HV:HV,MATCH(Control!$E27,Data!$B:$B,0),),NA())</f>
        <v>340.1</v>
      </c>
      <c r="HZ27">
        <f>IF($E$7&gt;=HZ$7,INDEX(Data!HW:HW,MATCH(Control!$E27,Data!$B:$B,0),),NA())</f>
        <v>279</v>
      </c>
      <c r="IA27">
        <f>IF($E$7&gt;=IA$7,INDEX(Data!HX:HX,MATCH(Control!$E27,Data!$B:$B,0),),NA())</f>
        <v>346.6</v>
      </c>
      <c r="IB27">
        <f>IF($E$7&gt;=IB$7,INDEX(Data!HY:HY,MATCH(Control!$E27,Data!$B:$B,0),),NA())</f>
        <v>360.5</v>
      </c>
      <c r="IC27">
        <f>IF($E$7&gt;=IC$7,INDEX(Data!HZ:HZ,MATCH(Control!$E27,Data!$B:$B,0),),NA())</f>
        <v>403.2</v>
      </c>
      <c r="ID27">
        <f>IF($E$7&gt;=ID$7,INDEX(Data!IA:IA,MATCH(Control!$E27,Data!$B:$B,0),),NA())</f>
        <v>342.1</v>
      </c>
      <c r="IE27">
        <f>IF($E$7&gt;=IE$7,INDEX(Data!IB:IB,MATCH(Control!$E27,Data!$B:$B,0),),NA())</f>
        <v>388.5</v>
      </c>
      <c r="IF27">
        <f>IF($E$7&gt;=IF$7,INDEX(Data!IC:IC,MATCH(Control!$E27,Data!$B:$B,0),),NA())</f>
        <v>334.4</v>
      </c>
      <c r="IG27">
        <f>IF($E$7&gt;=IG$7,INDEX(Data!ID:ID,MATCH(Control!$E27,Data!$B:$B,0),),NA())</f>
        <v>355.4</v>
      </c>
      <c r="IH27">
        <f>IF($E$7&gt;=IH$7,INDEX(Data!IE:IE,MATCH(Control!$E27,Data!$B:$B,0),),NA())</f>
        <v>398.4</v>
      </c>
      <c r="II27">
        <f>IF($E$7&gt;=II$7,INDEX(Data!IF:IF,MATCH(Control!$E27,Data!$B:$B,0),),NA())</f>
        <v>468.1</v>
      </c>
      <c r="IJ27">
        <f>IF($E$7&gt;=IJ$7,INDEX(Data!IG:IG,MATCH(Control!$E27,Data!$B:$B,0),),NA())</f>
        <v>805.6</v>
      </c>
      <c r="IK27">
        <f>IF($E$7&gt;=IK$7,INDEX(Data!IH:IH,MATCH(Control!$E27,Data!$B:$B,0),),NA())</f>
        <v>357.6</v>
      </c>
      <c r="IL27">
        <f>IF($E$7&gt;=IL$7,INDEX(Data!II:II,MATCH(Control!$E27,Data!$B:$B,0),),NA())</f>
        <v>297.10000000000002</v>
      </c>
      <c r="IM27">
        <f>IF($E$7&gt;=IM$7,INDEX(Data!IJ:IJ,MATCH(Control!$E27,Data!$B:$B,0),),NA())</f>
        <v>358.7</v>
      </c>
      <c r="IN27">
        <f>IF($E$7&gt;=IN$7,INDEX(Data!IK:IK,MATCH(Control!$E27,Data!$B:$B,0),),NA())</f>
        <v>372.6</v>
      </c>
      <c r="IO27">
        <f>IF($E$7&gt;=IO$7,INDEX(Data!IL:IL,MATCH(Control!$E27,Data!$B:$B,0),),NA())</f>
        <v>430.6</v>
      </c>
      <c r="IP27">
        <f>IF($E$7&gt;=IP$7,INDEX(Data!IM:IM,MATCH(Control!$E27,Data!$B:$B,0),),NA())</f>
        <v>389.2</v>
      </c>
      <c r="IQ27">
        <f>IF($E$7&gt;=IQ$7,INDEX(Data!IN:IN,MATCH(Control!$E27,Data!$B:$B,0),),NA())</f>
        <v>369.4</v>
      </c>
      <c r="IR27">
        <f>IF($E$7&gt;=IR$7,INDEX(Data!IO:IO,MATCH(Control!$E27,Data!$B:$B,0),),NA())</f>
        <v>375.5</v>
      </c>
      <c r="IS27">
        <f>IF($E$7&gt;=IS$7,INDEX(Data!IP:IP,MATCH(Control!$E27,Data!$B:$B,0),),NA())</f>
        <v>372.9</v>
      </c>
      <c r="IT27">
        <f>IF($E$7&gt;=IT$7,INDEX(Data!IQ:IQ,MATCH(Control!$E27,Data!$B:$B,0),),NA())</f>
        <v>426.3</v>
      </c>
      <c r="IU27">
        <f>IF($E$7&gt;=IU$7,INDEX(Data!IR:IR,MATCH(Control!$E27,Data!$B:$B,0),),NA())</f>
        <v>517.1</v>
      </c>
      <c r="IV27">
        <f>IF($E$7&gt;=IV$7,INDEX(Data!IS:IS,MATCH(Control!$E27,Data!$B:$B,0),),NA())</f>
        <v>814.6</v>
      </c>
      <c r="IW27">
        <f>IF($E$7&gt;=IW$7,INDEX(Data!IT:IT,MATCH(Control!$E27,Data!$B:$B,0),),NA())</f>
        <v>377.2</v>
      </c>
      <c r="IX27">
        <f>IF($E$7&gt;=IX$7,INDEX(Data!IU:IU,MATCH(Control!$E27,Data!$B:$B,0),),NA())</f>
        <v>307.8</v>
      </c>
      <c r="IY27">
        <f>IF($E$7&gt;=IY$7,INDEX(Data!IV:IV,MATCH(Control!$E27,Data!$B:$B,0),),NA())</f>
        <v>373</v>
      </c>
      <c r="IZ27">
        <f>IF($E$7&gt;=IZ$7,INDEX(Data!IW:IW,MATCH(Control!$E27,Data!$B:$B,0),),NA())</f>
        <v>427.1</v>
      </c>
      <c r="JA27">
        <f>IF($E$7&gt;=JA$7,INDEX(Data!IX:IX,MATCH(Control!$E27,Data!$B:$B,0),),NA())</f>
        <v>424.9</v>
      </c>
      <c r="JB27">
        <f>IF($E$7&gt;=JB$7,INDEX(Data!IY:IY,MATCH(Control!$E27,Data!$B:$B,0),),NA())</f>
        <v>418.5</v>
      </c>
      <c r="JC27">
        <f>IF($E$7&gt;=JC$7,INDEX(Data!IZ:IZ,MATCH(Control!$E27,Data!$B:$B,0),),NA())</f>
        <v>397.4</v>
      </c>
      <c r="JD27">
        <f>IF($E$7&gt;=JD$7,INDEX(Data!JA:JA,MATCH(Control!$E27,Data!$B:$B,0),),NA())</f>
        <v>375.8</v>
      </c>
      <c r="JE27">
        <f>IF($E$7&gt;=JE$7,INDEX(Data!JB:JB,MATCH(Control!$E27,Data!$B:$B,0),),NA())</f>
        <v>421.5</v>
      </c>
      <c r="JF27">
        <f>IF($E$7&gt;=JF$7,INDEX(Data!JC:JC,MATCH(Control!$E27,Data!$B:$B,0),),NA())</f>
        <v>450.5</v>
      </c>
      <c r="JG27">
        <f>IF($E$7&gt;=JG$7,INDEX(Data!JD:JD,MATCH(Control!$E27,Data!$B:$B,0),),NA())</f>
        <v>526.5</v>
      </c>
      <c r="JH27">
        <f>IF($E$7&gt;=JH$7,INDEX(Data!JE:JE,MATCH(Control!$E27,Data!$B:$B,0),),NA())</f>
        <v>843.2</v>
      </c>
      <c r="JI27">
        <f>IF($E$7&gt;=JI$7,INDEX(Data!JF:JF,MATCH(Control!$E27,Data!$B:$B,0),),NA())</f>
        <v>408.4</v>
      </c>
      <c r="JJ27">
        <f>IF($E$7&gt;=JJ$7,INDEX(Data!JG:JG,MATCH(Control!$E27,Data!$B:$B,0),),NA())</f>
        <v>338.5</v>
      </c>
      <c r="JK27">
        <f>IF($E$7&gt;=JK$7,INDEX(Data!JH:JH,MATCH(Control!$E27,Data!$B:$B,0),),NA())</f>
        <v>384.5</v>
      </c>
      <c r="JL27">
        <f>IF($E$7&gt;=JL$7,INDEX(Data!JI:JI,MATCH(Control!$E27,Data!$B:$B,0),),NA())</f>
        <v>433.9</v>
      </c>
      <c r="JM27">
        <f>IF($E$7&gt;=JM$7,INDEX(Data!JJ:JJ,MATCH(Control!$E27,Data!$B:$B,0),),NA())</f>
        <v>445.4</v>
      </c>
      <c r="JN27">
        <f>IF($E$7&gt;=JN$7,INDEX(Data!JK:JK,MATCH(Control!$E27,Data!$B:$B,0),),NA())</f>
        <v>471.8</v>
      </c>
      <c r="JO27">
        <f>IF($E$7&gt;=JO$7,INDEX(Data!JL:JL,MATCH(Control!$E27,Data!$B:$B,0),),NA())</f>
        <v>441.2</v>
      </c>
      <c r="JP27">
        <f>IF($E$7&gt;=JP$7,INDEX(Data!JM:JM,MATCH(Control!$E27,Data!$B:$B,0),),NA())</f>
        <v>400.2</v>
      </c>
      <c r="JQ27">
        <f>IF($E$7&gt;=JQ$7,INDEX(Data!JN:JN,MATCH(Control!$E27,Data!$B:$B,0),),NA())</f>
        <v>453.5</v>
      </c>
      <c r="JR27">
        <f>IF($E$7&gt;=JR$7,INDEX(Data!JO:JO,MATCH(Control!$E27,Data!$B:$B,0),),NA())</f>
        <v>462.7</v>
      </c>
      <c r="JS27">
        <f>IF($E$7&gt;=JS$7,INDEX(Data!JP:JP,MATCH(Control!$E27,Data!$B:$B,0),),NA())</f>
        <v>535.5</v>
      </c>
      <c r="JT27">
        <f>IF($E$7&gt;=JT$7,INDEX(Data!JQ:JQ,MATCH(Control!$E27,Data!$B:$B,0),),NA())</f>
        <v>860.9</v>
      </c>
      <c r="JU27">
        <f>IF($E$7&gt;=JU$7,INDEX(Data!JR:JR,MATCH(Control!$E27,Data!$B:$B,0),),NA())</f>
        <v>424.7</v>
      </c>
      <c r="JV27">
        <f>IF($E$7&gt;=JV$7,INDEX(Data!JS:JS,MATCH(Control!$E27,Data!$B:$B,0),),NA())</f>
        <v>350.4</v>
      </c>
      <c r="JW27">
        <f>IF($E$7&gt;=JW$7,INDEX(Data!JT:JT,MATCH(Control!$E27,Data!$B:$B,0),),NA())</f>
        <v>448.4</v>
      </c>
      <c r="JX27">
        <f>IF($E$7&gt;=JX$7,INDEX(Data!JU:JU,MATCH(Control!$E27,Data!$B:$B,0),),NA())</f>
        <v>386.5</v>
      </c>
      <c r="JY27">
        <f>IF($E$7&gt;=JY$7,INDEX(Data!JV:JV,MATCH(Control!$E27,Data!$B:$B,0),),NA())</f>
        <v>430.9</v>
      </c>
      <c r="JZ27">
        <f>IF($E$7&gt;=JZ$7,INDEX(Data!JW:JW,MATCH(Control!$E27,Data!$B:$B,0),),NA())</f>
        <v>491.3</v>
      </c>
      <c r="KA27">
        <f>IF($E$7&gt;=KA$7,INDEX(Data!JX:JX,MATCH(Control!$E27,Data!$B:$B,0),),NA())</f>
        <v>426.1</v>
      </c>
      <c r="KB27">
        <f>IF($E$7&gt;=KB$7,INDEX(Data!JY:JY,MATCH(Control!$E27,Data!$B:$B,0),),NA())</f>
        <v>407.8</v>
      </c>
      <c r="KC27">
        <f>IF($E$7&gt;=KC$7,INDEX(Data!JZ:JZ,MATCH(Control!$E27,Data!$B:$B,0),),NA())</f>
        <v>435.8</v>
      </c>
      <c r="KD27">
        <f>IF($E$7&gt;=KD$7,INDEX(Data!KA:KA,MATCH(Control!$E27,Data!$B:$B,0),),NA())</f>
        <v>444.7</v>
      </c>
      <c r="KE27">
        <f>IF($E$7&gt;=KE$7,INDEX(Data!KB:KB,MATCH(Control!$E27,Data!$B:$B,0),),NA())</f>
        <v>525.1</v>
      </c>
      <c r="KF27">
        <f>IF($E$7&gt;=KF$7,INDEX(Data!KC:KC,MATCH(Control!$E27,Data!$B:$B,0),),NA())</f>
        <v>854.4</v>
      </c>
      <c r="KG27">
        <f>IF($E$7&gt;=KG$7,INDEX(Data!KD:KD,MATCH(Control!$E27,Data!$B:$B,0),),NA())</f>
        <v>401.4</v>
      </c>
      <c r="KH27">
        <f>IF($E$7&gt;=KH$7,INDEX(Data!KE:KE,MATCH(Control!$E27,Data!$B:$B,0),),NA())</f>
        <v>341.3</v>
      </c>
      <c r="KI27">
        <f>IF($E$7&gt;=KI$7,INDEX(Data!KF:KF,MATCH(Control!$E27,Data!$B:$B,0),),NA())</f>
        <v>394.1</v>
      </c>
      <c r="KJ27">
        <f>IF($E$7&gt;=KJ$7,INDEX(Data!KG:KG,MATCH(Control!$E27,Data!$B:$B,0),),NA())</f>
        <v>451.2</v>
      </c>
      <c r="KK27">
        <f>IF($E$7&gt;=KK$7,INDEX(Data!KH:KH,MATCH(Control!$E27,Data!$B:$B,0),),NA())</f>
        <v>422.6</v>
      </c>
      <c r="KL27">
        <f>IF($E$7&gt;=KL$7,INDEX(Data!KI:KI,MATCH(Control!$E27,Data!$B:$B,0),),NA())</f>
        <v>478.3</v>
      </c>
      <c r="KM27">
        <f>IF($E$7&gt;=KM$7,INDEX(Data!KJ:KJ,MATCH(Control!$E27,Data!$B:$B,0),),NA())</f>
        <v>459.8</v>
      </c>
      <c r="KN27">
        <f>IF($E$7&gt;=KN$7,INDEX(Data!KK:KK,MATCH(Control!$E27,Data!$B:$B,0),),NA())</f>
        <v>403.6</v>
      </c>
      <c r="KO27">
        <f>IF($E$7&gt;=KO$7,INDEX(Data!KL:KL,MATCH(Control!$E27,Data!$B:$B,0),),NA())</f>
        <v>408</v>
      </c>
      <c r="KP27">
        <f>IF($E$7&gt;=KP$7,INDEX(Data!KM:KM,MATCH(Control!$E27,Data!$B:$B,0),),NA())</f>
        <v>444.7</v>
      </c>
      <c r="KQ27">
        <f>IF($E$7&gt;=KQ$7,INDEX(Data!KN:KN,MATCH(Control!$E27,Data!$B:$B,0),),NA())</f>
        <v>532.29999999999995</v>
      </c>
      <c r="KR27">
        <f>IF($E$7&gt;=KR$7,INDEX(Data!KO:KO,MATCH(Control!$E27,Data!$B:$B,0),),NA())</f>
        <v>858.6</v>
      </c>
      <c r="KS27">
        <f>IF($E$7&gt;=KS$7,INDEX(Data!KP:KP,MATCH(Control!$E27,Data!$B:$B,0),),NA())</f>
        <v>414.8</v>
      </c>
      <c r="KT27">
        <f>IF($E$7&gt;=KT$7,INDEX(Data!KQ:KQ,MATCH(Control!$E27,Data!$B:$B,0),),NA())</f>
        <v>341.5</v>
      </c>
      <c r="KU27">
        <f>IF($E$7&gt;=KU$7,INDEX(Data!KR:KR,MATCH(Control!$E27,Data!$B:$B,0),),NA())</f>
        <v>434.4</v>
      </c>
      <c r="KV27">
        <f>IF($E$7&gt;=KV$7,INDEX(Data!KS:KS,MATCH(Control!$E27,Data!$B:$B,0),),NA())</f>
        <v>433.7</v>
      </c>
      <c r="KW27">
        <f>IF($E$7&gt;=KW$7,INDEX(Data!KT:KT,MATCH(Control!$E27,Data!$B:$B,0),),NA())</f>
        <v>447.4</v>
      </c>
      <c r="KX27">
        <f>IF($E$7&gt;=KX$7,INDEX(Data!KU:KU,MATCH(Control!$E27,Data!$B:$B,0),),NA())</f>
        <v>493.2</v>
      </c>
      <c r="KY27">
        <f>IF($E$7&gt;=KY$7,INDEX(Data!KV:KV,MATCH(Control!$E27,Data!$B:$B,0),),NA())</f>
        <v>476</v>
      </c>
      <c r="KZ27">
        <f>IF($E$7&gt;=KZ$7,INDEX(Data!KW:KW,MATCH(Control!$E27,Data!$B:$B,0),),NA())</f>
        <v>427.2</v>
      </c>
      <c r="LA27">
        <f>IF($E$7&gt;=LA$7,INDEX(Data!KX:KX,MATCH(Control!$E27,Data!$B:$B,0),),NA())</f>
        <v>444.7</v>
      </c>
      <c r="LB27">
        <f>IF($E$7&gt;=LB$7,INDEX(Data!KY:KY,MATCH(Control!$E27,Data!$B:$B,0),),NA())</f>
        <v>476.5</v>
      </c>
      <c r="LC27">
        <f>IF($E$7&gt;=LC$7,INDEX(Data!KZ:KZ,MATCH(Control!$E27,Data!$B:$B,0),),NA())</f>
        <v>553.1</v>
      </c>
      <c r="LD27">
        <f>IF($E$7&gt;=LD$7,INDEX(Data!LA:LA,MATCH(Control!$E27,Data!$B:$B,0),),NA())</f>
        <v>902.3</v>
      </c>
      <c r="LE27">
        <f>IF($E$7&gt;=LE$7,INDEX(Data!LB:LB,MATCH(Control!$E27,Data!$B:$B,0),),NA())</f>
        <v>459</v>
      </c>
      <c r="LF27">
        <f>IF($E$7&gt;=LF$7,INDEX(Data!LC:LC,MATCH(Control!$E27,Data!$B:$B,0),),NA())</f>
        <v>368.7</v>
      </c>
      <c r="LG27">
        <f>IF($E$7&gt;=LG$7,INDEX(Data!LD:LD,MATCH(Control!$E27,Data!$B:$B,0),),NA())</f>
        <v>436.7</v>
      </c>
      <c r="LH27">
        <f>IF($E$7&gt;=LH$7,INDEX(Data!LE:LE,MATCH(Control!$E27,Data!$B:$B,0),),NA())</f>
        <v>465.3</v>
      </c>
      <c r="LI27">
        <f>IF($E$7&gt;=LI$7,INDEX(Data!LF:LF,MATCH(Control!$E27,Data!$B:$B,0),),NA())</f>
        <v>458.5</v>
      </c>
      <c r="LJ27">
        <f>IF($E$7&gt;=LJ$7,INDEX(Data!LG:LG,MATCH(Control!$E27,Data!$B:$B,0),),NA())</f>
        <v>459.3</v>
      </c>
      <c r="LK27">
        <f>IF($E$7&gt;=LK$7,INDEX(Data!LH:LH,MATCH(Control!$E27,Data!$B:$B,0),),NA())</f>
        <v>499.8</v>
      </c>
      <c r="LL27">
        <f>IF($E$7&gt;=LL$7,INDEX(Data!LI:LI,MATCH(Control!$E27,Data!$B:$B,0),),NA())</f>
        <v>399.2</v>
      </c>
      <c r="LM27">
        <f>IF($E$7&gt;=LM$7,INDEX(Data!LJ:LJ,MATCH(Control!$E27,Data!$B:$B,0),),NA())</f>
        <v>451.3</v>
      </c>
      <c r="LN27">
        <f>IF($E$7&gt;=LN$7,INDEX(Data!LK:LK,MATCH(Control!$E27,Data!$B:$B,0),),NA())</f>
        <v>464.4</v>
      </c>
      <c r="LO27">
        <f>IF($E$7&gt;=LO$7,INDEX(Data!LL:LL,MATCH(Control!$E27,Data!$B:$B,0),),NA())</f>
        <v>539.29999999999995</v>
      </c>
      <c r="LP27">
        <f>IF($E$7&gt;=LP$7,INDEX(Data!LM:LM,MATCH(Control!$E27,Data!$B:$B,0),),NA())</f>
        <v>934.3</v>
      </c>
      <c r="LQ27">
        <f>IF($E$7&gt;=LQ$7,INDEX(Data!LN:LN,MATCH(Control!$E27,Data!$B:$B,0),),NA())</f>
        <v>469</v>
      </c>
      <c r="LR27">
        <f>IF($E$7&gt;=LR$7,INDEX(Data!LO:LO,MATCH(Control!$E27,Data!$B:$B,0),),NA())</f>
        <v>341.9</v>
      </c>
      <c r="LS27">
        <f>IF($E$7&gt;=LS$7,INDEX(Data!LP:LP,MATCH(Control!$E27,Data!$B:$B,0),),NA())</f>
        <v>433</v>
      </c>
      <c r="LT27">
        <f>IF($E$7&gt;=LT$7,INDEX(Data!LQ:LQ,MATCH(Control!$E27,Data!$B:$B,0),),NA())</f>
        <v>497.7</v>
      </c>
      <c r="LU27">
        <f>IF($E$7&gt;=LU$7,INDEX(Data!LR:LR,MATCH(Control!$E27,Data!$B:$B,0),),NA())</f>
        <v>492.7</v>
      </c>
      <c r="LV27">
        <f>IF($E$7&gt;=LV$7,INDEX(Data!LS:LS,MATCH(Control!$E27,Data!$B:$B,0),),NA())</f>
        <v>489.7</v>
      </c>
      <c r="LW27">
        <f>IF($E$7&gt;=LW$7,INDEX(Data!LT:LT,MATCH(Control!$E27,Data!$B:$B,0),),NA())</f>
        <v>492.9</v>
      </c>
      <c r="LX27">
        <f>IF($E$7&gt;=LX$7,INDEX(Data!LU:LU,MATCH(Control!$E27,Data!$B:$B,0),),NA())</f>
        <v>424.4</v>
      </c>
      <c r="LY27">
        <f>IF($E$7&gt;=LY$7,INDEX(Data!LV:LV,MATCH(Control!$E27,Data!$B:$B,0),),NA())</f>
        <v>459.9</v>
      </c>
      <c r="LZ27">
        <f>IF($E$7&gt;=LZ$7,INDEX(Data!LW:LW,MATCH(Control!$E27,Data!$B:$B,0),),NA())</f>
        <v>494</v>
      </c>
      <c r="MA27">
        <f>IF($E$7&gt;=MA$7,INDEX(Data!LX:LX,MATCH(Control!$E27,Data!$B:$B,0),),NA())</f>
        <v>558.79999999999995</v>
      </c>
      <c r="MB27">
        <f>IF($E$7&gt;=MB$7,INDEX(Data!LY:LY,MATCH(Control!$E27,Data!$B:$B,0),),NA())</f>
        <v>899.8</v>
      </c>
      <c r="MC27">
        <f>IF($E$7&gt;=MC$7,INDEX(Data!LZ:LZ,MATCH(Control!$E27,Data!$B:$B,0),),NA())</f>
        <v>491.3</v>
      </c>
      <c r="MD27">
        <f>IF($E$7&gt;=MD$7,INDEX(Data!MA:MA,MATCH(Control!$E27,Data!$B:$B,0),),NA())</f>
        <v>354.1</v>
      </c>
      <c r="ME27">
        <f>IF($E$7&gt;=ME$7,INDEX(Data!MB:MB,MATCH(Control!$E27,Data!$B:$B,0),),NA())</f>
        <v>443.7</v>
      </c>
      <c r="MF27">
        <f>IF($E$7&gt;=MF$7,INDEX(Data!MC:MC,MATCH(Control!$E27,Data!$B:$B,0),),NA())</f>
        <v>447.4</v>
      </c>
      <c r="MG27">
        <f>IF($E$7&gt;=MG$7,INDEX(Data!MD:MD,MATCH(Control!$E27,Data!$B:$B,0),),NA())</f>
        <v>471.7</v>
      </c>
      <c r="MH27">
        <f>IF($E$7&gt;=MH$7,INDEX(Data!ME:ME,MATCH(Control!$E27,Data!$B:$B,0),),NA())</f>
        <v>512.6</v>
      </c>
      <c r="MI27">
        <f>IF($E$7&gt;=MI$7,INDEX(Data!MF:MF,MATCH(Control!$E27,Data!$B:$B,0),),NA())</f>
        <v>499.4</v>
      </c>
      <c r="MJ27">
        <f>IF($E$7&gt;=MJ$7,INDEX(Data!MG:MG,MATCH(Control!$E27,Data!$B:$B,0),),NA())</f>
        <v>419.6</v>
      </c>
      <c r="MK27">
        <f>IF($E$7&gt;=MK$7,INDEX(Data!MH:MH,MATCH(Control!$E27,Data!$B:$B,0),),NA())</f>
        <v>465.3</v>
      </c>
      <c r="ML27">
        <f>IF($E$7&gt;=ML$7,INDEX(Data!MI:MI,MATCH(Control!$E27,Data!$B:$B,0),),NA())</f>
        <v>470.4</v>
      </c>
      <c r="MM27">
        <f>IF($E$7&gt;=MM$7,INDEX(Data!MJ:MJ,MATCH(Control!$E27,Data!$B:$B,0),),NA())</f>
        <v>542.79999999999995</v>
      </c>
      <c r="MN27">
        <f>IF($E$7&gt;=MN$7,INDEX(Data!MK:MK,MATCH(Control!$E27,Data!$B:$B,0),),NA())</f>
        <v>887.5</v>
      </c>
      <c r="MO27">
        <f>IF($E$7&gt;=MO$7,INDEX(Data!ML:ML,MATCH(Control!$E27,Data!$B:$B,0),),NA())</f>
        <v>461.2</v>
      </c>
      <c r="MP27">
        <f>IF($E$7&gt;=MP$7,INDEX(Data!MM:MM,MATCH(Control!$E27,Data!$B:$B,0),),NA())</f>
        <v>345.4</v>
      </c>
      <c r="MQ27">
        <f>IF($E$7&gt;=MQ$7,INDEX(Data!MN:MN,MATCH(Control!$E27,Data!$B:$B,0),),NA())</f>
        <v>415.7</v>
      </c>
      <c r="MR27">
        <f>IF($E$7&gt;=MR$7,INDEX(Data!MO:MO,MATCH(Control!$E27,Data!$B:$B,0),),NA())</f>
        <v>479.9</v>
      </c>
      <c r="MS27" t="e">
        <f>IF($E$7&gt;=MS$7,INDEX(Data!MP:MP,MATCH(Control!$E27,Data!$B:$B,0),),NA())</f>
        <v>#N/A</v>
      </c>
      <c r="MT27" t="e">
        <f>IF($E$7&gt;=MT$7,INDEX(Data!MQ:MQ,MATCH(Control!$E27,Data!$B:$B,0),),NA())</f>
        <v>#N/A</v>
      </c>
      <c r="MU27" t="e">
        <f>IF($E$7&gt;=MU$7,INDEX(Data!MR:MR,MATCH(Control!$E27,Data!$B:$B,0),),NA())</f>
        <v>#N/A</v>
      </c>
      <c r="MV27" t="e">
        <f>IF($E$7&gt;=MV$7,INDEX(Data!MS:MS,MATCH(Control!$E27,Data!$B:$B,0),),NA())</f>
        <v>#N/A</v>
      </c>
      <c r="MW27" t="e">
        <f>IF($E$7&gt;=MW$7,INDEX(Data!MT:MT,MATCH(Control!$E27,Data!$B:$B,0),),NA())</f>
        <v>#N/A</v>
      </c>
      <c r="MX27" t="e">
        <f>IF($E$7&gt;=MX$7,INDEX(Data!MU:MU,MATCH(Control!$E27,Data!$B:$B,0),),NA())</f>
        <v>#N/A</v>
      </c>
      <c r="MY27" t="e">
        <f>IF($E$7&gt;=MY$7,INDEX(Data!MV:MV,MATCH(Control!$E27,Data!$B:$B,0),),NA())</f>
        <v>#N/A</v>
      </c>
      <c r="MZ27" t="e">
        <f>IF($E$7&gt;=MZ$7,INDEX(Data!MW:MW,MATCH(Control!$E27,Data!$B:$B,0),),NA())</f>
        <v>#N/A</v>
      </c>
      <c r="NA27" t="e">
        <f>IF($E$7&gt;=NA$7,INDEX(Data!MX:MX,MATCH(Control!$E27,Data!$B:$B,0),),NA())</f>
        <v>#N/A</v>
      </c>
      <c r="NB27" t="e">
        <f>IF($E$7&gt;=NB$7,INDEX(Data!MY:MY,MATCH(Control!$E27,Data!$B:$B,0),),NA())</f>
        <v>#N/A</v>
      </c>
      <c r="NC27" t="e">
        <f>IF($E$7&gt;=NC$7,INDEX(Data!MZ:MZ,MATCH(Control!$E27,Data!$B:$B,0),),NA())</f>
        <v>#N/A</v>
      </c>
      <c r="ND27" t="e">
        <f>IF($E$7&gt;=ND$7,INDEX(Data!NA:NA,MATCH(Control!$E27,Data!$B:$B,0),),NA())</f>
        <v>#N/A</v>
      </c>
      <c r="NE27" t="e">
        <f>IF($E$7&gt;=NE$7,INDEX(Data!NB:NB,MATCH(Control!$E27,Data!$B:$B,0),),NA())</f>
        <v>#N/A</v>
      </c>
      <c r="NF27" t="e">
        <f>IF($E$7&gt;=NF$7,INDEX(Data!NC:NC,MATCH(Control!$E27,Data!$B:$B,0),),NA())</f>
        <v>#N/A</v>
      </c>
      <c r="NG27" t="e">
        <f>IF($E$7&gt;=NG$7,INDEX(Data!ND:ND,MATCH(Control!$E27,Data!$B:$B,0),),NA())</f>
        <v>#N/A</v>
      </c>
      <c r="NH27" t="e">
        <f>IF($E$7&gt;=NH$7,INDEX(Data!NE:NE,MATCH(Control!$E27,Data!$B:$B,0),),NA())</f>
        <v>#N/A</v>
      </c>
      <c r="NI27" t="e">
        <f>IF($E$7&gt;=NI$7,INDEX(Data!NF:NF,MATCH(Control!$E27,Data!$B:$B,0),),NA())</f>
        <v>#N/A</v>
      </c>
      <c r="NJ27" t="e">
        <f>IF($E$7&gt;=NJ$7,INDEX(Data!NG:NG,MATCH(Control!$E27,Data!$B:$B,0),),NA())</f>
        <v>#N/A</v>
      </c>
      <c r="NK27" t="e">
        <f>IF($E$7&gt;=NK$7,INDEX(Data!NH:NH,MATCH(Control!$E27,Data!$B:$B,0),),NA())</f>
        <v>#N/A</v>
      </c>
      <c r="NL27" t="e">
        <f>IF($E$7&gt;=NL$7,INDEX(Data!NI:NI,MATCH(Control!$E27,Data!$B:$B,0),),NA())</f>
        <v>#N/A</v>
      </c>
    </row>
    <row r="28" spans="1:376" x14ac:dyDescent="0.25">
      <c r="A28" s="17">
        <v>8</v>
      </c>
      <c r="C28" s="8">
        <f t="shared" si="0"/>
        <v>39873</v>
      </c>
      <c r="E28" s="3" t="str">
        <f t="shared" si="32"/>
        <v>New South Wales - Newspaper &amp; book retailing</v>
      </c>
      <c r="F28" t="str">
        <f t="shared" si="34"/>
        <v>New South Wales</v>
      </c>
      <c r="G28" t="str">
        <f t="shared" si="33"/>
        <v>Newspaper &amp; book retailing</v>
      </c>
      <c r="H28">
        <f>IF($E$7&gt;=H$7,INDEX(Data!E:E,MATCH(Control!$E28,Data!$B:$B,0),),NA())</f>
        <v>50.4</v>
      </c>
      <c r="I28">
        <f>IF($E$7&gt;=I$7,INDEX(Data!F:F,MATCH(Control!$E28,Data!$B:$B,0),),NA())</f>
        <v>49.9</v>
      </c>
      <c r="J28">
        <f>IF($E$7&gt;=J$7,INDEX(Data!G:G,MATCH(Control!$E28,Data!$B:$B,0),),NA())</f>
        <v>48</v>
      </c>
      <c r="K28">
        <f>IF($E$7&gt;=K$7,INDEX(Data!H:H,MATCH(Control!$E28,Data!$B:$B,0),),NA())</f>
        <v>48.6</v>
      </c>
      <c r="L28">
        <f>IF($E$7&gt;=L$7,INDEX(Data!I:I,MATCH(Control!$E28,Data!$B:$B,0),),NA())</f>
        <v>51.3</v>
      </c>
      <c r="M28">
        <f>IF($E$7&gt;=M$7,INDEX(Data!J:J,MATCH(Control!$E28,Data!$B:$B,0),),NA())</f>
        <v>49.6</v>
      </c>
      <c r="N28">
        <f>IF($E$7&gt;=N$7,INDEX(Data!K:K,MATCH(Control!$E28,Data!$B:$B,0),),NA())</f>
        <v>51.6</v>
      </c>
      <c r="O28">
        <f>IF($E$7&gt;=O$7,INDEX(Data!L:L,MATCH(Control!$E28,Data!$B:$B,0),),NA())</f>
        <v>55.8</v>
      </c>
      <c r="P28">
        <f>IF($E$7&gt;=P$7,INDEX(Data!M:M,MATCH(Control!$E28,Data!$B:$B,0),),NA())</f>
        <v>69.900000000000006</v>
      </c>
      <c r="Q28">
        <f>IF($E$7&gt;=Q$7,INDEX(Data!N:N,MATCH(Control!$E28,Data!$B:$B,0),),NA())</f>
        <v>50.1</v>
      </c>
      <c r="R28">
        <f>IF($E$7&gt;=R$7,INDEX(Data!O:O,MATCH(Control!$E28,Data!$B:$B,0),),NA())</f>
        <v>64.7</v>
      </c>
      <c r="S28">
        <f>IF($E$7&gt;=S$7,INDEX(Data!P:P,MATCH(Control!$E28,Data!$B:$B,0),),NA())</f>
        <v>63.1</v>
      </c>
      <c r="T28">
        <f>IF($E$7&gt;=T$7,INDEX(Data!Q:Q,MATCH(Control!$E28,Data!$B:$B,0),),NA())</f>
        <v>51.1</v>
      </c>
      <c r="U28">
        <f>IF($E$7&gt;=U$7,INDEX(Data!R:R,MATCH(Control!$E28,Data!$B:$B,0),),NA())</f>
        <v>54.8</v>
      </c>
      <c r="V28">
        <f>IF($E$7&gt;=V$7,INDEX(Data!S:S,MATCH(Control!$E28,Data!$B:$B,0),),NA())</f>
        <v>52.3</v>
      </c>
      <c r="W28">
        <f>IF($E$7&gt;=W$7,INDEX(Data!T:T,MATCH(Control!$E28,Data!$B:$B,0),),NA())</f>
        <v>57.7</v>
      </c>
      <c r="X28">
        <f>IF($E$7&gt;=X$7,INDEX(Data!U:U,MATCH(Control!$E28,Data!$B:$B,0),),NA())</f>
        <v>61.5</v>
      </c>
      <c r="Y28">
        <f>IF($E$7&gt;=Y$7,INDEX(Data!V:V,MATCH(Control!$E28,Data!$B:$B,0),),NA())</f>
        <v>61</v>
      </c>
      <c r="Z28">
        <f>IF($E$7&gt;=Z$7,INDEX(Data!W:W,MATCH(Control!$E28,Data!$B:$B,0),),NA())</f>
        <v>56.9</v>
      </c>
      <c r="AA28">
        <f>IF($E$7&gt;=AA$7,INDEX(Data!X:X,MATCH(Control!$E28,Data!$B:$B,0),),NA())</f>
        <v>59.3</v>
      </c>
      <c r="AB28">
        <f>IF($E$7&gt;=AB$7,INDEX(Data!Y:Y,MATCH(Control!$E28,Data!$B:$B,0),),NA())</f>
        <v>70.2</v>
      </c>
      <c r="AC28">
        <f>IF($E$7&gt;=AC$7,INDEX(Data!Z:Z,MATCH(Control!$E28,Data!$B:$B,0),),NA())</f>
        <v>54.1</v>
      </c>
      <c r="AD28">
        <f>IF($E$7&gt;=AD$7,INDEX(Data!AA:AA,MATCH(Control!$E28,Data!$B:$B,0),),NA())</f>
        <v>72.3</v>
      </c>
      <c r="AE28">
        <f>IF($E$7&gt;=AE$7,INDEX(Data!AB:AB,MATCH(Control!$E28,Data!$B:$B,0),),NA())</f>
        <v>61</v>
      </c>
      <c r="AF28">
        <f>IF($E$7&gt;=AF$7,INDEX(Data!AC:AC,MATCH(Control!$E28,Data!$B:$B,0),),NA())</f>
        <v>53</v>
      </c>
      <c r="AG28">
        <f>IF($E$7&gt;=AG$7,INDEX(Data!AD:AD,MATCH(Control!$E28,Data!$B:$B,0),),NA())</f>
        <v>59.3</v>
      </c>
      <c r="AH28">
        <f>IF($E$7&gt;=AH$7,INDEX(Data!AE:AE,MATCH(Control!$E28,Data!$B:$B,0),),NA())</f>
        <v>54.8</v>
      </c>
      <c r="AI28">
        <f>IF($E$7&gt;=AI$7,INDEX(Data!AF:AF,MATCH(Control!$E28,Data!$B:$B,0),),NA())</f>
        <v>57.3</v>
      </c>
      <c r="AJ28">
        <f>IF($E$7&gt;=AJ$7,INDEX(Data!AG:AG,MATCH(Control!$E28,Data!$B:$B,0),),NA())</f>
        <v>58.7</v>
      </c>
      <c r="AK28">
        <f>IF($E$7&gt;=AK$7,INDEX(Data!AH:AH,MATCH(Control!$E28,Data!$B:$B,0),),NA())</f>
        <v>53.9</v>
      </c>
      <c r="AL28">
        <f>IF($E$7&gt;=AL$7,INDEX(Data!AI:AI,MATCH(Control!$E28,Data!$B:$B,0),),NA())</f>
        <v>64.2</v>
      </c>
      <c r="AM28">
        <f>IF($E$7&gt;=AM$7,INDEX(Data!AJ:AJ,MATCH(Control!$E28,Data!$B:$B,0),),NA())</f>
        <v>68.400000000000006</v>
      </c>
      <c r="AN28">
        <f>IF($E$7&gt;=AN$7,INDEX(Data!AK:AK,MATCH(Control!$E28,Data!$B:$B,0),),NA())</f>
        <v>79.900000000000006</v>
      </c>
      <c r="AO28">
        <f>IF($E$7&gt;=AO$7,INDEX(Data!AL:AL,MATCH(Control!$E28,Data!$B:$B,0),),NA())</f>
        <v>63.2</v>
      </c>
      <c r="AP28">
        <f>IF($E$7&gt;=AP$7,INDEX(Data!AM:AM,MATCH(Control!$E28,Data!$B:$B,0),),NA())</f>
        <v>66.400000000000006</v>
      </c>
      <c r="AQ28">
        <f>IF($E$7&gt;=AQ$7,INDEX(Data!AN:AN,MATCH(Control!$E28,Data!$B:$B,0),),NA())</f>
        <v>65</v>
      </c>
      <c r="AR28">
        <f>IF($E$7&gt;=AR$7,INDEX(Data!AO:AO,MATCH(Control!$E28,Data!$B:$B,0),),NA())</f>
        <v>62.8</v>
      </c>
      <c r="AS28">
        <f>IF($E$7&gt;=AS$7,INDEX(Data!AP:AP,MATCH(Control!$E28,Data!$B:$B,0),),NA())</f>
        <v>66</v>
      </c>
      <c r="AT28">
        <f>IF($E$7&gt;=AT$7,INDEX(Data!AQ:AQ,MATCH(Control!$E28,Data!$B:$B,0),),NA())</f>
        <v>57.5</v>
      </c>
      <c r="AU28">
        <f>IF($E$7&gt;=AU$7,INDEX(Data!AR:AR,MATCH(Control!$E28,Data!$B:$B,0),),NA())</f>
        <v>64.599999999999994</v>
      </c>
      <c r="AV28">
        <f>IF($E$7&gt;=AV$7,INDEX(Data!AS:AS,MATCH(Control!$E28,Data!$B:$B,0),),NA())</f>
        <v>67.5</v>
      </c>
      <c r="AW28">
        <f>IF($E$7&gt;=AW$7,INDEX(Data!AT:AT,MATCH(Control!$E28,Data!$B:$B,0),),NA())</f>
        <v>62.4</v>
      </c>
      <c r="AX28">
        <f>IF($E$7&gt;=AX$7,INDEX(Data!AU:AU,MATCH(Control!$E28,Data!$B:$B,0),),NA())</f>
        <v>66.2</v>
      </c>
      <c r="AY28">
        <f>IF($E$7&gt;=AY$7,INDEX(Data!AV:AV,MATCH(Control!$E28,Data!$B:$B,0),),NA())</f>
        <v>70</v>
      </c>
      <c r="AZ28">
        <f>IF($E$7&gt;=AZ$7,INDEX(Data!AW:AW,MATCH(Control!$E28,Data!$B:$B,0),),NA())</f>
        <v>85</v>
      </c>
      <c r="BA28">
        <f>IF($E$7&gt;=BA$7,INDEX(Data!AX:AX,MATCH(Control!$E28,Data!$B:$B,0),),NA())</f>
        <v>65.400000000000006</v>
      </c>
      <c r="BB28">
        <f>IF($E$7&gt;=BB$7,INDEX(Data!AY:AY,MATCH(Control!$E28,Data!$B:$B,0),),NA())</f>
        <v>70.2</v>
      </c>
      <c r="BC28">
        <f>IF($E$7&gt;=BC$7,INDEX(Data!AZ:AZ,MATCH(Control!$E28,Data!$B:$B,0),),NA())</f>
        <v>64.2</v>
      </c>
      <c r="BD28">
        <f>IF($E$7&gt;=BD$7,INDEX(Data!BA:BA,MATCH(Control!$E28,Data!$B:$B,0),),NA())</f>
        <v>65.5</v>
      </c>
      <c r="BE28">
        <f>IF($E$7&gt;=BE$7,INDEX(Data!BB:BB,MATCH(Control!$E28,Data!$B:$B,0),),NA())</f>
        <v>68.3</v>
      </c>
      <c r="BF28">
        <f>IF($E$7&gt;=BF$7,INDEX(Data!BC:BC,MATCH(Control!$E28,Data!$B:$B,0),),NA())</f>
        <v>60.3</v>
      </c>
      <c r="BG28">
        <f>IF($E$7&gt;=BG$7,INDEX(Data!BD:BD,MATCH(Control!$E28,Data!$B:$B,0),),NA())</f>
        <v>69.599999999999994</v>
      </c>
      <c r="BH28">
        <f>IF($E$7&gt;=BH$7,INDEX(Data!BE:BE,MATCH(Control!$E28,Data!$B:$B,0),),NA())</f>
        <v>69.2</v>
      </c>
      <c r="BI28">
        <f>IF($E$7&gt;=BI$7,INDEX(Data!BF:BF,MATCH(Control!$E28,Data!$B:$B,0),),NA())</f>
        <v>70.2</v>
      </c>
      <c r="BJ28">
        <f>IF($E$7&gt;=BJ$7,INDEX(Data!BG:BG,MATCH(Control!$E28,Data!$B:$B,0),),NA())</f>
        <v>72.3</v>
      </c>
      <c r="BK28">
        <f>IF($E$7&gt;=BK$7,INDEX(Data!BH:BH,MATCH(Control!$E28,Data!$B:$B,0),),NA())</f>
        <v>73.3</v>
      </c>
      <c r="BL28">
        <f>IF($E$7&gt;=BL$7,INDEX(Data!BI:BI,MATCH(Control!$E28,Data!$B:$B,0),),NA())</f>
        <v>98.7</v>
      </c>
      <c r="BM28">
        <f>IF($E$7&gt;=BM$7,INDEX(Data!BJ:BJ,MATCH(Control!$E28,Data!$B:$B,0),),NA())</f>
        <v>65</v>
      </c>
      <c r="BN28">
        <f>IF($E$7&gt;=BN$7,INDEX(Data!BK:BK,MATCH(Control!$E28,Data!$B:$B,0),),NA())</f>
        <v>78.5</v>
      </c>
      <c r="BO28">
        <f>IF($E$7&gt;=BO$7,INDEX(Data!BL:BL,MATCH(Control!$E28,Data!$B:$B,0),),NA())</f>
        <v>75.900000000000006</v>
      </c>
      <c r="BP28">
        <f>IF($E$7&gt;=BP$7,INDEX(Data!BM:BM,MATCH(Control!$E28,Data!$B:$B,0),),NA())</f>
        <v>74.2</v>
      </c>
      <c r="BQ28">
        <f>IF($E$7&gt;=BQ$7,INDEX(Data!BN:BN,MATCH(Control!$E28,Data!$B:$B,0),),NA())</f>
        <v>76.7</v>
      </c>
      <c r="BR28">
        <f>IF($E$7&gt;=BR$7,INDEX(Data!BO:BO,MATCH(Control!$E28,Data!$B:$B,0),),NA())</f>
        <v>73.400000000000006</v>
      </c>
      <c r="BS28">
        <f>IF($E$7&gt;=BS$7,INDEX(Data!BP:BP,MATCH(Control!$E28,Data!$B:$B,0),),NA())</f>
        <v>85.1</v>
      </c>
      <c r="BT28">
        <f>IF($E$7&gt;=BT$7,INDEX(Data!BQ:BQ,MATCH(Control!$E28,Data!$B:$B,0),),NA())</f>
        <v>82.3</v>
      </c>
      <c r="BU28">
        <f>IF($E$7&gt;=BU$7,INDEX(Data!BR:BR,MATCH(Control!$E28,Data!$B:$B,0),),NA())</f>
        <v>80.3</v>
      </c>
      <c r="BV28">
        <f>IF($E$7&gt;=BV$7,INDEX(Data!BS:BS,MATCH(Control!$E28,Data!$B:$B,0),),NA())</f>
        <v>80</v>
      </c>
      <c r="BW28">
        <f>IF($E$7&gt;=BW$7,INDEX(Data!BT:BT,MATCH(Control!$E28,Data!$B:$B,0),),NA())</f>
        <v>78.400000000000006</v>
      </c>
      <c r="BX28">
        <f>IF($E$7&gt;=BX$7,INDEX(Data!BU:BU,MATCH(Control!$E28,Data!$B:$B,0),),NA())</f>
        <v>98.9</v>
      </c>
      <c r="BY28">
        <f>IF($E$7&gt;=BY$7,INDEX(Data!BV:BV,MATCH(Control!$E28,Data!$B:$B,0),),NA())</f>
        <v>71.8</v>
      </c>
      <c r="BZ28">
        <f>IF($E$7&gt;=BZ$7,INDEX(Data!BW:BW,MATCH(Control!$E28,Data!$B:$B,0),),NA())</f>
        <v>88.2</v>
      </c>
      <c r="CA28">
        <f>IF($E$7&gt;=CA$7,INDEX(Data!BX:BX,MATCH(Control!$E28,Data!$B:$B,0),),NA())</f>
        <v>89</v>
      </c>
      <c r="CB28">
        <f>IF($E$7&gt;=CB$7,INDEX(Data!BY:BY,MATCH(Control!$E28,Data!$B:$B,0),),NA())</f>
        <v>73</v>
      </c>
      <c r="CC28">
        <f>IF($E$7&gt;=CC$7,INDEX(Data!BZ:BZ,MATCH(Control!$E28,Data!$B:$B,0),),NA())</f>
        <v>80.3</v>
      </c>
      <c r="CD28">
        <f>IF($E$7&gt;=CD$7,INDEX(Data!CA:CA,MATCH(Control!$E28,Data!$B:$B,0),),NA())</f>
        <v>75.3</v>
      </c>
      <c r="CE28">
        <f>IF($E$7&gt;=CE$7,INDEX(Data!CB:CB,MATCH(Control!$E28,Data!$B:$B,0),),NA())</f>
        <v>74.2</v>
      </c>
      <c r="CF28">
        <f>IF($E$7&gt;=CF$7,INDEX(Data!CC:CC,MATCH(Control!$E28,Data!$B:$B,0),),NA())</f>
        <v>76.7</v>
      </c>
      <c r="CG28">
        <f>IF($E$7&gt;=CG$7,INDEX(Data!CD:CD,MATCH(Control!$E28,Data!$B:$B,0),),NA())</f>
        <v>75.7</v>
      </c>
      <c r="CH28">
        <f>IF($E$7&gt;=CH$7,INDEX(Data!CE:CE,MATCH(Control!$E28,Data!$B:$B,0),),NA())</f>
        <v>80.5</v>
      </c>
      <c r="CI28">
        <f>IF($E$7&gt;=CI$7,INDEX(Data!CF:CF,MATCH(Control!$E28,Data!$B:$B,0),),NA())</f>
        <v>90.4</v>
      </c>
      <c r="CJ28">
        <f>IF($E$7&gt;=CJ$7,INDEX(Data!CG:CG,MATCH(Control!$E28,Data!$B:$B,0),),NA())</f>
        <v>100.1</v>
      </c>
      <c r="CK28">
        <f>IF($E$7&gt;=CK$7,INDEX(Data!CH:CH,MATCH(Control!$E28,Data!$B:$B,0),),NA())</f>
        <v>80.5</v>
      </c>
      <c r="CL28">
        <f>IF($E$7&gt;=CL$7,INDEX(Data!CI:CI,MATCH(Control!$E28,Data!$B:$B,0),),NA())</f>
        <v>93.3</v>
      </c>
      <c r="CM28">
        <f>IF($E$7&gt;=CM$7,INDEX(Data!CJ:CJ,MATCH(Control!$E28,Data!$B:$B,0),),NA())</f>
        <v>90.6</v>
      </c>
      <c r="CN28">
        <f>IF($E$7&gt;=CN$7,INDEX(Data!CK:CK,MATCH(Control!$E28,Data!$B:$B,0),),NA())</f>
        <v>86.2</v>
      </c>
      <c r="CO28">
        <f>IF($E$7&gt;=CO$7,INDEX(Data!CL:CL,MATCH(Control!$E28,Data!$B:$B,0),),NA())</f>
        <v>92.2</v>
      </c>
      <c r="CP28">
        <f>IF($E$7&gt;=CP$7,INDEX(Data!CM:CM,MATCH(Control!$E28,Data!$B:$B,0),),NA())</f>
        <v>87.5</v>
      </c>
      <c r="CQ28">
        <f>IF($E$7&gt;=CQ$7,INDEX(Data!CN:CN,MATCH(Control!$E28,Data!$B:$B,0),),NA())</f>
        <v>90.1</v>
      </c>
      <c r="CR28">
        <f>IF($E$7&gt;=CR$7,INDEX(Data!CO:CO,MATCH(Control!$E28,Data!$B:$B,0),),NA())</f>
        <v>91.9</v>
      </c>
      <c r="CS28">
        <f>IF($E$7&gt;=CS$7,INDEX(Data!CP:CP,MATCH(Control!$E28,Data!$B:$B,0),),NA())</f>
        <v>90.4</v>
      </c>
      <c r="CT28">
        <f>IF($E$7&gt;=CT$7,INDEX(Data!CQ:CQ,MATCH(Control!$E28,Data!$B:$B,0),),NA())</f>
        <v>90.3</v>
      </c>
      <c r="CU28">
        <f>IF($E$7&gt;=CU$7,INDEX(Data!CR:CR,MATCH(Control!$E28,Data!$B:$B,0),),NA())</f>
        <v>90.1</v>
      </c>
      <c r="CV28">
        <f>IF($E$7&gt;=CV$7,INDEX(Data!CS:CS,MATCH(Control!$E28,Data!$B:$B,0),),NA())</f>
        <v>95.2</v>
      </c>
      <c r="CW28">
        <f>IF($E$7&gt;=CW$7,INDEX(Data!CT:CT,MATCH(Control!$E28,Data!$B:$B,0),),NA())</f>
        <v>80.400000000000006</v>
      </c>
      <c r="CX28">
        <f>IF($E$7&gt;=CX$7,INDEX(Data!CU:CU,MATCH(Control!$E28,Data!$B:$B,0),),NA())</f>
        <v>93.3</v>
      </c>
      <c r="CY28">
        <f>IF($E$7&gt;=CY$7,INDEX(Data!CV:CV,MATCH(Control!$E28,Data!$B:$B,0),),NA())</f>
        <v>99.5</v>
      </c>
      <c r="CZ28">
        <f>IF($E$7&gt;=CZ$7,INDEX(Data!CW:CW,MATCH(Control!$E28,Data!$B:$B,0),),NA())</f>
        <v>84.2</v>
      </c>
      <c r="DA28">
        <f>IF($E$7&gt;=DA$7,INDEX(Data!CX:CX,MATCH(Control!$E28,Data!$B:$B,0),),NA())</f>
        <v>93.7</v>
      </c>
      <c r="DB28">
        <f>IF($E$7&gt;=DB$7,INDEX(Data!CY:CY,MATCH(Control!$E28,Data!$B:$B,0),),NA())</f>
        <v>83.9</v>
      </c>
      <c r="DC28">
        <f>IF($E$7&gt;=DC$7,INDEX(Data!CZ:CZ,MATCH(Control!$E28,Data!$B:$B,0),),NA())</f>
        <v>92.8</v>
      </c>
      <c r="DD28">
        <f>IF($E$7&gt;=DD$7,INDEX(Data!DA:DA,MATCH(Control!$E28,Data!$B:$B,0),),NA())</f>
        <v>103.3</v>
      </c>
      <c r="DE28">
        <f>IF($E$7&gt;=DE$7,INDEX(Data!DB:DB,MATCH(Control!$E28,Data!$B:$B,0),),NA())</f>
        <v>86.6</v>
      </c>
      <c r="DF28">
        <f>IF($E$7&gt;=DF$7,INDEX(Data!DC:DC,MATCH(Control!$E28,Data!$B:$B,0),),NA())</f>
        <v>86.8</v>
      </c>
      <c r="DG28">
        <f>IF($E$7&gt;=DG$7,INDEX(Data!DD:DD,MATCH(Control!$E28,Data!$B:$B,0),),NA())</f>
        <v>87.9</v>
      </c>
      <c r="DH28">
        <f>IF($E$7&gt;=DH$7,INDEX(Data!DE:DE,MATCH(Control!$E28,Data!$B:$B,0),),NA())</f>
        <v>93.5</v>
      </c>
      <c r="DI28">
        <f>IF($E$7&gt;=DI$7,INDEX(Data!DF:DF,MATCH(Control!$E28,Data!$B:$B,0),),NA())</f>
        <v>74.8</v>
      </c>
      <c r="DJ28">
        <f>IF($E$7&gt;=DJ$7,INDEX(Data!DG:DG,MATCH(Control!$E28,Data!$B:$B,0),),NA())</f>
        <v>89.6</v>
      </c>
      <c r="DK28">
        <f>IF($E$7&gt;=DK$7,INDEX(Data!DH:DH,MATCH(Control!$E28,Data!$B:$B,0),),NA())</f>
        <v>95.1</v>
      </c>
      <c r="DL28">
        <f>IF($E$7&gt;=DL$7,INDEX(Data!DI:DI,MATCH(Control!$E28,Data!$B:$B,0),),NA())</f>
        <v>81.7</v>
      </c>
      <c r="DM28">
        <f>IF($E$7&gt;=DM$7,INDEX(Data!DJ:DJ,MATCH(Control!$E28,Data!$B:$B,0),),NA())</f>
        <v>91.6</v>
      </c>
      <c r="DN28">
        <f>IF($E$7&gt;=DN$7,INDEX(Data!DK:DK,MATCH(Control!$E28,Data!$B:$B,0),),NA())</f>
        <v>92.6</v>
      </c>
      <c r="DO28">
        <f>IF($E$7&gt;=DO$7,INDEX(Data!DL:DL,MATCH(Control!$E28,Data!$B:$B,0),),NA())</f>
        <v>103.6</v>
      </c>
      <c r="DP28">
        <f>IF($E$7&gt;=DP$7,INDEX(Data!DM:DM,MATCH(Control!$E28,Data!$B:$B,0),),NA())</f>
        <v>98.9</v>
      </c>
      <c r="DQ28">
        <f>IF($E$7&gt;=DQ$7,INDEX(Data!DN:DN,MATCH(Control!$E28,Data!$B:$B,0),),NA())</f>
        <v>98.7</v>
      </c>
      <c r="DR28">
        <f>IF($E$7&gt;=DR$7,INDEX(Data!DO:DO,MATCH(Control!$E28,Data!$B:$B,0),),NA())</f>
        <v>91.3</v>
      </c>
      <c r="DS28">
        <f>IF($E$7&gt;=DS$7,INDEX(Data!DP:DP,MATCH(Control!$E28,Data!$B:$B,0),),NA())</f>
        <v>103.1</v>
      </c>
      <c r="DT28">
        <f>IF($E$7&gt;=DT$7,INDEX(Data!DQ:DQ,MATCH(Control!$E28,Data!$B:$B,0),),NA())</f>
        <v>112</v>
      </c>
      <c r="DU28">
        <f>IF($E$7&gt;=DU$7,INDEX(Data!DR:DR,MATCH(Control!$E28,Data!$B:$B,0),),NA())</f>
        <v>90.2</v>
      </c>
      <c r="DV28">
        <f>IF($E$7&gt;=DV$7,INDEX(Data!DS:DS,MATCH(Control!$E28,Data!$B:$B,0),),NA())</f>
        <v>96.3</v>
      </c>
      <c r="DW28">
        <f>IF($E$7&gt;=DW$7,INDEX(Data!DT:DT,MATCH(Control!$E28,Data!$B:$B,0),),NA())</f>
        <v>103.4</v>
      </c>
      <c r="DX28">
        <f>IF($E$7&gt;=DX$7,INDEX(Data!DU:DU,MATCH(Control!$E28,Data!$B:$B,0),),NA())</f>
        <v>98.7</v>
      </c>
      <c r="DY28">
        <f>IF($E$7&gt;=DY$7,INDEX(Data!DV:DV,MATCH(Control!$E28,Data!$B:$B,0),),NA())</f>
        <v>95.8</v>
      </c>
      <c r="DZ28">
        <f>IF($E$7&gt;=DZ$7,INDEX(Data!DW:DW,MATCH(Control!$E28,Data!$B:$B,0),),NA())</f>
        <v>89.3</v>
      </c>
      <c r="EA28">
        <f>IF($E$7&gt;=EA$7,INDEX(Data!DX:DX,MATCH(Control!$E28,Data!$B:$B,0),),NA())</f>
        <v>101.4</v>
      </c>
      <c r="EB28">
        <f>IF($E$7&gt;=EB$7,INDEX(Data!DY:DY,MATCH(Control!$E28,Data!$B:$B,0),),NA())</f>
        <v>100.3</v>
      </c>
      <c r="EC28">
        <f>IF($E$7&gt;=EC$7,INDEX(Data!DZ:DZ,MATCH(Control!$E28,Data!$B:$B,0),),NA())</f>
        <v>90.2</v>
      </c>
      <c r="ED28">
        <f>IF($E$7&gt;=ED$7,INDEX(Data!EA:EA,MATCH(Control!$E28,Data!$B:$B,0),),NA())</f>
        <v>88.8</v>
      </c>
      <c r="EE28">
        <f>IF($E$7&gt;=EE$7,INDEX(Data!EB:EB,MATCH(Control!$E28,Data!$B:$B,0),),NA())</f>
        <v>91.8</v>
      </c>
      <c r="EF28">
        <f>IF($E$7&gt;=EF$7,INDEX(Data!EC:EC,MATCH(Control!$E28,Data!$B:$B,0),),NA())</f>
        <v>114.8</v>
      </c>
      <c r="EG28">
        <f>IF($E$7&gt;=EG$7,INDEX(Data!ED:ED,MATCH(Control!$E28,Data!$B:$B,0),),NA())</f>
        <v>89.6</v>
      </c>
      <c r="EH28">
        <f>IF($E$7&gt;=EH$7,INDEX(Data!EE:EE,MATCH(Control!$E28,Data!$B:$B,0),),NA())</f>
        <v>92.5</v>
      </c>
      <c r="EI28">
        <f>IF($E$7&gt;=EI$7,INDEX(Data!EF:EF,MATCH(Control!$E28,Data!$B:$B,0),),NA())</f>
        <v>114.3</v>
      </c>
      <c r="EJ28">
        <f>IF($E$7&gt;=EJ$7,INDEX(Data!EG:EG,MATCH(Control!$E28,Data!$B:$B,0),),NA())</f>
        <v>97.9</v>
      </c>
      <c r="EK28">
        <f>IF($E$7&gt;=EK$7,INDEX(Data!EH:EH,MATCH(Control!$E28,Data!$B:$B,0),),NA())</f>
        <v>105.7</v>
      </c>
      <c r="EL28">
        <f>IF($E$7&gt;=EL$7,INDEX(Data!EI:EI,MATCH(Control!$E28,Data!$B:$B,0),),NA())</f>
        <v>86</v>
      </c>
      <c r="EM28">
        <f>IF($E$7&gt;=EM$7,INDEX(Data!EJ:EJ,MATCH(Control!$E28,Data!$B:$B,0),),NA())</f>
        <v>83.5</v>
      </c>
      <c r="EN28">
        <f>IF($E$7&gt;=EN$7,INDEX(Data!EK:EK,MATCH(Control!$E28,Data!$B:$B,0),),NA())</f>
        <v>76.900000000000006</v>
      </c>
      <c r="EO28">
        <f>IF($E$7&gt;=EO$7,INDEX(Data!EL:EL,MATCH(Control!$E28,Data!$B:$B,0),),NA())</f>
        <v>85.2</v>
      </c>
      <c r="EP28">
        <f>IF($E$7&gt;=EP$7,INDEX(Data!EM:EM,MATCH(Control!$E28,Data!$B:$B,0),),NA())</f>
        <v>85.1</v>
      </c>
      <c r="EQ28">
        <f>IF($E$7&gt;=EQ$7,INDEX(Data!EN:EN,MATCH(Control!$E28,Data!$B:$B,0),),NA())</f>
        <v>91.8</v>
      </c>
      <c r="ER28">
        <f>IF($E$7&gt;=ER$7,INDEX(Data!EO:EO,MATCH(Control!$E28,Data!$B:$B,0),),NA())</f>
        <v>92.5</v>
      </c>
      <c r="ES28">
        <f>IF($E$7&gt;=ES$7,INDEX(Data!EP:EP,MATCH(Control!$E28,Data!$B:$B,0),),NA())</f>
        <v>75.5</v>
      </c>
      <c r="ET28">
        <f>IF($E$7&gt;=ET$7,INDEX(Data!EQ:EQ,MATCH(Control!$E28,Data!$B:$B,0),),NA())</f>
        <v>83.8</v>
      </c>
      <c r="EU28">
        <f>IF($E$7&gt;=EU$7,INDEX(Data!ER:ER,MATCH(Control!$E28,Data!$B:$B,0),),NA())</f>
        <v>112.9</v>
      </c>
      <c r="EV28">
        <f>IF($E$7&gt;=EV$7,INDEX(Data!ES:ES,MATCH(Control!$E28,Data!$B:$B,0),),NA())</f>
        <v>90.7</v>
      </c>
      <c r="EW28">
        <f>IF($E$7&gt;=EW$7,INDEX(Data!ET:ET,MATCH(Control!$E28,Data!$B:$B,0),),NA())</f>
        <v>101</v>
      </c>
      <c r="EX28">
        <f>IF($E$7&gt;=EX$7,INDEX(Data!EU:EU,MATCH(Control!$E28,Data!$B:$B,0),),NA())</f>
        <v>102.5</v>
      </c>
      <c r="EY28">
        <f>IF($E$7&gt;=EY$7,INDEX(Data!EV:EV,MATCH(Control!$E28,Data!$B:$B,0),),NA())</f>
        <v>102.5</v>
      </c>
      <c r="EZ28">
        <f>IF($E$7&gt;=EZ$7,INDEX(Data!EW:EW,MATCH(Control!$E28,Data!$B:$B,0),),NA())</f>
        <v>92.8</v>
      </c>
      <c r="FA28">
        <f>IF($E$7&gt;=FA$7,INDEX(Data!EX:EX,MATCH(Control!$E28,Data!$B:$B,0),),NA())</f>
        <v>93.4</v>
      </c>
      <c r="FB28">
        <f>IF($E$7&gt;=FB$7,INDEX(Data!EY:EY,MATCH(Control!$E28,Data!$B:$B,0),),NA())</f>
        <v>88.7</v>
      </c>
      <c r="FC28">
        <f>IF($E$7&gt;=FC$7,INDEX(Data!EZ:EZ,MATCH(Control!$E28,Data!$B:$B,0),),NA())</f>
        <v>96.8</v>
      </c>
      <c r="FD28">
        <f>IF($E$7&gt;=FD$7,INDEX(Data!FA:FA,MATCH(Control!$E28,Data!$B:$B,0),),NA())</f>
        <v>101.7</v>
      </c>
      <c r="FE28">
        <f>IF($E$7&gt;=FE$7,INDEX(Data!FB:FB,MATCH(Control!$E28,Data!$B:$B,0),),NA())</f>
        <v>77.3</v>
      </c>
      <c r="FF28">
        <f>IF($E$7&gt;=FF$7,INDEX(Data!FC:FC,MATCH(Control!$E28,Data!$B:$B,0),),NA())</f>
        <v>77.099999999999994</v>
      </c>
      <c r="FG28">
        <f>IF($E$7&gt;=FG$7,INDEX(Data!FD:FD,MATCH(Control!$E28,Data!$B:$B,0),),NA())</f>
        <v>87.7</v>
      </c>
      <c r="FH28">
        <f>IF($E$7&gt;=FH$7,INDEX(Data!FE:FE,MATCH(Control!$E28,Data!$B:$B,0),),NA())</f>
        <v>69.900000000000006</v>
      </c>
      <c r="FI28">
        <f>IF($E$7&gt;=FI$7,INDEX(Data!FF:FF,MATCH(Control!$E28,Data!$B:$B,0),),NA())</f>
        <v>83.2</v>
      </c>
      <c r="FJ28">
        <f>IF($E$7&gt;=FJ$7,INDEX(Data!FG:FG,MATCH(Control!$E28,Data!$B:$B,0),),NA())</f>
        <v>75.5</v>
      </c>
      <c r="FK28">
        <f>IF($E$7&gt;=FK$7,INDEX(Data!FH:FH,MATCH(Control!$E28,Data!$B:$B,0),),NA())</f>
        <v>82.8</v>
      </c>
      <c r="FL28">
        <f>IF($E$7&gt;=FL$7,INDEX(Data!FI:FI,MATCH(Control!$E28,Data!$B:$B,0),),NA())</f>
        <v>88.1</v>
      </c>
      <c r="FM28">
        <f>IF($E$7&gt;=FM$7,INDEX(Data!FJ:FJ,MATCH(Control!$E28,Data!$B:$B,0),),NA())</f>
        <v>83.9</v>
      </c>
      <c r="FN28">
        <f>IF($E$7&gt;=FN$7,INDEX(Data!FK:FK,MATCH(Control!$E28,Data!$B:$B,0),),NA())</f>
        <v>88.6</v>
      </c>
      <c r="FO28">
        <f>IF($E$7&gt;=FO$7,INDEX(Data!FL:FL,MATCH(Control!$E28,Data!$B:$B,0),),NA())</f>
        <v>96</v>
      </c>
      <c r="FP28">
        <f>IF($E$7&gt;=FP$7,INDEX(Data!FM:FM,MATCH(Control!$E28,Data!$B:$B,0),),NA())</f>
        <v>106.2</v>
      </c>
      <c r="FQ28">
        <f>IF($E$7&gt;=FQ$7,INDEX(Data!FN:FN,MATCH(Control!$E28,Data!$B:$B,0),),NA())</f>
        <v>89.5</v>
      </c>
      <c r="FR28">
        <f>IF($E$7&gt;=FR$7,INDEX(Data!FO:FO,MATCH(Control!$E28,Data!$B:$B,0),),NA())</f>
        <v>90.2</v>
      </c>
      <c r="FS28">
        <f>IF($E$7&gt;=FS$7,INDEX(Data!FP:FP,MATCH(Control!$E28,Data!$B:$B,0),),NA())</f>
        <v>94.9</v>
      </c>
      <c r="FT28">
        <f>IF($E$7&gt;=FT$7,INDEX(Data!FQ:FQ,MATCH(Control!$E28,Data!$B:$B,0),),NA())</f>
        <v>85.7</v>
      </c>
      <c r="FU28">
        <f>IF($E$7&gt;=FU$7,INDEX(Data!FR:FR,MATCH(Control!$E28,Data!$B:$B,0),),NA())</f>
        <v>89.7</v>
      </c>
      <c r="FV28">
        <f>IF($E$7&gt;=FV$7,INDEX(Data!FS:FS,MATCH(Control!$E28,Data!$B:$B,0),),NA())</f>
        <v>86.8</v>
      </c>
      <c r="FW28">
        <f>IF($E$7&gt;=FW$7,INDEX(Data!FT:FT,MATCH(Control!$E28,Data!$B:$B,0),),NA())</f>
        <v>87.9</v>
      </c>
      <c r="FX28">
        <f>IF($E$7&gt;=FX$7,INDEX(Data!FU:FU,MATCH(Control!$E28,Data!$B:$B,0),),NA())</f>
        <v>96.7</v>
      </c>
      <c r="FY28">
        <f>IF($E$7&gt;=FY$7,INDEX(Data!FV:FV,MATCH(Control!$E28,Data!$B:$B,0),),NA())</f>
        <v>93.6</v>
      </c>
      <c r="FZ28">
        <f>IF($E$7&gt;=FZ$7,INDEX(Data!FW:FW,MATCH(Control!$E28,Data!$B:$B,0),),NA())</f>
        <v>92.3</v>
      </c>
      <c r="GA28">
        <f>IF($E$7&gt;=GA$7,INDEX(Data!FX:FX,MATCH(Control!$E28,Data!$B:$B,0),),NA())</f>
        <v>99.1</v>
      </c>
      <c r="GB28">
        <f>IF($E$7&gt;=GB$7,INDEX(Data!FY:FY,MATCH(Control!$E28,Data!$B:$B,0),),NA())</f>
        <v>118.9</v>
      </c>
      <c r="GC28">
        <f>IF($E$7&gt;=GC$7,INDEX(Data!FZ:FZ,MATCH(Control!$E28,Data!$B:$B,0),),NA())</f>
        <v>91</v>
      </c>
      <c r="GD28">
        <f>IF($E$7&gt;=GD$7,INDEX(Data!GA:GA,MATCH(Control!$E28,Data!$B:$B,0),),NA())</f>
        <v>93.2</v>
      </c>
      <c r="GE28">
        <f>IF($E$7&gt;=GE$7,INDEX(Data!GB:GB,MATCH(Control!$E28,Data!$B:$B,0),),NA())</f>
        <v>98.6</v>
      </c>
      <c r="GF28">
        <f>IF($E$7&gt;=GF$7,INDEX(Data!GC:GC,MATCH(Control!$E28,Data!$B:$B,0),),NA())</f>
        <v>92.8</v>
      </c>
      <c r="GG28">
        <f>IF($E$7&gt;=GG$7,INDEX(Data!GD:GD,MATCH(Control!$E28,Data!$B:$B,0),),NA())</f>
        <v>97.7</v>
      </c>
      <c r="GH28">
        <f>IF($E$7&gt;=GH$7,INDEX(Data!GE:GE,MATCH(Control!$E28,Data!$B:$B,0),),NA())</f>
        <v>90.1</v>
      </c>
      <c r="GI28">
        <f>IF($E$7&gt;=GI$7,INDEX(Data!GF:GF,MATCH(Control!$E28,Data!$B:$B,0),),NA())</f>
        <v>89</v>
      </c>
      <c r="GJ28">
        <f>IF($E$7&gt;=GJ$7,INDEX(Data!GG:GG,MATCH(Control!$E28,Data!$B:$B,0),),NA())</f>
        <v>91.1</v>
      </c>
      <c r="GK28">
        <f>IF($E$7&gt;=GK$7,INDEX(Data!GH:GH,MATCH(Control!$E28,Data!$B:$B,0),),NA())</f>
        <v>93.9</v>
      </c>
      <c r="GL28">
        <f>IF($E$7&gt;=GL$7,INDEX(Data!GI:GI,MATCH(Control!$E28,Data!$B:$B,0),),NA())</f>
        <v>91.4</v>
      </c>
      <c r="GM28">
        <f>IF($E$7&gt;=GM$7,INDEX(Data!GJ:GJ,MATCH(Control!$E28,Data!$B:$B,0),),NA())</f>
        <v>94.4</v>
      </c>
      <c r="GN28">
        <f>IF($E$7&gt;=GN$7,INDEX(Data!GK:GK,MATCH(Control!$E28,Data!$B:$B,0),),NA())</f>
        <v>118.3</v>
      </c>
      <c r="GO28">
        <f>IF($E$7&gt;=GO$7,INDEX(Data!GL:GL,MATCH(Control!$E28,Data!$B:$B,0),),NA())</f>
        <v>89.1</v>
      </c>
      <c r="GP28">
        <f>IF($E$7&gt;=GP$7,INDEX(Data!GM:GM,MATCH(Control!$E28,Data!$B:$B,0),),NA())</f>
        <v>89.3</v>
      </c>
      <c r="GQ28">
        <f>IF($E$7&gt;=GQ$7,INDEX(Data!GN:GN,MATCH(Control!$E28,Data!$B:$B,0),),NA())</f>
        <v>97.1</v>
      </c>
      <c r="GR28">
        <f>IF($E$7&gt;=GR$7,INDEX(Data!GO:GO,MATCH(Control!$E28,Data!$B:$B,0),),NA())</f>
        <v>86.4</v>
      </c>
      <c r="GS28">
        <f>IF($E$7&gt;=GS$7,INDEX(Data!GP:GP,MATCH(Control!$E28,Data!$B:$B,0),),NA())</f>
        <v>90.8</v>
      </c>
      <c r="GT28">
        <f>IF($E$7&gt;=GT$7,INDEX(Data!GQ:GQ,MATCH(Control!$E28,Data!$B:$B,0),),NA())</f>
        <v>89.4</v>
      </c>
      <c r="GU28">
        <f>IF($E$7&gt;=GU$7,INDEX(Data!GR:GR,MATCH(Control!$E28,Data!$B:$B,0),),NA())</f>
        <v>85.9</v>
      </c>
      <c r="GV28">
        <f>IF($E$7&gt;=GV$7,INDEX(Data!GS:GS,MATCH(Control!$E28,Data!$B:$B,0),),NA())</f>
        <v>83.3</v>
      </c>
      <c r="GW28">
        <f>IF($E$7&gt;=GW$7,INDEX(Data!GT:GT,MATCH(Control!$E28,Data!$B:$B,0),),NA())</f>
        <v>87.9</v>
      </c>
      <c r="GX28">
        <f>IF($E$7&gt;=GX$7,INDEX(Data!GU:GU,MATCH(Control!$E28,Data!$B:$B,0),),NA())</f>
        <v>80.3</v>
      </c>
      <c r="GY28">
        <f>IF($E$7&gt;=GY$7,INDEX(Data!GV:GV,MATCH(Control!$E28,Data!$B:$B,0),),NA())</f>
        <v>85.7</v>
      </c>
      <c r="GZ28">
        <f>IF($E$7&gt;=GZ$7,INDEX(Data!GW:GW,MATCH(Control!$E28,Data!$B:$B,0),),NA())</f>
        <v>102</v>
      </c>
      <c r="HA28">
        <f>IF($E$7&gt;=HA$7,INDEX(Data!GX:GX,MATCH(Control!$E28,Data!$B:$B,0),),NA())</f>
        <v>80</v>
      </c>
      <c r="HB28">
        <f>IF($E$7&gt;=HB$7,INDEX(Data!GY:GY,MATCH(Control!$E28,Data!$B:$B,0),),NA())</f>
        <v>83</v>
      </c>
      <c r="HC28">
        <f>IF($E$7&gt;=HC$7,INDEX(Data!GZ:GZ,MATCH(Control!$E28,Data!$B:$B,0),),NA())</f>
        <v>96.3</v>
      </c>
      <c r="HD28">
        <f>IF($E$7&gt;=HD$7,INDEX(Data!HA:HA,MATCH(Control!$E28,Data!$B:$B,0),),NA())</f>
        <v>83.9</v>
      </c>
      <c r="HE28">
        <f>IF($E$7&gt;=HE$7,INDEX(Data!HB:HB,MATCH(Control!$E28,Data!$B:$B,0),),NA())</f>
        <v>84.1</v>
      </c>
      <c r="HF28">
        <f>IF($E$7&gt;=HF$7,INDEX(Data!HC:HC,MATCH(Control!$E28,Data!$B:$B,0),),NA())</f>
        <v>84</v>
      </c>
      <c r="HG28">
        <f>IF($E$7&gt;=HG$7,INDEX(Data!HD:HD,MATCH(Control!$E28,Data!$B:$B,0),),NA())</f>
        <v>91.8</v>
      </c>
      <c r="HH28">
        <f>IF($E$7&gt;=HH$7,INDEX(Data!HE:HE,MATCH(Control!$E28,Data!$B:$B,0),),NA())</f>
        <v>89.4</v>
      </c>
      <c r="HI28">
        <f>IF($E$7&gt;=HI$7,INDEX(Data!HF:HF,MATCH(Control!$E28,Data!$B:$B,0),),NA())</f>
        <v>89.3</v>
      </c>
      <c r="HJ28">
        <f>IF($E$7&gt;=HJ$7,INDEX(Data!HG:HG,MATCH(Control!$E28,Data!$B:$B,0),),NA())</f>
        <v>82.2</v>
      </c>
      <c r="HK28">
        <f>IF($E$7&gt;=HK$7,INDEX(Data!HH:HH,MATCH(Control!$E28,Data!$B:$B,0),),NA())</f>
        <v>87.3</v>
      </c>
      <c r="HL28">
        <f>IF($E$7&gt;=HL$7,INDEX(Data!HI:HI,MATCH(Control!$E28,Data!$B:$B,0),),NA())</f>
        <v>108.2</v>
      </c>
      <c r="HM28">
        <f>IF($E$7&gt;=HM$7,INDEX(Data!HJ:HJ,MATCH(Control!$E28,Data!$B:$B,0),),NA())</f>
        <v>79.8</v>
      </c>
      <c r="HN28">
        <f>IF($E$7&gt;=HN$7,INDEX(Data!HK:HK,MATCH(Control!$E28,Data!$B:$B,0),),NA())</f>
        <v>84.8</v>
      </c>
      <c r="HO28">
        <f>IF($E$7&gt;=HO$7,INDEX(Data!HL:HL,MATCH(Control!$E28,Data!$B:$B,0),),NA())</f>
        <v>90.8</v>
      </c>
      <c r="HP28">
        <f>IF($E$7&gt;=HP$7,INDEX(Data!HM:HM,MATCH(Control!$E28,Data!$B:$B,0),),NA())</f>
        <v>81.2</v>
      </c>
      <c r="HQ28">
        <f>IF($E$7&gt;=HQ$7,INDEX(Data!HN:HN,MATCH(Control!$E28,Data!$B:$B,0),),NA())</f>
        <v>96.3</v>
      </c>
      <c r="HR28">
        <f>IF($E$7&gt;=HR$7,INDEX(Data!HO:HO,MATCH(Control!$E28,Data!$B:$B,0),),NA())</f>
        <v>84.2</v>
      </c>
      <c r="HS28">
        <f>IF($E$7&gt;=HS$7,INDEX(Data!HP:HP,MATCH(Control!$E28,Data!$B:$B,0),),NA())</f>
        <v>105.6</v>
      </c>
      <c r="HT28">
        <f>IF($E$7&gt;=HT$7,INDEX(Data!HQ:HQ,MATCH(Control!$E28,Data!$B:$B,0),),NA())</f>
        <v>99.2</v>
      </c>
      <c r="HU28">
        <f>IF($E$7&gt;=HU$7,INDEX(Data!HR:HR,MATCH(Control!$E28,Data!$B:$B,0),),NA())</f>
        <v>91.6</v>
      </c>
      <c r="HV28">
        <f>IF($E$7&gt;=HV$7,INDEX(Data!HS:HS,MATCH(Control!$E28,Data!$B:$B,0),),NA())</f>
        <v>93.4</v>
      </c>
      <c r="HW28">
        <f>IF($E$7&gt;=HW$7,INDEX(Data!HT:HT,MATCH(Control!$E28,Data!$B:$B,0),),NA())</f>
        <v>100.5</v>
      </c>
      <c r="HX28">
        <f>IF($E$7&gt;=HX$7,INDEX(Data!HU:HU,MATCH(Control!$E28,Data!$B:$B,0),),NA())</f>
        <v>111.8</v>
      </c>
      <c r="HY28">
        <f>IF($E$7&gt;=HY$7,INDEX(Data!HV:HV,MATCH(Control!$E28,Data!$B:$B,0),),NA())</f>
        <v>96.7</v>
      </c>
      <c r="HZ28">
        <f>IF($E$7&gt;=HZ$7,INDEX(Data!HW:HW,MATCH(Control!$E28,Data!$B:$B,0),),NA())</f>
        <v>102.3</v>
      </c>
      <c r="IA28">
        <f>IF($E$7&gt;=IA$7,INDEX(Data!HX:HX,MATCH(Control!$E28,Data!$B:$B,0),),NA())</f>
        <v>110.4</v>
      </c>
      <c r="IB28">
        <f>IF($E$7&gt;=IB$7,INDEX(Data!HY:HY,MATCH(Control!$E28,Data!$B:$B,0),),NA())</f>
        <v>88.3</v>
      </c>
      <c r="IC28">
        <f>IF($E$7&gt;=IC$7,INDEX(Data!HZ:HZ,MATCH(Control!$E28,Data!$B:$B,0),),NA())</f>
        <v>91.9</v>
      </c>
      <c r="ID28">
        <f>IF($E$7&gt;=ID$7,INDEX(Data!IA:IA,MATCH(Control!$E28,Data!$B:$B,0),),NA())</f>
        <v>92.2</v>
      </c>
      <c r="IE28">
        <f>IF($E$7&gt;=IE$7,INDEX(Data!IB:IB,MATCH(Control!$E28,Data!$B:$B,0),),NA())</f>
        <v>97</v>
      </c>
      <c r="IF28">
        <f>IF($E$7&gt;=IF$7,INDEX(Data!IC:IC,MATCH(Control!$E28,Data!$B:$B,0),),NA())</f>
        <v>101.2</v>
      </c>
      <c r="IG28">
        <f>IF($E$7&gt;=IG$7,INDEX(Data!ID:ID,MATCH(Control!$E28,Data!$B:$B,0),),NA())</f>
        <v>88.4</v>
      </c>
      <c r="IH28">
        <f>IF($E$7&gt;=IH$7,INDEX(Data!IE:IE,MATCH(Control!$E28,Data!$B:$B,0),),NA())</f>
        <v>94.7</v>
      </c>
      <c r="II28">
        <f>IF($E$7&gt;=II$7,INDEX(Data!IF:IF,MATCH(Control!$E28,Data!$B:$B,0),),NA())</f>
        <v>99.4</v>
      </c>
      <c r="IJ28">
        <f>IF($E$7&gt;=IJ$7,INDEX(Data!IG:IG,MATCH(Control!$E28,Data!$B:$B,0),),NA())</f>
        <v>116.8</v>
      </c>
      <c r="IK28">
        <f>IF($E$7&gt;=IK$7,INDEX(Data!IH:IH,MATCH(Control!$E28,Data!$B:$B,0),),NA())</f>
        <v>94.9</v>
      </c>
      <c r="IL28">
        <f>IF($E$7&gt;=IL$7,INDEX(Data!II:II,MATCH(Control!$E28,Data!$B:$B,0),),NA())</f>
        <v>95</v>
      </c>
      <c r="IM28">
        <f>IF($E$7&gt;=IM$7,INDEX(Data!IJ:IJ,MATCH(Control!$E28,Data!$B:$B,0),),NA())</f>
        <v>106.7</v>
      </c>
      <c r="IN28">
        <f>IF($E$7&gt;=IN$7,INDEX(Data!IK:IK,MATCH(Control!$E28,Data!$B:$B,0),),NA())</f>
        <v>102.8</v>
      </c>
      <c r="IO28">
        <f>IF($E$7&gt;=IO$7,INDEX(Data!IL:IL,MATCH(Control!$E28,Data!$B:$B,0),),NA())</f>
        <v>105</v>
      </c>
      <c r="IP28">
        <f>IF($E$7&gt;=IP$7,INDEX(Data!IM:IM,MATCH(Control!$E28,Data!$B:$B,0),),NA())</f>
        <v>96.9</v>
      </c>
      <c r="IQ28">
        <f>IF($E$7&gt;=IQ$7,INDEX(Data!IN:IN,MATCH(Control!$E28,Data!$B:$B,0),),NA())</f>
        <v>99.7</v>
      </c>
      <c r="IR28">
        <f>IF($E$7&gt;=IR$7,INDEX(Data!IO:IO,MATCH(Control!$E28,Data!$B:$B,0),),NA())</f>
        <v>111.7</v>
      </c>
      <c r="IS28">
        <f>IF($E$7&gt;=IS$7,INDEX(Data!IP:IP,MATCH(Control!$E28,Data!$B:$B,0),),NA())</f>
        <v>95.4</v>
      </c>
      <c r="IT28">
        <f>IF($E$7&gt;=IT$7,INDEX(Data!IQ:IQ,MATCH(Control!$E28,Data!$B:$B,0),),NA())</f>
        <v>85.5</v>
      </c>
      <c r="IU28">
        <f>IF($E$7&gt;=IU$7,INDEX(Data!IR:IR,MATCH(Control!$E28,Data!$B:$B,0),),NA())</f>
        <v>90.2</v>
      </c>
      <c r="IV28">
        <f>IF($E$7&gt;=IV$7,INDEX(Data!IS:IS,MATCH(Control!$E28,Data!$B:$B,0),),NA())</f>
        <v>110.2</v>
      </c>
      <c r="IW28">
        <f>IF($E$7&gt;=IW$7,INDEX(Data!IT:IT,MATCH(Control!$E28,Data!$B:$B,0),),NA())</f>
        <v>88.6</v>
      </c>
      <c r="IX28">
        <f>IF($E$7&gt;=IX$7,INDEX(Data!IU:IU,MATCH(Control!$E28,Data!$B:$B,0),),NA())</f>
        <v>86.8</v>
      </c>
      <c r="IY28">
        <f>IF($E$7&gt;=IY$7,INDEX(Data!IV:IV,MATCH(Control!$E28,Data!$B:$B,0),),NA())</f>
        <v>96.6</v>
      </c>
      <c r="IZ28">
        <f>IF($E$7&gt;=IZ$7,INDEX(Data!IW:IW,MATCH(Control!$E28,Data!$B:$B,0),),NA())</f>
        <v>86.4</v>
      </c>
      <c r="JA28">
        <f>IF($E$7&gt;=JA$7,INDEX(Data!IX:IX,MATCH(Control!$E28,Data!$B:$B,0),),NA())</f>
        <v>90.8</v>
      </c>
      <c r="JB28">
        <f>IF($E$7&gt;=JB$7,INDEX(Data!IY:IY,MATCH(Control!$E28,Data!$B:$B,0),),NA())</f>
        <v>87.2</v>
      </c>
      <c r="JC28">
        <f>IF($E$7&gt;=JC$7,INDEX(Data!IZ:IZ,MATCH(Control!$E28,Data!$B:$B,0),),NA())</f>
        <v>105.4</v>
      </c>
      <c r="JD28">
        <f>IF($E$7&gt;=JD$7,INDEX(Data!JA:JA,MATCH(Control!$E28,Data!$B:$B,0),),NA())</f>
        <v>110.4</v>
      </c>
      <c r="JE28">
        <f>IF($E$7&gt;=JE$7,INDEX(Data!JB:JB,MATCH(Control!$E28,Data!$B:$B,0),),NA())</f>
        <v>108.9</v>
      </c>
      <c r="JF28">
        <f>IF($E$7&gt;=JF$7,INDEX(Data!JC:JC,MATCH(Control!$E28,Data!$B:$B,0),),NA())</f>
        <v>101.7</v>
      </c>
      <c r="JG28">
        <f>IF($E$7&gt;=JG$7,INDEX(Data!JD:JD,MATCH(Control!$E28,Data!$B:$B,0),),NA())</f>
        <v>109.5</v>
      </c>
      <c r="JH28">
        <f>IF($E$7&gt;=JH$7,INDEX(Data!JE:JE,MATCH(Control!$E28,Data!$B:$B,0),),NA())</f>
        <v>136.1</v>
      </c>
      <c r="JI28">
        <f>IF($E$7&gt;=JI$7,INDEX(Data!JF:JF,MATCH(Control!$E28,Data!$B:$B,0),),NA())</f>
        <v>92.3</v>
      </c>
      <c r="JJ28">
        <f>IF($E$7&gt;=JJ$7,INDEX(Data!JG:JG,MATCH(Control!$E28,Data!$B:$B,0),),NA())</f>
        <v>91.9</v>
      </c>
      <c r="JK28">
        <f>IF($E$7&gt;=JK$7,INDEX(Data!JH:JH,MATCH(Control!$E28,Data!$B:$B,0),),NA())</f>
        <v>109.2</v>
      </c>
      <c r="JL28">
        <f>IF($E$7&gt;=JL$7,INDEX(Data!JI:JI,MATCH(Control!$E28,Data!$B:$B,0),),NA())</f>
        <v>93.8</v>
      </c>
      <c r="JM28">
        <f>IF($E$7&gt;=JM$7,INDEX(Data!JJ:JJ,MATCH(Control!$E28,Data!$B:$B,0),),NA())</f>
        <v>100.6</v>
      </c>
      <c r="JN28">
        <f>IF($E$7&gt;=JN$7,INDEX(Data!JK:JK,MATCH(Control!$E28,Data!$B:$B,0),),NA())</f>
        <v>95.4</v>
      </c>
      <c r="JO28">
        <f>IF($E$7&gt;=JO$7,INDEX(Data!JL:JL,MATCH(Control!$E28,Data!$B:$B,0),),NA())</f>
        <v>103.1</v>
      </c>
      <c r="JP28">
        <f>IF($E$7&gt;=JP$7,INDEX(Data!JM:JM,MATCH(Control!$E28,Data!$B:$B,0),),NA())</f>
        <v>101</v>
      </c>
      <c r="JQ28">
        <f>IF($E$7&gt;=JQ$7,INDEX(Data!JN:JN,MATCH(Control!$E28,Data!$B:$B,0),),NA())</f>
        <v>99.3</v>
      </c>
      <c r="JR28">
        <f>IF($E$7&gt;=JR$7,INDEX(Data!JO:JO,MATCH(Control!$E28,Data!$B:$B,0),),NA())</f>
        <v>97</v>
      </c>
      <c r="JS28">
        <f>IF($E$7&gt;=JS$7,INDEX(Data!JP:JP,MATCH(Control!$E28,Data!$B:$B,0),),NA())</f>
        <v>102.6</v>
      </c>
      <c r="JT28">
        <f>IF($E$7&gt;=JT$7,INDEX(Data!JQ:JQ,MATCH(Control!$E28,Data!$B:$B,0),),NA())</f>
        <v>142.19999999999999</v>
      </c>
      <c r="JU28">
        <f>IF($E$7&gt;=JU$7,INDEX(Data!JR:JR,MATCH(Control!$E28,Data!$B:$B,0),),NA())</f>
        <v>103.2</v>
      </c>
      <c r="JV28">
        <f>IF($E$7&gt;=JV$7,INDEX(Data!JS:JS,MATCH(Control!$E28,Data!$B:$B,0),),NA())</f>
        <v>99.6</v>
      </c>
      <c r="JW28">
        <f>IF($E$7&gt;=JW$7,INDEX(Data!JT:JT,MATCH(Control!$E28,Data!$B:$B,0),),NA())</f>
        <v>101.7</v>
      </c>
      <c r="JX28">
        <f>IF($E$7&gt;=JX$7,INDEX(Data!JU:JU,MATCH(Control!$E28,Data!$B:$B,0),),NA())</f>
        <v>94.6</v>
      </c>
      <c r="JY28">
        <f>IF($E$7&gt;=JY$7,INDEX(Data!JV:JV,MATCH(Control!$E28,Data!$B:$B,0),),NA())</f>
        <v>96.4</v>
      </c>
      <c r="JZ28">
        <f>IF($E$7&gt;=JZ$7,INDEX(Data!JW:JW,MATCH(Control!$E28,Data!$B:$B,0),),NA())</f>
        <v>93.1</v>
      </c>
      <c r="KA28">
        <f>IF($E$7&gt;=KA$7,INDEX(Data!JX:JX,MATCH(Control!$E28,Data!$B:$B,0),),NA())</f>
        <v>99</v>
      </c>
      <c r="KB28">
        <f>IF($E$7&gt;=KB$7,INDEX(Data!JY:JY,MATCH(Control!$E28,Data!$B:$B,0),),NA())</f>
        <v>96.1</v>
      </c>
      <c r="KC28">
        <f>IF($E$7&gt;=KC$7,INDEX(Data!JZ:JZ,MATCH(Control!$E28,Data!$B:$B,0),),NA())</f>
        <v>94</v>
      </c>
      <c r="KD28">
        <f>IF($E$7&gt;=KD$7,INDEX(Data!KA:KA,MATCH(Control!$E28,Data!$B:$B,0),),NA())</f>
        <v>91.9</v>
      </c>
      <c r="KE28">
        <f>IF($E$7&gt;=KE$7,INDEX(Data!KB:KB,MATCH(Control!$E28,Data!$B:$B,0),),NA())</f>
        <v>96</v>
      </c>
      <c r="KF28">
        <f>IF($E$7&gt;=KF$7,INDEX(Data!KC:KC,MATCH(Control!$E28,Data!$B:$B,0),),NA())</f>
        <v>127.3</v>
      </c>
      <c r="KG28">
        <f>IF($E$7&gt;=KG$7,INDEX(Data!KD:KD,MATCH(Control!$E28,Data!$B:$B,0),),NA())</f>
        <v>86.7</v>
      </c>
      <c r="KH28">
        <f>IF($E$7&gt;=KH$7,INDEX(Data!KE:KE,MATCH(Control!$E28,Data!$B:$B,0),),NA())</f>
        <v>85.8</v>
      </c>
      <c r="KI28">
        <f>IF($E$7&gt;=KI$7,INDEX(Data!KF:KF,MATCH(Control!$E28,Data!$B:$B,0),),NA())</f>
        <v>93.9</v>
      </c>
      <c r="KJ28">
        <f>IF($E$7&gt;=KJ$7,INDEX(Data!KG:KG,MATCH(Control!$E28,Data!$B:$B,0),),NA())</f>
        <v>81.099999999999994</v>
      </c>
      <c r="KK28">
        <f>IF($E$7&gt;=KK$7,INDEX(Data!KH:KH,MATCH(Control!$E28,Data!$B:$B,0),),NA())</f>
        <v>94.5</v>
      </c>
      <c r="KL28">
        <f>IF($E$7&gt;=KL$7,INDEX(Data!KI:KI,MATCH(Control!$E28,Data!$B:$B,0),),NA())</f>
        <v>93.8</v>
      </c>
      <c r="KM28">
        <f>IF($E$7&gt;=KM$7,INDEX(Data!KJ:KJ,MATCH(Control!$E28,Data!$B:$B,0),),NA())</f>
        <v>95.3</v>
      </c>
      <c r="KN28">
        <f>IF($E$7&gt;=KN$7,INDEX(Data!KK:KK,MATCH(Control!$E28,Data!$B:$B,0),),NA())</f>
        <v>99.2</v>
      </c>
      <c r="KO28">
        <f>IF($E$7&gt;=KO$7,INDEX(Data!KL:KL,MATCH(Control!$E28,Data!$B:$B,0),),NA())</f>
        <v>92.1</v>
      </c>
      <c r="KP28">
        <f>IF($E$7&gt;=KP$7,INDEX(Data!KM:KM,MATCH(Control!$E28,Data!$B:$B,0),),NA())</f>
        <v>91.5</v>
      </c>
      <c r="KQ28">
        <f>IF($E$7&gt;=KQ$7,INDEX(Data!KN:KN,MATCH(Control!$E28,Data!$B:$B,0),),NA())</f>
        <v>97.5</v>
      </c>
      <c r="KR28">
        <f>IF($E$7&gt;=KR$7,INDEX(Data!KO:KO,MATCH(Control!$E28,Data!$B:$B,0),),NA())</f>
        <v>119.4</v>
      </c>
      <c r="KS28">
        <f>IF($E$7&gt;=KS$7,INDEX(Data!KP:KP,MATCH(Control!$E28,Data!$B:$B,0),),NA())</f>
        <v>87.1</v>
      </c>
      <c r="KT28">
        <f>IF($E$7&gt;=KT$7,INDEX(Data!KQ:KQ,MATCH(Control!$E28,Data!$B:$B,0),),NA())</f>
        <v>79.7</v>
      </c>
      <c r="KU28">
        <f>IF($E$7&gt;=KU$7,INDEX(Data!KR:KR,MATCH(Control!$E28,Data!$B:$B,0),),NA())</f>
        <v>95.4</v>
      </c>
      <c r="KV28">
        <f>IF($E$7&gt;=KV$7,INDEX(Data!KS:KS,MATCH(Control!$E28,Data!$B:$B,0),),NA())</f>
        <v>79.400000000000006</v>
      </c>
      <c r="KW28">
        <f>IF($E$7&gt;=KW$7,INDEX(Data!KT:KT,MATCH(Control!$E28,Data!$B:$B,0),),NA())</f>
        <v>80.7</v>
      </c>
      <c r="KX28">
        <f>IF($E$7&gt;=KX$7,INDEX(Data!KU:KU,MATCH(Control!$E28,Data!$B:$B,0),),NA())</f>
        <v>78.3</v>
      </c>
      <c r="KY28">
        <f>IF($E$7&gt;=KY$7,INDEX(Data!KV:KV,MATCH(Control!$E28,Data!$B:$B,0),),NA())</f>
        <v>89.7</v>
      </c>
      <c r="KZ28">
        <f>IF($E$7&gt;=KZ$7,INDEX(Data!KW:KW,MATCH(Control!$E28,Data!$B:$B,0),),NA())</f>
        <v>91.8</v>
      </c>
      <c r="LA28">
        <f>IF($E$7&gt;=LA$7,INDEX(Data!KX:KX,MATCH(Control!$E28,Data!$B:$B,0),),NA())</f>
        <v>84.6</v>
      </c>
      <c r="LB28">
        <f>IF($E$7&gt;=LB$7,INDEX(Data!KY:KY,MATCH(Control!$E28,Data!$B:$B,0),),NA())</f>
        <v>93.9</v>
      </c>
      <c r="LC28">
        <f>IF($E$7&gt;=LC$7,INDEX(Data!KZ:KZ,MATCH(Control!$E28,Data!$B:$B,0),),NA())</f>
        <v>95.5</v>
      </c>
      <c r="LD28">
        <f>IF($E$7&gt;=LD$7,INDEX(Data!LA:LA,MATCH(Control!$E28,Data!$B:$B,0),),NA())</f>
        <v>124.1</v>
      </c>
      <c r="LE28">
        <f>IF($E$7&gt;=LE$7,INDEX(Data!LB:LB,MATCH(Control!$E28,Data!$B:$B,0),),NA())</f>
        <v>97.2</v>
      </c>
      <c r="LF28">
        <f>IF($E$7&gt;=LF$7,INDEX(Data!LC:LC,MATCH(Control!$E28,Data!$B:$B,0),),NA())</f>
        <v>102.1</v>
      </c>
      <c r="LG28">
        <f>IF($E$7&gt;=LG$7,INDEX(Data!LD:LD,MATCH(Control!$E28,Data!$B:$B,0),),NA())</f>
        <v>103.2</v>
      </c>
      <c r="LH28">
        <f>IF($E$7&gt;=LH$7,INDEX(Data!LE:LE,MATCH(Control!$E28,Data!$B:$B,0),),NA())</f>
        <v>96.5</v>
      </c>
      <c r="LI28">
        <f>IF($E$7&gt;=LI$7,INDEX(Data!LF:LF,MATCH(Control!$E28,Data!$B:$B,0),),NA())</f>
        <v>100.7</v>
      </c>
      <c r="LJ28">
        <f>IF($E$7&gt;=LJ$7,INDEX(Data!LG:LG,MATCH(Control!$E28,Data!$B:$B,0),),NA())</f>
        <v>90.4</v>
      </c>
      <c r="LK28">
        <f>IF($E$7&gt;=LK$7,INDEX(Data!LH:LH,MATCH(Control!$E28,Data!$B:$B,0),),NA())</f>
        <v>103.5</v>
      </c>
      <c r="LL28">
        <f>IF($E$7&gt;=LL$7,INDEX(Data!LI:LI,MATCH(Control!$E28,Data!$B:$B,0),),NA())</f>
        <v>102.9</v>
      </c>
      <c r="LM28">
        <f>IF($E$7&gt;=LM$7,INDEX(Data!LJ:LJ,MATCH(Control!$E28,Data!$B:$B,0),),NA())</f>
        <v>98.2</v>
      </c>
      <c r="LN28">
        <f>IF($E$7&gt;=LN$7,INDEX(Data!LK:LK,MATCH(Control!$E28,Data!$B:$B,0),),NA())</f>
        <v>96.6</v>
      </c>
      <c r="LO28">
        <f>IF($E$7&gt;=LO$7,INDEX(Data!LL:LL,MATCH(Control!$E28,Data!$B:$B,0),),NA())</f>
        <v>96.1</v>
      </c>
      <c r="LP28">
        <f>IF($E$7&gt;=LP$7,INDEX(Data!LM:LM,MATCH(Control!$E28,Data!$B:$B,0),),NA())</f>
        <v>126.6</v>
      </c>
      <c r="LQ28">
        <f>IF($E$7&gt;=LQ$7,INDEX(Data!LN:LN,MATCH(Control!$E28,Data!$B:$B,0),),NA())</f>
        <v>96.3</v>
      </c>
      <c r="LR28">
        <f>IF($E$7&gt;=LR$7,INDEX(Data!LO:LO,MATCH(Control!$E28,Data!$B:$B,0),),NA())</f>
        <v>99.5</v>
      </c>
      <c r="LS28">
        <f>IF($E$7&gt;=LS$7,INDEX(Data!LP:LP,MATCH(Control!$E28,Data!$B:$B,0),),NA())</f>
        <v>106.6</v>
      </c>
      <c r="LT28">
        <f>IF($E$7&gt;=LT$7,INDEX(Data!LQ:LQ,MATCH(Control!$E28,Data!$B:$B,0),),NA())</f>
        <v>85.2</v>
      </c>
      <c r="LU28">
        <f>IF($E$7&gt;=LU$7,INDEX(Data!LR:LR,MATCH(Control!$E28,Data!$B:$B,0),),NA())</f>
        <v>89.7</v>
      </c>
      <c r="LV28">
        <f>IF($E$7&gt;=LV$7,INDEX(Data!LS:LS,MATCH(Control!$E28,Data!$B:$B,0),),NA())</f>
        <v>88.1</v>
      </c>
      <c r="LW28">
        <f>IF($E$7&gt;=LW$7,INDEX(Data!LT:LT,MATCH(Control!$E28,Data!$B:$B,0),),NA())</f>
        <v>90.2</v>
      </c>
      <c r="LX28">
        <f>IF($E$7&gt;=LX$7,INDEX(Data!LU:LU,MATCH(Control!$E28,Data!$B:$B,0),),NA())</f>
        <v>93.9</v>
      </c>
      <c r="LY28">
        <f>IF($E$7&gt;=LY$7,INDEX(Data!LV:LV,MATCH(Control!$E28,Data!$B:$B,0),),NA())</f>
        <v>85.8</v>
      </c>
      <c r="LZ28">
        <f>IF($E$7&gt;=LZ$7,INDEX(Data!LW:LW,MATCH(Control!$E28,Data!$B:$B,0),),NA())</f>
        <v>87</v>
      </c>
      <c r="MA28">
        <f>IF($E$7&gt;=MA$7,INDEX(Data!LX:LX,MATCH(Control!$E28,Data!$B:$B,0),),NA())</f>
        <v>85.8</v>
      </c>
      <c r="MB28">
        <f>IF($E$7&gt;=MB$7,INDEX(Data!LY:LY,MATCH(Control!$E28,Data!$B:$B,0),),NA())</f>
        <v>123.7</v>
      </c>
      <c r="MC28">
        <f>IF($E$7&gt;=MC$7,INDEX(Data!LZ:LZ,MATCH(Control!$E28,Data!$B:$B,0),),NA())</f>
        <v>86.7</v>
      </c>
      <c r="MD28">
        <f>IF($E$7&gt;=MD$7,INDEX(Data!MA:MA,MATCH(Control!$E28,Data!$B:$B,0),),NA())</f>
        <v>102.1</v>
      </c>
      <c r="ME28">
        <f>IF($E$7&gt;=ME$7,INDEX(Data!MB:MB,MATCH(Control!$E28,Data!$B:$B,0),),NA())</f>
        <v>112.2</v>
      </c>
      <c r="MF28">
        <f>IF($E$7&gt;=MF$7,INDEX(Data!MC:MC,MATCH(Control!$E28,Data!$B:$B,0),),NA())</f>
        <v>98.9</v>
      </c>
      <c r="MG28">
        <f>IF($E$7&gt;=MG$7,INDEX(Data!MD:MD,MATCH(Control!$E28,Data!$B:$B,0),),NA())</f>
        <v>103.7</v>
      </c>
      <c r="MH28">
        <f>IF($E$7&gt;=MH$7,INDEX(Data!ME:ME,MATCH(Control!$E28,Data!$B:$B,0),),NA())</f>
        <v>109.9</v>
      </c>
      <c r="MI28">
        <f>IF($E$7&gt;=MI$7,INDEX(Data!MF:MF,MATCH(Control!$E28,Data!$B:$B,0),),NA())</f>
        <v>122.6</v>
      </c>
      <c r="MJ28">
        <f>IF($E$7&gt;=MJ$7,INDEX(Data!MG:MG,MATCH(Control!$E28,Data!$B:$B,0),),NA())</f>
        <v>128.5</v>
      </c>
      <c r="MK28">
        <f>IF($E$7&gt;=MK$7,INDEX(Data!MH:MH,MATCH(Control!$E28,Data!$B:$B,0),),NA())</f>
        <v>119.9</v>
      </c>
      <c r="ML28">
        <f>IF($E$7&gt;=ML$7,INDEX(Data!MI:MI,MATCH(Control!$E28,Data!$B:$B,0),),NA())</f>
        <v>132.69999999999999</v>
      </c>
      <c r="MM28">
        <f>IF($E$7&gt;=MM$7,INDEX(Data!MJ:MJ,MATCH(Control!$E28,Data!$B:$B,0),),NA())</f>
        <v>132.5</v>
      </c>
      <c r="MN28">
        <f>IF($E$7&gt;=MN$7,INDEX(Data!MK:MK,MATCH(Control!$E28,Data!$B:$B,0),),NA())</f>
        <v>183.2</v>
      </c>
      <c r="MO28">
        <f>IF($E$7&gt;=MO$7,INDEX(Data!ML:ML,MATCH(Control!$E28,Data!$B:$B,0),),NA())</f>
        <v>141</v>
      </c>
      <c r="MP28">
        <f>IF($E$7&gt;=MP$7,INDEX(Data!MM:MM,MATCH(Control!$E28,Data!$B:$B,0),),NA())</f>
        <v>138.1</v>
      </c>
      <c r="MQ28">
        <f>IF($E$7&gt;=MQ$7,INDEX(Data!MN:MN,MATCH(Control!$E28,Data!$B:$B,0),),NA())</f>
        <v>156.6</v>
      </c>
      <c r="MR28">
        <f>IF($E$7&gt;=MR$7,INDEX(Data!MO:MO,MATCH(Control!$E28,Data!$B:$B,0),),NA())</f>
        <v>121.7</v>
      </c>
      <c r="MS28" t="e">
        <f>IF($E$7&gt;=MS$7,INDEX(Data!MP:MP,MATCH(Control!$E28,Data!$B:$B,0),),NA())</f>
        <v>#N/A</v>
      </c>
      <c r="MT28" t="e">
        <f>IF($E$7&gt;=MT$7,INDEX(Data!MQ:MQ,MATCH(Control!$E28,Data!$B:$B,0),),NA())</f>
        <v>#N/A</v>
      </c>
      <c r="MU28" t="e">
        <f>IF($E$7&gt;=MU$7,INDEX(Data!MR:MR,MATCH(Control!$E28,Data!$B:$B,0),),NA())</f>
        <v>#N/A</v>
      </c>
      <c r="MV28" t="e">
        <f>IF($E$7&gt;=MV$7,INDEX(Data!MS:MS,MATCH(Control!$E28,Data!$B:$B,0),),NA())</f>
        <v>#N/A</v>
      </c>
      <c r="MW28" t="e">
        <f>IF($E$7&gt;=MW$7,INDEX(Data!MT:MT,MATCH(Control!$E28,Data!$B:$B,0),),NA())</f>
        <v>#N/A</v>
      </c>
      <c r="MX28" t="e">
        <f>IF($E$7&gt;=MX$7,INDEX(Data!MU:MU,MATCH(Control!$E28,Data!$B:$B,0),),NA())</f>
        <v>#N/A</v>
      </c>
      <c r="MY28" t="e">
        <f>IF($E$7&gt;=MY$7,INDEX(Data!MV:MV,MATCH(Control!$E28,Data!$B:$B,0),),NA())</f>
        <v>#N/A</v>
      </c>
      <c r="MZ28" t="e">
        <f>IF($E$7&gt;=MZ$7,INDEX(Data!MW:MW,MATCH(Control!$E28,Data!$B:$B,0),),NA())</f>
        <v>#N/A</v>
      </c>
      <c r="NA28" t="e">
        <f>IF($E$7&gt;=NA$7,INDEX(Data!MX:MX,MATCH(Control!$E28,Data!$B:$B,0),),NA())</f>
        <v>#N/A</v>
      </c>
      <c r="NB28" t="e">
        <f>IF($E$7&gt;=NB$7,INDEX(Data!MY:MY,MATCH(Control!$E28,Data!$B:$B,0),),NA())</f>
        <v>#N/A</v>
      </c>
      <c r="NC28" t="e">
        <f>IF($E$7&gt;=NC$7,INDEX(Data!MZ:MZ,MATCH(Control!$E28,Data!$B:$B,0),),NA())</f>
        <v>#N/A</v>
      </c>
      <c r="ND28" t="e">
        <f>IF($E$7&gt;=ND$7,INDEX(Data!NA:NA,MATCH(Control!$E28,Data!$B:$B,0),),NA())</f>
        <v>#N/A</v>
      </c>
      <c r="NE28" t="e">
        <f>IF($E$7&gt;=NE$7,INDEX(Data!NB:NB,MATCH(Control!$E28,Data!$B:$B,0),),NA())</f>
        <v>#N/A</v>
      </c>
      <c r="NF28" t="e">
        <f>IF($E$7&gt;=NF$7,INDEX(Data!NC:NC,MATCH(Control!$E28,Data!$B:$B,0),),NA())</f>
        <v>#N/A</v>
      </c>
      <c r="NG28" t="e">
        <f>IF($E$7&gt;=NG$7,INDEX(Data!ND:ND,MATCH(Control!$E28,Data!$B:$B,0),),NA())</f>
        <v>#N/A</v>
      </c>
      <c r="NH28" t="e">
        <f>IF($E$7&gt;=NH$7,INDEX(Data!NE:NE,MATCH(Control!$E28,Data!$B:$B,0),),NA())</f>
        <v>#N/A</v>
      </c>
      <c r="NI28" t="e">
        <f>IF($E$7&gt;=NI$7,INDEX(Data!NF:NF,MATCH(Control!$E28,Data!$B:$B,0),),NA())</f>
        <v>#N/A</v>
      </c>
      <c r="NJ28" t="e">
        <f>IF($E$7&gt;=NJ$7,INDEX(Data!NG:NG,MATCH(Control!$E28,Data!$B:$B,0),),NA())</f>
        <v>#N/A</v>
      </c>
      <c r="NK28" t="e">
        <f>IF($E$7&gt;=NK$7,INDEX(Data!NH:NH,MATCH(Control!$E28,Data!$B:$B,0),),NA())</f>
        <v>#N/A</v>
      </c>
      <c r="NL28" t="e">
        <f>IF($E$7&gt;=NL$7,INDEX(Data!NI:NI,MATCH(Control!$E28,Data!$B:$B,0),),NA())</f>
        <v>#N/A</v>
      </c>
    </row>
    <row r="29" spans="1:376" x14ac:dyDescent="0.25">
      <c r="A29" s="17">
        <v>7</v>
      </c>
      <c r="C29" s="8">
        <f t="shared" si="0"/>
        <v>39845</v>
      </c>
      <c r="E29" s="3" t="str">
        <f t="shared" si="32"/>
        <v>New South Wales - Other recreational goods retailing</v>
      </c>
      <c r="F29" t="str">
        <f t="shared" si="34"/>
        <v>New South Wales</v>
      </c>
      <c r="G29" t="str">
        <f t="shared" si="33"/>
        <v>Other recreational goods retailing</v>
      </c>
      <c r="H29">
        <f>IF($E$7&gt;=H$7,INDEX(Data!E:E,MATCH(Control!$E29,Data!$B:$B,0),),NA())</f>
        <v>22.2</v>
      </c>
      <c r="I29">
        <f>IF($E$7&gt;=I$7,INDEX(Data!F:F,MATCH(Control!$E29,Data!$B:$B,0),),NA())</f>
        <v>23.1</v>
      </c>
      <c r="J29">
        <f>IF($E$7&gt;=J$7,INDEX(Data!G:G,MATCH(Control!$E29,Data!$B:$B,0),),NA())</f>
        <v>22.8</v>
      </c>
      <c r="K29">
        <f>IF($E$7&gt;=K$7,INDEX(Data!H:H,MATCH(Control!$E29,Data!$B:$B,0),),NA())</f>
        <v>23.2</v>
      </c>
      <c r="L29">
        <f>IF($E$7&gt;=L$7,INDEX(Data!I:I,MATCH(Control!$E29,Data!$B:$B,0),),NA())</f>
        <v>21.4</v>
      </c>
      <c r="M29">
        <f>IF($E$7&gt;=M$7,INDEX(Data!J:J,MATCH(Control!$E29,Data!$B:$B,0),),NA())</f>
        <v>21.8</v>
      </c>
      <c r="N29">
        <f>IF($E$7&gt;=N$7,INDEX(Data!K:K,MATCH(Control!$E29,Data!$B:$B,0),),NA())</f>
        <v>21</v>
      </c>
      <c r="O29">
        <f>IF($E$7&gt;=O$7,INDEX(Data!L:L,MATCH(Control!$E29,Data!$B:$B,0),),NA())</f>
        <v>23.5</v>
      </c>
      <c r="P29">
        <f>IF($E$7&gt;=P$7,INDEX(Data!M:M,MATCH(Control!$E29,Data!$B:$B,0),),NA())</f>
        <v>31.4</v>
      </c>
      <c r="Q29">
        <f>IF($E$7&gt;=Q$7,INDEX(Data!N:N,MATCH(Control!$E29,Data!$B:$B,0),),NA())</f>
        <v>20.7</v>
      </c>
      <c r="R29">
        <f>IF($E$7&gt;=R$7,INDEX(Data!O:O,MATCH(Control!$E29,Data!$B:$B,0),),NA())</f>
        <v>22.1</v>
      </c>
      <c r="S29">
        <f>IF($E$7&gt;=S$7,INDEX(Data!P:P,MATCH(Control!$E29,Data!$B:$B,0),),NA())</f>
        <v>24.9</v>
      </c>
      <c r="T29">
        <f>IF($E$7&gt;=T$7,INDEX(Data!Q:Q,MATCH(Control!$E29,Data!$B:$B,0),),NA())</f>
        <v>24.5</v>
      </c>
      <c r="U29">
        <f>IF($E$7&gt;=U$7,INDEX(Data!R:R,MATCH(Control!$E29,Data!$B:$B,0),),NA())</f>
        <v>25.4</v>
      </c>
      <c r="V29">
        <f>IF($E$7&gt;=V$7,INDEX(Data!S:S,MATCH(Control!$E29,Data!$B:$B,0),),NA())</f>
        <v>24.6</v>
      </c>
      <c r="W29">
        <f>IF($E$7&gt;=W$7,INDEX(Data!T:T,MATCH(Control!$E29,Data!$B:$B,0),),NA())</f>
        <v>23.9</v>
      </c>
      <c r="X29">
        <f>IF($E$7&gt;=X$7,INDEX(Data!U:U,MATCH(Control!$E29,Data!$B:$B,0),),NA())</f>
        <v>25</v>
      </c>
      <c r="Y29">
        <f>IF($E$7&gt;=Y$7,INDEX(Data!V:V,MATCH(Control!$E29,Data!$B:$B,0),),NA())</f>
        <v>24.5</v>
      </c>
      <c r="Z29">
        <f>IF($E$7&gt;=Z$7,INDEX(Data!W:W,MATCH(Control!$E29,Data!$B:$B,0),),NA())</f>
        <v>24.6</v>
      </c>
      <c r="AA29">
        <f>IF($E$7&gt;=AA$7,INDEX(Data!X:X,MATCH(Control!$E29,Data!$B:$B,0),),NA())</f>
        <v>27.8</v>
      </c>
      <c r="AB29">
        <f>IF($E$7&gt;=AB$7,INDEX(Data!Y:Y,MATCH(Control!$E29,Data!$B:$B,0),),NA())</f>
        <v>36.799999999999997</v>
      </c>
      <c r="AC29">
        <f>IF($E$7&gt;=AC$7,INDEX(Data!Z:Z,MATCH(Control!$E29,Data!$B:$B,0),),NA())</f>
        <v>21.4</v>
      </c>
      <c r="AD29">
        <f>IF($E$7&gt;=AD$7,INDEX(Data!AA:AA,MATCH(Control!$E29,Data!$B:$B,0),),NA())</f>
        <v>22.8</v>
      </c>
      <c r="AE29">
        <f>IF($E$7&gt;=AE$7,INDEX(Data!AB:AB,MATCH(Control!$E29,Data!$B:$B,0),),NA())</f>
        <v>24.5</v>
      </c>
      <c r="AF29">
        <f>IF($E$7&gt;=AF$7,INDEX(Data!AC:AC,MATCH(Control!$E29,Data!$B:$B,0),),NA())</f>
        <v>23.1</v>
      </c>
      <c r="AG29">
        <f>IF($E$7&gt;=AG$7,INDEX(Data!AD:AD,MATCH(Control!$E29,Data!$B:$B,0),),NA())</f>
        <v>27.1</v>
      </c>
      <c r="AH29">
        <f>IF($E$7&gt;=AH$7,INDEX(Data!AE:AE,MATCH(Control!$E29,Data!$B:$B,0),),NA())</f>
        <v>24.3</v>
      </c>
      <c r="AI29">
        <f>IF($E$7&gt;=AI$7,INDEX(Data!AF:AF,MATCH(Control!$E29,Data!$B:$B,0),),NA())</f>
        <v>25.6</v>
      </c>
      <c r="AJ29">
        <f>IF($E$7&gt;=AJ$7,INDEX(Data!AG:AG,MATCH(Control!$E29,Data!$B:$B,0),),NA())</f>
        <v>25.5</v>
      </c>
      <c r="AK29">
        <f>IF($E$7&gt;=AK$7,INDEX(Data!AH:AH,MATCH(Control!$E29,Data!$B:$B,0),),NA())</f>
        <v>23.3</v>
      </c>
      <c r="AL29">
        <f>IF($E$7&gt;=AL$7,INDEX(Data!AI:AI,MATCH(Control!$E29,Data!$B:$B,0),),NA())</f>
        <v>26.1</v>
      </c>
      <c r="AM29">
        <f>IF($E$7&gt;=AM$7,INDEX(Data!AJ:AJ,MATCH(Control!$E29,Data!$B:$B,0),),NA())</f>
        <v>27.8</v>
      </c>
      <c r="AN29">
        <f>IF($E$7&gt;=AN$7,INDEX(Data!AK:AK,MATCH(Control!$E29,Data!$B:$B,0),),NA())</f>
        <v>35.4</v>
      </c>
      <c r="AO29">
        <f>IF($E$7&gt;=AO$7,INDEX(Data!AL:AL,MATCH(Control!$E29,Data!$B:$B,0),),NA())</f>
        <v>23.4</v>
      </c>
      <c r="AP29">
        <f>IF($E$7&gt;=AP$7,INDEX(Data!AM:AM,MATCH(Control!$E29,Data!$B:$B,0),),NA())</f>
        <v>21.8</v>
      </c>
      <c r="AQ29">
        <f>IF($E$7&gt;=AQ$7,INDEX(Data!AN:AN,MATCH(Control!$E29,Data!$B:$B,0),),NA())</f>
        <v>24.5</v>
      </c>
      <c r="AR29">
        <f>IF($E$7&gt;=AR$7,INDEX(Data!AO:AO,MATCH(Control!$E29,Data!$B:$B,0),),NA())</f>
        <v>25.3</v>
      </c>
      <c r="AS29">
        <f>IF($E$7&gt;=AS$7,INDEX(Data!AP:AP,MATCH(Control!$E29,Data!$B:$B,0),),NA())</f>
        <v>29.7</v>
      </c>
      <c r="AT29">
        <f>IF($E$7&gt;=AT$7,INDEX(Data!AQ:AQ,MATCH(Control!$E29,Data!$B:$B,0),),NA())</f>
        <v>26.2</v>
      </c>
      <c r="AU29">
        <f>IF($E$7&gt;=AU$7,INDEX(Data!AR:AR,MATCH(Control!$E29,Data!$B:$B,0),),NA())</f>
        <v>30.4</v>
      </c>
      <c r="AV29">
        <f>IF($E$7&gt;=AV$7,INDEX(Data!AS:AS,MATCH(Control!$E29,Data!$B:$B,0),),NA())</f>
        <v>29</v>
      </c>
      <c r="AW29">
        <f>IF($E$7&gt;=AW$7,INDEX(Data!AT:AT,MATCH(Control!$E29,Data!$B:$B,0),),NA())</f>
        <v>27.7</v>
      </c>
      <c r="AX29">
        <f>IF($E$7&gt;=AX$7,INDEX(Data!AU:AU,MATCH(Control!$E29,Data!$B:$B,0),),NA())</f>
        <v>30.7</v>
      </c>
      <c r="AY29">
        <f>IF($E$7&gt;=AY$7,INDEX(Data!AV:AV,MATCH(Control!$E29,Data!$B:$B,0),),NA())</f>
        <v>32.799999999999997</v>
      </c>
      <c r="AZ29">
        <f>IF($E$7&gt;=AZ$7,INDEX(Data!AW:AW,MATCH(Control!$E29,Data!$B:$B,0),),NA())</f>
        <v>41.3</v>
      </c>
      <c r="BA29">
        <f>IF($E$7&gt;=BA$7,INDEX(Data!AX:AX,MATCH(Control!$E29,Data!$B:$B,0),),NA())</f>
        <v>28.4</v>
      </c>
      <c r="BB29">
        <f>IF($E$7&gt;=BB$7,INDEX(Data!AY:AY,MATCH(Control!$E29,Data!$B:$B,0),),NA())</f>
        <v>26.3</v>
      </c>
      <c r="BC29">
        <f>IF($E$7&gt;=BC$7,INDEX(Data!AZ:AZ,MATCH(Control!$E29,Data!$B:$B,0),),NA())</f>
        <v>27.1</v>
      </c>
      <c r="BD29">
        <f>IF($E$7&gt;=BD$7,INDEX(Data!BA:BA,MATCH(Control!$E29,Data!$B:$B,0),),NA())</f>
        <v>29.8</v>
      </c>
      <c r="BE29">
        <f>IF($E$7&gt;=BE$7,INDEX(Data!BB:BB,MATCH(Control!$E29,Data!$B:$B,0),),NA())</f>
        <v>34.4</v>
      </c>
      <c r="BF29">
        <f>IF($E$7&gt;=BF$7,INDEX(Data!BC:BC,MATCH(Control!$E29,Data!$B:$B,0),),NA())</f>
        <v>29.9</v>
      </c>
      <c r="BG29">
        <f>IF($E$7&gt;=BG$7,INDEX(Data!BD:BD,MATCH(Control!$E29,Data!$B:$B,0),),NA())</f>
        <v>35.200000000000003</v>
      </c>
      <c r="BH29">
        <f>IF($E$7&gt;=BH$7,INDEX(Data!BE:BE,MATCH(Control!$E29,Data!$B:$B,0),),NA())</f>
        <v>33.6</v>
      </c>
      <c r="BI29">
        <f>IF($E$7&gt;=BI$7,INDEX(Data!BF:BF,MATCH(Control!$E29,Data!$B:$B,0),),NA())</f>
        <v>33.5</v>
      </c>
      <c r="BJ29">
        <f>IF($E$7&gt;=BJ$7,INDEX(Data!BG:BG,MATCH(Control!$E29,Data!$B:$B,0),),NA())</f>
        <v>34</v>
      </c>
      <c r="BK29">
        <f>IF($E$7&gt;=BK$7,INDEX(Data!BH:BH,MATCH(Control!$E29,Data!$B:$B,0),),NA())</f>
        <v>34.4</v>
      </c>
      <c r="BL29">
        <f>IF($E$7&gt;=BL$7,INDEX(Data!BI:BI,MATCH(Control!$E29,Data!$B:$B,0),),NA())</f>
        <v>46.4</v>
      </c>
      <c r="BM29">
        <f>IF($E$7&gt;=BM$7,INDEX(Data!BJ:BJ,MATCH(Control!$E29,Data!$B:$B,0),),NA())</f>
        <v>30.8</v>
      </c>
      <c r="BN29">
        <f>IF($E$7&gt;=BN$7,INDEX(Data!BK:BK,MATCH(Control!$E29,Data!$B:$B,0),),NA())</f>
        <v>28.3</v>
      </c>
      <c r="BO29">
        <f>IF($E$7&gt;=BO$7,INDEX(Data!BL:BL,MATCH(Control!$E29,Data!$B:$B,0),),NA())</f>
        <v>30.8</v>
      </c>
      <c r="BP29">
        <f>IF($E$7&gt;=BP$7,INDEX(Data!BM:BM,MATCH(Control!$E29,Data!$B:$B,0),),NA())</f>
        <v>32.200000000000003</v>
      </c>
      <c r="BQ29">
        <f>IF($E$7&gt;=BQ$7,INDEX(Data!BN:BN,MATCH(Control!$E29,Data!$B:$B,0),),NA())</f>
        <v>35.5</v>
      </c>
      <c r="BR29">
        <f>IF($E$7&gt;=BR$7,INDEX(Data!BO:BO,MATCH(Control!$E29,Data!$B:$B,0),),NA())</f>
        <v>34.799999999999997</v>
      </c>
      <c r="BS29">
        <f>IF($E$7&gt;=BS$7,INDEX(Data!BP:BP,MATCH(Control!$E29,Data!$B:$B,0),),NA())</f>
        <v>35.700000000000003</v>
      </c>
      <c r="BT29">
        <f>IF($E$7&gt;=BT$7,INDEX(Data!BQ:BQ,MATCH(Control!$E29,Data!$B:$B,0),),NA())</f>
        <v>34.4</v>
      </c>
      <c r="BU29">
        <f>IF($E$7&gt;=BU$7,INDEX(Data!BR:BR,MATCH(Control!$E29,Data!$B:$B,0),),NA())</f>
        <v>34.6</v>
      </c>
      <c r="BV29">
        <f>IF($E$7&gt;=BV$7,INDEX(Data!BS:BS,MATCH(Control!$E29,Data!$B:$B,0),),NA())</f>
        <v>35.9</v>
      </c>
      <c r="BW29">
        <f>IF($E$7&gt;=BW$7,INDEX(Data!BT:BT,MATCH(Control!$E29,Data!$B:$B,0),),NA())</f>
        <v>37</v>
      </c>
      <c r="BX29">
        <f>IF($E$7&gt;=BX$7,INDEX(Data!BU:BU,MATCH(Control!$E29,Data!$B:$B,0),),NA())</f>
        <v>51.3</v>
      </c>
      <c r="BY29">
        <f>IF($E$7&gt;=BY$7,INDEX(Data!BV:BV,MATCH(Control!$E29,Data!$B:$B,0),),NA())</f>
        <v>32.9</v>
      </c>
      <c r="BZ29">
        <f>IF($E$7&gt;=BZ$7,INDEX(Data!BW:BW,MATCH(Control!$E29,Data!$B:$B,0),),NA())</f>
        <v>34.299999999999997</v>
      </c>
      <c r="CA29">
        <f>IF($E$7&gt;=CA$7,INDEX(Data!BX:BX,MATCH(Control!$E29,Data!$B:$B,0),),NA())</f>
        <v>37</v>
      </c>
      <c r="CB29">
        <f>IF($E$7&gt;=CB$7,INDEX(Data!BY:BY,MATCH(Control!$E29,Data!$B:$B,0),),NA())</f>
        <v>34.799999999999997</v>
      </c>
      <c r="CC29">
        <f>IF($E$7&gt;=CC$7,INDEX(Data!BZ:BZ,MATCH(Control!$E29,Data!$B:$B,0),),NA())</f>
        <v>38.6</v>
      </c>
      <c r="CD29">
        <f>IF($E$7&gt;=CD$7,INDEX(Data!CA:CA,MATCH(Control!$E29,Data!$B:$B,0),),NA())</f>
        <v>37</v>
      </c>
      <c r="CE29">
        <f>IF($E$7&gt;=CE$7,INDEX(Data!CB:CB,MATCH(Control!$E29,Data!$B:$B,0),),NA())</f>
        <v>38.1</v>
      </c>
      <c r="CF29">
        <f>IF($E$7&gt;=CF$7,INDEX(Data!CC:CC,MATCH(Control!$E29,Data!$B:$B,0),),NA())</f>
        <v>37.299999999999997</v>
      </c>
      <c r="CG29">
        <f>IF($E$7&gt;=CG$7,INDEX(Data!CD:CD,MATCH(Control!$E29,Data!$B:$B,0),),NA())</f>
        <v>39.299999999999997</v>
      </c>
      <c r="CH29">
        <f>IF($E$7&gt;=CH$7,INDEX(Data!CE:CE,MATCH(Control!$E29,Data!$B:$B,0),),NA())</f>
        <v>39.5</v>
      </c>
      <c r="CI29">
        <f>IF($E$7&gt;=CI$7,INDEX(Data!CF:CF,MATCH(Control!$E29,Data!$B:$B,0),),NA())</f>
        <v>46.7</v>
      </c>
      <c r="CJ29">
        <f>IF($E$7&gt;=CJ$7,INDEX(Data!CG:CG,MATCH(Control!$E29,Data!$B:$B,0),),NA())</f>
        <v>68.099999999999994</v>
      </c>
      <c r="CK29">
        <f>IF($E$7&gt;=CK$7,INDEX(Data!CH:CH,MATCH(Control!$E29,Data!$B:$B,0),),NA())</f>
        <v>37.799999999999997</v>
      </c>
      <c r="CL29">
        <f>IF($E$7&gt;=CL$7,INDEX(Data!CI:CI,MATCH(Control!$E29,Data!$B:$B,0),),NA())</f>
        <v>34.299999999999997</v>
      </c>
      <c r="CM29">
        <f>IF($E$7&gt;=CM$7,INDEX(Data!CJ:CJ,MATCH(Control!$E29,Data!$B:$B,0),),NA())</f>
        <v>41.4</v>
      </c>
      <c r="CN29">
        <f>IF($E$7&gt;=CN$7,INDEX(Data!CK:CK,MATCH(Control!$E29,Data!$B:$B,0),),NA())</f>
        <v>38.299999999999997</v>
      </c>
      <c r="CO29">
        <f>IF($E$7&gt;=CO$7,INDEX(Data!CL:CL,MATCH(Control!$E29,Data!$B:$B,0),),NA())</f>
        <v>44.8</v>
      </c>
      <c r="CP29">
        <f>IF($E$7&gt;=CP$7,INDEX(Data!CM:CM,MATCH(Control!$E29,Data!$B:$B,0),),NA())</f>
        <v>44.1</v>
      </c>
      <c r="CQ29">
        <f>IF($E$7&gt;=CQ$7,INDEX(Data!CN:CN,MATCH(Control!$E29,Data!$B:$B,0),),NA())</f>
        <v>42.2</v>
      </c>
      <c r="CR29">
        <f>IF($E$7&gt;=CR$7,INDEX(Data!CO:CO,MATCH(Control!$E29,Data!$B:$B,0),),NA())</f>
        <v>46.2</v>
      </c>
      <c r="CS29">
        <f>IF($E$7&gt;=CS$7,INDEX(Data!CP:CP,MATCH(Control!$E29,Data!$B:$B,0),),NA())</f>
        <v>48.7</v>
      </c>
      <c r="CT29">
        <f>IF($E$7&gt;=CT$7,INDEX(Data!CQ:CQ,MATCH(Control!$E29,Data!$B:$B,0),),NA())</f>
        <v>49.6</v>
      </c>
      <c r="CU29">
        <f>IF($E$7&gt;=CU$7,INDEX(Data!CR:CR,MATCH(Control!$E29,Data!$B:$B,0),),NA())</f>
        <v>54.4</v>
      </c>
      <c r="CV29">
        <f>IF($E$7&gt;=CV$7,INDEX(Data!CS:CS,MATCH(Control!$E29,Data!$B:$B,0),),NA())</f>
        <v>75.3</v>
      </c>
      <c r="CW29">
        <f>IF($E$7&gt;=CW$7,INDEX(Data!CT:CT,MATCH(Control!$E29,Data!$B:$B,0),),NA())</f>
        <v>47.3</v>
      </c>
      <c r="CX29">
        <f>IF($E$7&gt;=CX$7,INDEX(Data!CU:CU,MATCH(Control!$E29,Data!$B:$B,0),),NA())</f>
        <v>46</v>
      </c>
      <c r="CY29">
        <f>IF($E$7&gt;=CY$7,INDEX(Data!CV:CV,MATCH(Control!$E29,Data!$B:$B,0),),NA())</f>
        <v>49.6</v>
      </c>
      <c r="CZ29">
        <f>IF($E$7&gt;=CZ$7,INDEX(Data!CW:CW,MATCH(Control!$E29,Data!$B:$B,0),),NA())</f>
        <v>45.6</v>
      </c>
      <c r="DA29">
        <f>IF($E$7&gt;=DA$7,INDEX(Data!CX:CX,MATCH(Control!$E29,Data!$B:$B,0),),NA())</f>
        <v>49.9</v>
      </c>
      <c r="DB29">
        <f>IF($E$7&gt;=DB$7,INDEX(Data!CY:CY,MATCH(Control!$E29,Data!$B:$B,0),),NA())</f>
        <v>45.2</v>
      </c>
      <c r="DC29">
        <f>IF($E$7&gt;=DC$7,INDEX(Data!CZ:CZ,MATCH(Control!$E29,Data!$B:$B,0),),NA())</f>
        <v>46.2</v>
      </c>
      <c r="DD29">
        <f>IF($E$7&gt;=DD$7,INDEX(Data!DA:DA,MATCH(Control!$E29,Data!$B:$B,0),),NA())</f>
        <v>47.4</v>
      </c>
      <c r="DE29">
        <f>IF($E$7&gt;=DE$7,INDEX(Data!DB:DB,MATCH(Control!$E29,Data!$B:$B,0),),NA())</f>
        <v>46.2</v>
      </c>
      <c r="DF29">
        <f>IF($E$7&gt;=DF$7,INDEX(Data!DC:DC,MATCH(Control!$E29,Data!$B:$B,0),),NA())</f>
        <v>51</v>
      </c>
      <c r="DG29">
        <f>IF($E$7&gt;=DG$7,INDEX(Data!DD:DD,MATCH(Control!$E29,Data!$B:$B,0),),NA())</f>
        <v>54.2</v>
      </c>
      <c r="DH29">
        <f>IF($E$7&gt;=DH$7,INDEX(Data!DE:DE,MATCH(Control!$E29,Data!$B:$B,0),),NA())</f>
        <v>72.5</v>
      </c>
      <c r="DI29">
        <f>IF($E$7&gt;=DI$7,INDEX(Data!DF:DF,MATCH(Control!$E29,Data!$B:$B,0),),NA())</f>
        <v>45.4</v>
      </c>
      <c r="DJ29">
        <f>IF($E$7&gt;=DJ$7,INDEX(Data!DG:DG,MATCH(Control!$E29,Data!$B:$B,0),),NA())</f>
        <v>43.5</v>
      </c>
      <c r="DK29">
        <f>IF($E$7&gt;=DK$7,INDEX(Data!DH:DH,MATCH(Control!$E29,Data!$B:$B,0),),NA())</f>
        <v>46.7</v>
      </c>
      <c r="DL29">
        <f>IF($E$7&gt;=DL$7,INDEX(Data!DI:DI,MATCH(Control!$E29,Data!$B:$B,0),),NA())</f>
        <v>46.4</v>
      </c>
      <c r="DM29">
        <f>IF($E$7&gt;=DM$7,INDEX(Data!DJ:DJ,MATCH(Control!$E29,Data!$B:$B,0),),NA())</f>
        <v>48.3</v>
      </c>
      <c r="DN29">
        <f>IF($E$7&gt;=DN$7,INDEX(Data!DK:DK,MATCH(Control!$E29,Data!$B:$B,0),),NA())</f>
        <v>43.2</v>
      </c>
      <c r="DO29">
        <f>IF($E$7&gt;=DO$7,INDEX(Data!DL:DL,MATCH(Control!$E29,Data!$B:$B,0),),NA())</f>
        <v>47.7</v>
      </c>
      <c r="DP29">
        <f>IF($E$7&gt;=DP$7,INDEX(Data!DM:DM,MATCH(Control!$E29,Data!$B:$B,0),),NA())</f>
        <v>49.3</v>
      </c>
      <c r="DQ29">
        <f>IF($E$7&gt;=DQ$7,INDEX(Data!DN:DN,MATCH(Control!$E29,Data!$B:$B,0),),NA())</f>
        <v>52.1</v>
      </c>
      <c r="DR29">
        <f>IF($E$7&gt;=DR$7,INDEX(Data!DO:DO,MATCH(Control!$E29,Data!$B:$B,0),),NA())</f>
        <v>55.8</v>
      </c>
      <c r="DS29">
        <f>IF($E$7&gt;=DS$7,INDEX(Data!DP:DP,MATCH(Control!$E29,Data!$B:$B,0),),NA())</f>
        <v>59.5</v>
      </c>
      <c r="DT29">
        <f>IF($E$7&gt;=DT$7,INDEX(Data!DQ:DQ,MATCH(Control!$E29,Data!$B:$B,0),),NA())</f>
        <v>82.4</v>
      </c>
      <c r="DU29">
        <f>IF($E$7&gt;=DU$7,INDEX(Data!DR:DR,MATCH(Control!$E29,Data!$B:$B,0),),NA())</f>
        <v>53.1</v>
      </c>
      <c r="DV29">
        <f>IF($E$7&gt;=DV$7,INDEX(Data!DS:DS,MATCH(Control!$E29,Data!$B:$B,0),),NA())</f>
        <v>53.5</v>
      </c>
      <c r="DW29">
        <f>IF($E$7&gt;=DW$7,INDEX(Data!DT:DT,MATCH(Control!$E29,Data!$B:$B,0),),NA())</f>
        <v>52.9</v>
      </c>
      <c r="DX29">
        <f>IF($E$7&gt;=DX$7,INDEX(Data!DU:DU,MATCH(Control!$E29,Data!$B:$B,0),),NA())</f>
        <v>52.4</v>
      </c>
      <c r="DY29">
        <f>IF($E$7&gt;=DY$7,INDEX(Data!DV:DV,MATCH(Control!$E29,Data!$B:$B,0),),NA())</f>
        <v>52.8</v>
      </c>
      <c r="DZ29">
        <f>IF($E$7&gt;=DZ$7,INDEX(Data!DW:DW,MATCH(Control!$E29,Data!$B:$B,0),),NA())</f>
        <v>48.1</v>
      </c>
      <c r="EA29">
        <f>IF($E$7&gt;=EA$7,INDEX(Data!DX:DX,MATCH(Control!$E29,Data!$B:$B,0),),NA())</f>
        <v>51.1</v>
      </c>
      <c r="EB29">
        <f>IF($E$7&gt;=EB$7,INDEX(Data!DY:DY,MATCH(Control!$E29,Data!$B:$B,0),),NA())</f>
        <v>49.8</v>
      </c>
      <c r="EC29">
        <f>IF($E$7&gt;=EC$7,INDEX(Data!DZ:DZ,MATCH(Control!$E29,Data!$B:$B,0),),NA())</f>
        <v>55.2</v>
      </c>
      <c r="ED29">
        <f>IF($E$7&gt;=ED$7,INDEX(Data!EA:EA,MATCH(Control!$E29,Data!$B:$B,0),),NA())</f>
        <v>57.9</v>
      </c>
      <c r="EE29">
        <f>IF($E$7&gt;=EE$7,INDEX(Data!EB:EB,MATCH(Control!$E29,Data!$B:$B,0),),NA())</f>
        <v>61.4</v>
      </c>
      <c r="EF29">
        <f>IF($E$7&gt;=EF$7,INDEX(Data!EC:EC,MATCH(Control!$E29,Data!$B:$B,0),),NA())</f>
        <v>80.3</v>
      </c>
      <c r="EG29">
        <f>IF($E$7&gt;=EG$7,INDEX(Data!ED:ED,MATCH(Control!$E29,Data!$B:$B,0),),NA())</f>
        <v>48.4</v>
      </c>
      <c r="EH29">
        <f>IF($E$7&gt;=EH$7,INDEX(Data!EE:EE,MATCH(Control!$E29,Data!$B:$B,0),),NA())</f>
        <v>45.1</v>
      </c>
      <c r="EI29">
        <f>IF($E$7&gt;=EI$7,INDEX(Data!EF:EF,MATCH(Control!$E29,Data!$B:$B,0),),NA())</f>
        <v>48.9</v>
      </c>
      <c r="EJ29">
        <f>IF($E$7&gt;=EJ$7,INDEX(Data!EG:EG,MATCH(Control!$E29,Data!$B:$B,0),),NA())</f>
        <v>45.7</v>
      </c>
      <c r="EK29">
        <f>IF($E$7&gt;=EK$7,INDEX(Data!EH:EH,MATCH(Control!$E29,Data!$B:$B,0),),NA())</f>
        <v>48.1</v>
      </c>
      <c r="EL29">
        <f>IF($E$7&gt;=EL$7,INDEX(Data!EI:EI,MATCH(Control!$E29,Data!$B:$B,0),),NA())</f>
        <v>46.2</v>
      </c>
      <c r="EM29">
        <f>IF($E$7&gt;=EM$7,INDEX(Data!EJ:EJ,MATCH(Control!$E29,Data!$B:$B,0),),NA())</f>
        <v>49.5</v>
      </c>
      <c r="EN29">
        <f>IF($E$7&gt;=EN$7,INDEX(Data!EK:EK,MATCH(Control!$E29,Data!$B:$B,0),),NA())</f>
        <v>50.3</v>
      </c>
      <c r="EO29">
        <f>IF($E$7&gt;=EO$7,INDEX(Data!EL:EL,MATCH(Control!$E29,Data!$B:$B,0),),NA())</f>
        <v>54.2</v>
      </c>
      <c r="EP29">
        <f>IF($E$7&gt;=EP$7,INDEX(Data!EM:EM,MATCH(Control!$E29,Data!$B:$B,0),),NA())</f>
        <v>58.9</v>
      </c>
      <c r="EQ29">
        <f>IF($E$7&gt;=EQ$7,INDEX(Data!EN:EN,MATCH(Control!$E29,Data!$B:$B,0),),NA())</f>
        <v>63.9</v>
      </c>
      <c r="ER29">
        <f>IF($E$7&gt;=ER$7,INDEX(Data!EO:EO,MATCH(Control!$E29,Data!$B:$B,0),),NA())</f>
        <v>95.4</v>
      </c>
      <c r="ES29">
        <f>IF($E$7&gt;=ES$7,INDEX(Data!EP:EP,MATCH(Control!$E29,Data!$B:$B,0),),NA())</f>
        <v>52.7</v>
      </c>
      <c r="ET29">
        <f>IF($E$7&gt;=ET$7,INDEX(Data!EQ:EQ,MATCH(Control!$E29,Data!$B:$B,0),),NA())</f>
        <v>51.4</v>
      </c>
      <c r="EU29">
        <f>IF($E$7&gt;=EU$7,INDEX(Data!ER:ER,MATCH(Control!$E29,Data!$B:$B,0),),NA())</f>
        <v>54.1</v>
      </c>
      <c r="EV29">
        <f>IF($E$7&gt;=EV$7,INDEX(Data!ES:ES,MATCH(Control!$E29,Data!$B:$B,0),),NA())</f>
        <v>48.1</v>
      </c>
      <c r="EW29">
        <f>IF($E$7&gt;=EW$7,INDEX(Data!ET:ET,MATCH(Control!$E29,Data!$B:$B,0),),NA())</f>
        <v>50.9</v>
      </c>
      <c r="EX29">
        <f>IF($E$7&gt;=EX$7,INDEX(Data!EU:EU,MATCH(Control!$E29,Data!$B:$B,0),),NA())</f>
        <v>52.5</v>
      </c>
      <c r="EY29">
        <f>IF($E$7&gt;=EY$7,INDEX(Data!EV:EV,MATCH(Control!$E29,Data!$B:$B,0),),NA())</f>
        <v>55.8</v>
      </c>
      <c r="EZ29">
        <f>IF($E$7&gt;=EZ$7,INDEX(Data!EW:EW,MATCH(Control!$E29,Data!$B:$B,0),),NA())</f>
        <v>57.7</v>
      </c>
      <c r="FA29">
        <f>IF($E$7&gt;=FA$7,INDEX(Data!EX:EX,MATCH(Control!$E29,Data!$B:$B,0),),NA())</f>
        <v>51.9</v>
      </c>
      <c r="FB29">
        <f>IF($E$7&gt;=FB$7,INDEX(Data!EY:EY,MATCH(Control!$E29,Data!$B:$B,0),),NA())</f>
        <v>52.9</v>
      </c>
      <c r="FC29">
        <f>IF($E$7&gt;=FC$7,INDEX(Data!EZ:EZ,MATCH(Control!$E29,Data!$B:$B,0),),NA())</f>
        <v>59.4</v>
      </c>
      <c r="FD29">
        <f>IF($E$7&gt;=FD$7,INDEX(Data!FA:FA,MATCH(Control!$E29,Data!$B:$B,0),),NA())</f>
        <v>94.4</v>
      </c>
      <c r="FE29">
        <f>IF($E$7&gt;=FE$7,INDEX(Data!FB:FB,MATCH(Control!$E29,Data!$B:$B,0),),NA())</f>
        <v>49.2</v>
      </c>
      <c r="FF29">
        <f>IF($E$7&gt;=FF$7,INDEX(Data!FC:FC,MATCH(Control!$E29,Data!$B:$B,0),),NA())</f>
        <v>43</v>
      </c>
      <c r="FG29">
        <f>IF($E$7&gt;=FG$7,INDEX(Data!FD:FD,MATCH(Control!$E29,Data!$B:$B,0),),NA())</f>
        <v>48.1</v>
      </c>
      <c r="FH29">
        <f>IF($E$7&gt;=FH$7,INDEX(Data!FE:FE,MATCH(Control!$E29,Data!$B:$B,0),),NA())</f>
        <v>48.2</v>
      </c>
      <c r="FI29">
        <f>IF($E$7&gt;=FI$7,INDEX(Data!FF:FF,MATCH(Control!$E29,Data!$B:$B,0),),NA())</f>
        <v>51.2</v>
      </c>
      <c r="FJ29">
        <f>IF($E$7&gt;=FJ$7,INDEX(Data!FG:FG,MATCH(Control!$E29,Data!$B:$B,0),),NA())</f>
        <v>50</v>
      </c>
      <c r="FK29">
        <f>IF($E$7&gt;=FK$7,INDEX(Data!FH:FH,MATCH(Control!$E29,Data!$B:$B,0),),NA())</f>
        <v>54.9</v>
      </c>
      <c r="FL29">
        <f>IF($E$7&gt;=FL$7,INDEX(Data!FI:FI,MATCH(Control!$E29,Data!$B:$B,0),),NA())</f>
        <v>53.3</v>
      </c>
      <c r="FM29">
        <f>IF($E$7&gt;=FM$7,INDEX(Data!FJ:FJ,MATCH(Control!$E29,Data!$B:$B,0),),NA())</f>
        <v>54.9</v>
      </c>
      <c r="FN29">
        <f>IF($E$7&gt;=FN$7,INDEX(Data!FK:FK,MATCH(Control!$E29,Data!$B:$B,0),),NA())</f>
        <v>55.3</v>
      </c>
      <c r="FO29">
        <f>IF($E$7&gt;=FO$7,INDEX(Data!FL:FL,MATCH(Control!$E29,Data!$B:$B,0),),NA())</f>
        <v>67.5</v>
      </c>
      <c r="FP29">
        <f>IF($E$7&gt;=FP$7,INDEX(Data!FM:FM,MATCH(Control!$E29,Data!$B:$B,0),),NA())</f>
        <v>105.9</v>
      </c>
      <c r="FQ29">
        <f>IF($E$7&gt;=FQ$7,INDEX(Data!FN:FN,MATCH(Control!$E29,Data!$B:$B,0),),NA())</f>
        <v>53.6</v>
      </c>
      <c r="FR29">
        <f>IF($E$7&gt;=FR$7,INDEX(Data!FO:FO,MATCH(Control!$E29,Data!$B:$B,0),),NA())</f>
        <v>54.7</v>
      </c>
      <c r="FS29">
        <f>IF($E$7&gt;=FS$7,INDEX(Data!FP:FP,MATCH(Control!$E29,Data!$B:$B,0),),NA())</f>
        <v>56.6</v>
      </c>
      <c r="FT29">
        <f>IF($E$7&gt;=FT$7,INDEX(Data!FQ:FQ,MATCH(Control!$E29,Data!$B:$B,0),),NA())</f>
        <v>53.9</v>
      </c>
      <c r="FU29">
        <f>IF($E$7&gt;=FU$7,INDEX(Data!FR:FR,MATCH(Control!$E29,Data!$B:$B,0),),NA())</f>
        <v>57.4</v>
      </c>
      <c r="FV29">
        <f>IF($E$7&gt;=FV$7,INDEX(Data!FS:FS,MATCH(Control!$E29,Data!$B:$B,0),),NA())</f>
        <v>60.3</v>
      </c>
      <c r="FW29">
        <f>IF($E$7&gt;=FW$7,INDEX(Data!FT:FT,MATCH(Control!$E29,Data!$B:$B,0),),NA())</f>
        <v>64.5</v>
      </c>
      <c r="FX29">
        <f>IF($E$7&gt;=FX$7,INDEX(Data!FU:FU,MATCH(Control!$E29,Data!$B:$B,0),),NA())</f>
        <v>62.2</v>
      </c>
      <c r="FY29">
        <f>IF($E$7&gt;=FY$7,INDEX(Data!FV:FV,MATCH(Control!$E29,Data!$B:$B,0),),NA())</f>
        <v>61.4</v>
      </c>
      <c r="FZ29">
        <f>IF($E$7&gt;=FZ$7,INDEX(Data!FW:FW,MATCH(Control!$E29,Data!$B:$B,0),),NA())</f>
        <v>59.2</v>
      </c>
      <c r="GA29">
        <f>IF($E$7&gt;=GA$7,INDEX(Data!FX:FX,MATCH(Control!$E29,Data!$B:$B,0),),NA())</f>
        <v>65.5</v>
      </c>
      <c r="GB29">
        <f>IF($E$7&gt;=GB$7,INDEX(Data!FY:FY,MATCH(Control!$E29,Data!$B:$B,0),),NA())</f>
        <v>104.9</v>
      </c>
      <c r="GC29">
        <f>IF($E$7&gt;=GC$7,INDEX(Data!FZ:FZ,MATCH(Control!$E29,Data!$B:$B,0),),NA())</f>
        <v>53.8</v>
      </c>
      <c r="GD29">
        <f>IF($E$7&gt;=GD$7,INDEX(Data!GA:GA,MATCH(Control!$E29,Data!$B:$B,0),),NA())</f>
        <v>51.5</v>
      </c>
      <c r="GE29">
        <f>IF($E$7&gt;=GE$7,INDEX(Data!GB:GB,MATCH(Control!$E29,Data!$B:$B,0),),NA())</f>
        <v>53.1</v>
      </c>
      <c r="GF29">
        <f>IF($E$7&gt;=GF$7,INDEX(Data!GC:GC,MATCH(Control!$E29,Data!$B:$B,0),),NA())</f>
        <v>50.8</v>
      </c>
      <c r="GG29">
        <f>IF($E$7&gt;=GG$7,INDEX(Data!GD:GD,MATCH(Control!$E29,Data!$B:$B,0),),NA())</f>
        <v>55.2</v>
      </c>
      <c r="GH29">
        <f>IF($E$7&gt;=GH$7,INDEX(Data!GE:GE,MATCH(Control!$E29,Data!$B:$B,0),),NA())</f>
        <v>60.4</v>
      </c>
      <c r="GI29">
        <f>IF($E$7&gt;=GI$7,INDEX(Data!GF:GF,MATCH(Control!$E29,Data!$B:$B,0),),NA())</f>
        <v>63.5</v>
      </c>
      <c r="GJ29">
        <f>IF($E$7&gt;=GJ$7,INDEX(Data!GG:GG,MATCH(Control!$E29,Data!$B:$B,0),),NA())</f>
        <v>57.5</v>
      </c>
      <c r="GK29">
        <f>IF($E$7&gt;=GK$7,INDEX(Data!GH:GH,MATCH(Control!$E29,Data!$B:$B,0),),NA())</f>
        <v>60.1</v>
      </c>
      <c r="GL29">
        <f>IF($E$7&gt;=GL$7,INDEX(Data!GI:GI,MATCH(Control!$E29,Data!$B:$B,0),),NA())</f>
        <v>59.3</v>
      </c>
      <c r="GM29">
        <f>IF($E$7&gt;=GM$7,INDEX(Data!GJ:GJ,MATCH(Control!$E29,Data!$B:$B,0),),NA())</f>
        <v>64.8</v>
      </c>
      <c r="GN29">
        <f>IF($E$7&gt;=GN$7,INDEX(Data!GK:GK,MATCH(Control!$E29,Data!$B:$B,0),),NA())</f>
        <v>102</v>
      </c>
      <c r="GO29">
        <f>IF($E$7&gt;=GO$7,INDEX(Data!GL:GL,MATCH(Control!$E29,Data!$B:$B,0),),NA())</f>
        <v>58.9</v>
      </c>
      <c r="GP29">
        <f>IF($E$7&gt;=GP$7,INDEX(Data!GM:GM,MATCH(Control!$E29,Data!$B:$B,0),),NA())</f>
        <v>49.5</v>
      </c>
      <c r="GQ29">
        <f>IF($E$7&gt;=GQ$7,INDEX(Data!GN:GN,MATCH(Control!$E29,Data!$B:$B,0),),NA())</f>
        <v>53.3</v>
      </c>
      <c r="GR29">
        <f>IF($E$7&gt;=GR$7,INDEX(Data!GO:GO,MATCH(Control!$E29,Data!$B:$B,0),),NA())</f>
        <v>56</v>
      </c>
      <c r="GS29">
        <f>IF($E$7&gt;=GS$7,INDEX(Data!GP:GP,MATCH(Control!$E29,Data!$B:$B,0),),NA())</f>
        <v>52.4</v>
      </c>
      <c r="GT29">
        <f>IF($E$7&gt;=GT$7,INDEX(Data!GQ:GQ,MATCH(Control!$E29,Data!$B:$B,0),),NA())</f>
        <v>54.2</v>
      </c>
      <c r="GU29">
        <f>IF($E$7&gt;=GU$7,INDEX(Data!GR:GR,MATCH(Control!$E29,Data!$B:$B,0),),NA())</f>
        <v>60.6</v>
      </c>
      <c r="GV29">
        <f>IF($E$7&gt;=GV$7,INDEX(Data!GS:GS,MATCH(Control!$E29,Data!$B:$B,0),),NA())</f>
        <v>54.7</v>
      </c>
      <c r="GW29">
        <f>IF($E$7&gt;=GW$7,INDEX(Data!GT:GT,MATCH(Control!$E29,Data!$B:$B,0),),NA())</f>
        <v>56.3</v>
      </c>
      <c r="GX29">
        <f>IF($E$7&gt;=GX$7,INDEX(Data!GU:GU,MATCH(Control!$E29,Data!$B:$B,0),),NA())</f>
        <v>61.7</v>
      </c>
      <c r="GY29">
        <f>IF($E$7&gt;=GY$7,INDEX(Data!GV:GV,MATCH(Control!$E29,Data!$B:$B,0),),NA())</f>
        <v>67.2</v>
      </c>
      <c r="GZ29">
        <f>IF($E$7&gt;=GZ$7,INDEX(Data!GW:GW,MATCH(Control!$E29,Data!$B:$B,0),),NA())</f>
        <v>107.4</v>
      </c>
      <c r="HA29">
        <f>IF($E$7&gt;=HA$7,INDEX(Data!GX:GX,MATCH(Control!$E29,Data!$B:$B,0),),NA())</f>
        <v>60.4</v>
      </c>
      <c r="HB29">
        <f>IF($E$7&gt;=HB$7,INDEX(Data!GY:GY,MATCH(Control!$E29,Data!$B:$B,0),),NA())</f>
        <v>49.4</v>
      </c>
      <c r="HC29">
        <f>IF($E$7&gt;=HC$7,INDEX(Data!GZ:GZ,MATCH(Control!$E29,Data!$B:$B,0),),NA())</f>
        <v>55.6</v>
      </c>
      <c r="HD29">
        <f>IF($E$7&gt;=HD$7,INDEX(Data!HA:HA,MATCH(Control!$E29,Data!$B:$B,0),),NA())</f>
        <v>56.2</v>
      </c>
      <c r="HE29">
        <f>IF($E$7&gt;=HE$7,INDEX(Data!HB:HB,MATCH(Control!$E29,Data!$B:$B,0),),NA())</f>
        <v>53.2</v>
      </c>
      <c r="HF29">
        <f>IF($E$7&gt;=HF$7,INDEX(Data!HC:HC,MATCH(Control!$E29,Data!$B:$B,0),),NA())</f>
        <v>56.8</v>
      </c>
      <c r="HG29">
        <f>IF($E$7&gt;=HG$7,INDEX(Data!HD:HD,MATCH(Control!$E29,Data!$B:$B,0),),NA())</f>
        <v>59.6</v>
      </c>
      <c r="HH29">
        <f>IF($E$7&gt;=HH$7,INDEX(Data!HE:HE,MATCH(Control!$E29,Data!$B:$B,0),),NA())</f>
        <v>58.9</v>
      </c>
      <c r="HI29">
        <f>IF($E$7&gt;=HI$7,INDEX(Data!HF:HF,MATCH(Control!$E29,Data!$B:$B,0),),NA())</f>
        <v>64.400000000000006</v>
      </c>
      <c r="HJ29">
        <f>IF($E$7&gt;=HJ$7,INDEX(Data!HG:HG,MATCH(Control!$E29,Data!$B:$B,0),),NA())</f>
        <v>60.4</v>
      </c>
      <c r="HK29">
        <f>IF($E$7&gt;=HK$7,INDEX(Data!HH:HH,MATCH(Control!$E29,Data!$B:$B,0),),NA())</f>
        <v>66.900000000000006</v>
      </c>
      <c r="HL29">
        <f>IF($E$7&gt;=HL$7,INDEX(Data!HI:HI,MATCH(Control!$E29,Data!$B:$B,0),),NA())</f>
        <v>102.4</v>
      </c>
      <c r="HM29">
        <f>IF($E$7&gt;=HM$7,INDEX(Data!HJ:HJ,MATCH(Control!$E29,Data!$B:$B,0),),NA())</f>
        <v>63.1</v>
      </c>
      <c r="HN29">
        <f>IF($E$7&gt;=HN$7,INDEX(Data!HK:HK,MATCH(Control!$E29,Data!$B:$B,0),),NA())</f>
        <v>56.2</v>
      </c>
      <c r="HO29">
        <f>IF($E$7&gt;=HO$7,INDEX(Data!HL:HL,MATCH(Control!$E29,Data!$B:$B,0),),NA())</f>
        <v>60.6</v>
      </c>
      <c r="HP29">
        <f>IF($E$7&gt;=HP$7,INDEX(Data!HM:HM,MATCH(Control!$E29,Data!$B:$B,0),),NA())</f>
        <v>59.4</v>
      </c>
      <c r="HQ29">
        <f>IF($E$7&gt;=HQ$7,INDEX(Data!HN:HN,MATCH(Control!$E29,Data!$B:$B,0),),NA())</f>
        <v>62</v>
      </c>
      <c r="HR29">
        <f>IF($E$7&gt;=HR$7,INDEX(Data!HO:HO,MATCH(Control!$E29,Data!$B:$B,0),),NA())</f>
        <v>69.2</v>
      </c>
      <c r="HS29">
        <f>IF($E$7&gt;=HS$7,INDEX(Data!HP:HP,MATCH(Control!$E29,Data!$B:$B,0),),NA())</f>
        <v>57.3</v>
      </c>
      <c r="HT29">
        <f>IF($E$7&gt;=HT$7,INDEX(Data!HQ:HQ,MATCH(Control!$E29,Data!$B:$B,0),),NA())</f>
        <v>61.8</v>
      </c>
      <c r="HU29">
        <f>IF($E$7&gt;=HU$7,INDEX(Data!HR:HR,MATCH(Control!$E29,Data!$B:$B,0),),NA())</f>
        <v>68.099999999999994</v>
      </c>
      <c r="HV29">
        <f>IF($E$7&gt;=HV$7,INDEX(Data!HS:HS,MATCH(Control!$E29,Data!$B:$B,0),),NA())</f>
        <v>64.2</v>
      </c>
      <c r="HW29">
        <f>IF($E$7&gt;=HW$7,INDEX(Data!HT:HT,MATCH(Control!$E29,Data!$B:$B,0),),NA())</f>
        <v>71.099999999999994</v>
      </c>
      <c r="HX29">
        <f>IF($E$7&gt;=HX$7,INDEX(Data!HU:HU,MATCH(Control!$E29,Data!$B:$B,0),),NA())</f>
        <v>110.4</v>
      </c>
      <c r="HY29">
        <f>IF($E$7&gt;=HY$7,INDEX(Data!HV:HV,MATCH(Control!$E29,Data!$B:$B,0),),NA())</f>
        <v>69.7</v>
      </c>
      <c r="HZ29">
        <f>IF($E$7&gt;=HZ$7,INDEX(Data!HW:HW,MATCH(Control!$E29,Data!$B:$B,0),),NA())</f>
        <v>61.6</v>
      </c>
      <c r="IA29">
        <f>IF($E$7&gt;=IA$7,INDEX(Data!HX:HX,MATCH(Control!$E29,Data!$B:$B,0),),NA())</f>
        <v>67.2</v>
      </c>
      <c r="IB29">
        <f>IF($E$7&gt;=IB$7,INDEX(Data!HY:HY,MATCH(Control!$E29,Data!$B:$B,0),),NA())</f>
        <v>63.7</v>
      </c>
      <c r="IC29">
        <f>IF($E$7&gt;=IC$7,INDEX(Data!HZ:HZ,MATCH(Control!$E29,Data!$B:$B,0),),NA())</f>
        <v>59.7</v>
      </c>
      <c r="ID29">
        <f>IF($E$7&gt;=ID$7,INDEX(Data!IA:IA,MATCH(Control!$E29,Data!$B:$B,0),),NA())</f>
        <v>60.4</v>
      </c>
      <c r="IE29">
        <f>IF($E$7&gt;=IE$7,INDEX(Data!IB:IB,MATCH(Control!$E29,Data!$B:$B,0),),NA())</f>
        <v>64.2</v>
      </c>
      <c r="IF29">
        <f>IF($E$7&gt;=IF$7,INDEX(Data!IC:IC,MATCH(Control!$E29,Data!$B:$B,0),),NA())</f>
        <v>61.8</v>
      </c>
      <c r="IG29">
        <f>IF($E$7&gt;=IG$7,INDEX(Data!ID:ID,MATCH(Control!$E29,Data!$B:$B,0),),NA())</f>
        <v>62.9</v>
      </c>
      <c r="IH29">
        <f>IF($E$7&gt;=IH$7,INDEX(Data!IE:IE,MATCH(Control!$E29,Data!$B:$B,0),),NA())</f>
        <v>60.8</v>
      </c>
      <c r="II29">
        <f>IF($E$7&gt;=II$7,INDEX(Data!IF:IF,MATCH(Control!$E29,Data!$B:$B,0),),NA())</f>
        <v>72.8</v>
      </c>
      <c r="IJ29">
        <f>IF($E$7&gt;=IJ$7,INDEX(Data!IG:IG,MATCH(Control!$E29,Data!$B:$B,0),),NA())</f>
        <v>110.5</v>
      </c>
      <c r="IK29">
        <f>IF($E$7&gt;=IK$7,INDEX(Data!IH:IH,MATCH(Control!$E29,Data!$B:$B,0),),NA())</f>
        <v>64.3</v>
      </c>
      <c r="IL29">
        <f>IF($E$7&gt;=IL$7,INDEX(Data!II:II,MATCH(Control!$E29,Data!$B:$B,0),),NA())</f>
        <v>54.2</v>
      </c>
      <c r="IM29">
        <f>IF($E$7&gt;=IM$7,INDEX(Data!IJ:IJ,MATCH(Control!$E29,Data!$B:$B,0),),NA())</f>
        <v>62.2</v>
      </c>
      <c r="IN29">
        <f>IF($E$7&gt;=IN$7,INDEX(Data!IK:IK,MATCH(Control!$E29,Data!$B:$B,0),),NA())</f>
        <v>60.2</v>
      </c>
      <c r="IO29">
        <f>IF($E$7&gt;=IO$7,INDEX(Data!IL:IL,MATCH(Control!$E29,Data!$B:$B,0),),NA())</f>
        <v>64.400000000000006</v>
      </c>
      <c r="IP29">
        <f>IF($E$7&gt;=IP$7,INDEX(Data!IM:IM,MATCH(Control!$E29,Data!$B:$B,0),),NA())</f>
        <v>63.4</v>
      </c>
      <c r="IQ29">
        <f>IF($E$7&gt;=IQ$7,INDEX(Data!IN:IN,MATCH(Control!$E29,Data!$B:$B,0),),NA())</f>
        <v>68.599999999999994</v>
      </c>
      <c r="IR29">
        <f>IF($E$7&gt;=IR$7,INDEX(Data!IO:IO,MATCH(Control!$E29,Data!$B:$B,0),),NA())</f>
        <v>71.099999999999994</v>
      </c>
      <c r="IS29">
        <f>IF($E$7&gt;=IS$7,INDEX(Data!IP:IP,MATCH(Control!$E29,Data!$B:$B,0),),NA())</f>
        <v>67.2</v>
      </c>
      <c r="IT29">
        <f>IF($E$7&gt;=IT$7,INDEX(Data!IQ:IQ,MATCH(Control!$E29,Data!$B:$B,0),),NA())</f>
        <v>71.400000000000006</v>
      </c>
      <c r="IU29">
        <f>IF($E$7&gt;=IU$7,INDEX(Data!IR:IR,MATCH(Control!$E29,Data!$B:$B,0),),NA())</f>
        <v>85.3</v>
      </c>
      <c r="IV29">
        <f>IF($E$7&gt;=IV$7,INDEX(Data!IS:IS,MATCH(Control!$E29,Data!$B:$B,0),),NA())</f>
        <v>126.2</v>
      </c>
      <c r="IW29">
        <f>IF($E$7&gt;=IW$7,INDEX(Data!IT:IT,MATCH(Control!$E29,Data!$B:$B,0),),NA())</f>
        <v>71.099999999999994</v>
      </c>
      <c r="IX29">
        <f>IF($E$7&gt;=IX$7,INDEX(Data!IU:IU,MATCH(Control!$E29,Data!$B:$B,0),),NA())</f>
        <v>59.2</v>
      </c>
      <c r="IY29">
        <f>IF($E$7&gt;=IY$7,INDEX(Data!IV:IV,MATCH(Control!$E29,Data!$B:$B,0),),NA())</f>
        <v>62.8</v>
      </c>
      <c r="IZ29">
        <f>IF($E$7&gt;=IZ$7,INDEX(Data!IW:IW,MATCH(Control!$E29,Data!$B:$B,0),),NA())</f>
        <v>63.3</v>
      </c>
      <c r="JA29">
        <f>IF($E$7&gt;=JA$7,INDEX(Data!IX:IX,MATCH(Control!$E29,Data!$B:$B,0),),NA())</f>
        <v>64.599999999999994</v>
      </c>
      <c r="JB29">
        <f>IF($E$7&gt;=JB$7,INDEX(Data!IY:IY,MATCH(Control!$E29,Data!$B:$B,0),),NA())</f>
        <v>69.400000000000006</v>
      </c>
      <c r="JC29">
        <f>IF($E$7&gt;=JC$7,INDEX(Data!IZ:IZ,MATCH(Control!$E29,Data!$B:$B,0),),NA())</f>
        <v>73.099999999999994</v>
      </c>
      <c r="JD29">
        <f>IF($E$7&gt;=JD$7,INDEX(Data!JA:JA,MATCH(Control!$E29,Data!$B:$B,0),),NA())</f>
        <v>71.400000000000006</v>
      </c>
      <c r="JE29">
        <f>IF($E$7&gt;=JE$7,INDEX(Data!JB:JB,MATCH(Control!$E29,Data!$B:$B,0),),NA())</f>
        <v>72.099999999999994</v>
      </c>
      <c r="JF29">
        <f>IF($E$7&gt;=JF$7,INDEX(Data!JC:JC,MATCH(Control!$E29,Data!$B:$B,0),),NA())</f>
        <v>79</v>
      </c>
      <c r="JG29">
        <f>IF($E$7&gt;=JG$7,INDEX(Data!JD:JD,MATCH(Control!$E29,Data!$B:$B,0),),NA())</f>
        <v>88.7</v>
      </c>
      <c r="JH29">
        <f>IF($E$7&gt;=JH$7,INDEX(Data!JE:JE,MATCH(Control!$E29,Data!$B:$B,0),),NA())</f>
        <v>130.80000000000001</v>
      </c>
      <c r="JI29">
        <f>IF($E$7&gt;=JI$7,INDEX(Data!JF:JF,MATCH(Control!$E29,Data!$B:$B,0),),NA())</f>
        <v>78</v>
      </c>
      <c r="JJ29">
        <f>IF($E$7&gt;=JJ$7,INDEX(Data!JG:JG,MATCH(Control!$E29,Data!$B:$B,0),),NA())</f>
        <v>70.099999999999994</v>
      </c>
      <c r="JK29">
        <f>IF($E$7&gt;=JK$7,INDEX(Data!JH:JH,MATCH(Control!$E29,Data!$B:$B,0),),NA())</f>
        <v>76.3</v>
      </c>
      <c r="JL29">
        <f>IF($E$7&gt;=JL$7,INDEX(Data!JI:JI,MATCH(Control!$E29,Data!$B:$B,0),),NA())</f>
        <v>67</v>
      </c>
      <c r="JM29">
        <f>IF($E$7&gt;=JM$7,INDEX(Data!JJ:JJ,MATCH(Control!$E29,Data!$B:$B,0),),NA())</f>
        <v>67.599999999999994</v>
      </c>
      <c r="JN29">
        <f>IF($E$7&gt;=JN$7,INDEX(Data!JK:JK,MATCH(Control!$E29,Data!$B:$B,0),),NA())</f>
        <v>72.5</v>
      </c>
      <c r="JO29">
        <f>IF($E$7&gt;=JO$7,INDEX(Data!JL:JL,MATCH(Control!$E29,Data!$B:$B,0),),NA())</f>
        <v>78.599999999999994</v>
      </c>
      <c r="JP29">
        <f>IF($E$7&gt;=JP$7,INDEX(Data!JM:JM,MATCH(Control!$E29,Data!$B:$B,0),),NA())</f>
        <v>72.3</v>
      </c>
      <c r="JQ29">
        <f>IF($E$7&gt;=JQ$7,INDEX(Data!JN:JN,MATCH(Control!$E29,Data!$B:$B,0),),NA())</f>
        <v>73.8</v>
      </c>
      <c r="JR29">
        <f>IF($E$7&gt;=JR$7,INDEX(Data!JO:JO,MATCH(Control!$E29,Data!$B:$B,0),),NA())</f>
        <v>79.099999999999994</v>
      </c>
      <c r="JS29">
        <f>IF($E$7&gt;=JS$7,INDEX(Data!JP:JP,MATCH(Control!$E29,Data!$B:$B,0),),NA())</f>
        <v>83.9</v>
      </c>
      <c r="JT29">
        <f>IF($E$7&gt;=JT$7,INDEX(Data!JQ:JQ,MATCH(Control!$E29,Data!$B:$B,0),),NA())</f>
        <v>125.1</v>
      </c>
      <c r="JU29">
        <f>IF($E$7&gt;=JU$7,INDEX(Data!JR:JR,MATCH(Control!$E29,Data!$B:$B,0),),NA())</f>
        <v>77.7</v>
      </c>
      <c r="JV29">
        <f>IF($E$7&gt;=JV$7,INDEX(Data!JS:JS,MATCH(Control!$E29,Data!$B:$B,0),),NA())</f>
        <v>64.400000000000006</v>
      </c>
      <c r="JW29">
        <f>IF($E$7&gt;=JW$7,INDEX(Data!JT:JT,MATCH(Control!$E29,Data!$B:$B,0),),NA())</f>
        <v>71</v>
      </c>
      <c r="JX29">
        <f>IF($E$7&gt;=JX$7,INDEX(Data!JU:JU,MATCH(Control!$E29,Data!$B:$B,0),),NA())</f>
        <v>70.7</v>
      </c>
      <c r="JY29">
        <f>IF($E$7&gt;=JY$7,INDEX(Data!JV:JV,MATCH(Control!$E29,Data!$B:$B,0),),NA())</f>
        <v>70</v>
      </c>
      <c r="JZ29">
        <f>IF($E$7&gt;=JZ$7,INDEX(Data!JW:JW,MATCH(Control!$E29,Data!$B:$B,0),),NA())</f>
        <v>74.8</v>
      </c>
      <c r="KA29">
        <f>IF($E$7&gt;=KA$7,INDEX(Data!JX:JX,MATCH(Control!$E29,Data!$B:$B,0),),NA())</f>
        <v>73.400000000000006</v>
      </c>
      <c r="KB29">
        <f>IF($E$7&gt;=KB$7,INDEX(Data!JY:JY,MATCH(Control!$E29,Data!$B:$B,0),),NA())</f>
        <v>72.3</v>
      </c>
      <c r="KC29">
        <f>IF($E$7&gt;=KC$7,INDEX(Data!JZ:JZ,MATCH(Control!$E29,Data!$B:$B,0),),NA())</f>
        <v>73.900000000000006</v>
      </c>
      <c r="KD29">
        <f>IF($E$7&gt;=KD$7,INDEX(Data!KA:KA,MATCH(Control!$E29,Data!$B:$B,0),),NA())</f>
        <v>73.7</v>
      </c>
      <c r="KE29">
        <f>IF($E$7&gt;=KE$7,INDEX(Data!KB:KB,MATCH(Control!$E29,Data!$B:$B,0),),NA())</f>
        <v>80.400000000000006</v>
      </c>
      <c r="KF29">
        <f>IF($E$7&gt;=KF$7,INDEX(Data!KC:KC,MATCH(Control!$E29,Data!$B:$B,0),),NA())</f>
        <v>126.4</v>
      </c>
      <c r="KG29">
        <f>IF($E$7&gt;=KG$7,INDEX(Data!KD:KD,MATCH(Control!$E29,Data!$B:$B,0),),NA())</f>
        <v>79.3</v>
      </c>
      <c r="KH29">
        <f>IF($E$7&gt;=KH$7,INDEX(Data!KE:KE,MATCH(Control!$E29,Data!$B:$B,0),),NA())</f>
        <v>62.8</v>
      </c>
      <c r="KI29">
        <f>IF($E$7&gt;=KI$7,INDEX(Data!KF:KF,MATCH(Control!$E29,Data!$B:$B,0),),NA())</f>
        <v>71.3</v>
      </c>
      <c r="KJ29">
        <f>IF($E$7&gt;=KJ$7,INDEX(Data!KG:KG,MATCH(Control!$E29,Data!$B:$B,0),),NA())</f>
        <v>72.8</v>
      </c>
      <c r="KK29">
        <f>IF($E$7&gt;=KK$7,INDEX(Data!KH:KH,MATCH(Control!$E29,Data!$B:$B,0),),NA())</f>
        <v>72.8</v>
      </c>
      <c r="KL29">
        <f>IF($E$7&gt;=KL$7,INDEX(Data!KI:KI,MATCH(Control!$E29,Data!$B:$B,0),),NA())</f>
        <v>74.8</v>
      </c>
      <c r="KM29">
        <f>IF($E$7&gt;=KM$7,INDEX(Data!KJ:KJ,MATCH(Control!$E29,Data!$B:$B,0),),NA())</f>
        <v>72.5</v>
      </c>
      <c r="KN29">
        <f>IF($E$7&gt;=KN$7,INDEX(Data!KK:KK,MATCH(Control!$E29,Data!$B:$B,0),),NA())</f>
        <v>73.900000000000006</v>
      </c>
      <c r="KO29">
        <f>IF($E$7&gt;=KO$7,INDEX(Data!KL:KL,MATCH(Control!$E29,Data!$B:$B,0),),NA())</f>
        <v>76.400000000000006</v>
      </c>
      <c r="KP29">
        <f>IF($E$7&gt;=KP$7,INDEX(Data!KM:KM,MATCH(Control!$E29,Data!$B:$B,0),),NA())</f>
        <v>87.6</v>
      </c>
      <c r="KQ29">
        <f>IF($E$7&gt;=KQ$7,INDEX(Data!KN:KN,MATCH(Control!$E29,Data!$B:$B,0),),NA())</f>
        <v>94.4</v>
      </c>
      <c r="KR29">
        <f>IF($E$7&gt;=KR$7,INDEX(Data!KO:KO,MATCH(Control!$E29,Data!$B:$B,0),),NA())</f>
        <v>152.30000000000001</v>
      </c>
      <c r="KS29">
        <f>IF($E$7&gt;=KS$7,INDEX(Data!KP:KP,MATCH(Control!$E29,Data!$B:$B,0),),NA())</f>
        <v>91.9</v>
      </c>
      <c r="KT29">
        <f>IF($E$7&gt;=KT$7,INDEX(Data!KQ:KQ,MATCH(Control!$E29,Data!$B:$B,0),),NA())</f>
        <v>79.900000000000006</v>
      </c>
      <c r="KU29">
        <f>IF($E$7&gt;=KU$7,INDEX(Data!KR:KR,MATCH(Control!$E29,Data!$B:$B,0),),NA())</f>
        <v>91.3</v>
      </c>
      <c r="KV29">
        <f>IF($E$7&gt;=KV$7,INDEX(Data!KS:KS,MATCH(Control!$E29,Data!$B:$B,0),),NA())</f>
        <v>80.599999999999994</v>
      </c>
      <c r="KW29">
        <f>IF($E$7&gt;=KW$7,INDEX(Data!KT:KT,MATCH(Control!$E29,Data!$B:$B,0),),NA())</f>
        <v>82.3</v>
      </c>
      <c r="KX29">
        <f>IF($E$7&gt;=KX$7,INDEX(Data!KU:KU,MATCH(Control!$E29,Data!$B:$B,0),),NA())</f>
        <v>88.5</v>
      </c>
      <c r="KY29">
        <f>IF($E$7&gt;=KY$7,INDEX(Data!KV:KV,MATCH(Control!$E29,Data!$B:$B,0),),NA())</f>
        <v>87.7</v>
      </c>
      <c r="KZ29">
        <f>IF($E$7&gt;=KZ$7,INDEX(Data!KW:KW,MATCH(Control!$E29,Data!$B:$B,0),),NA())</f>
        <v>91.6</v>
      </c>
      <c r="LA29">
        <f>IF($E$7&gt;=LA$7,INDEX(Data!KX:KX,MATCH(Control!$E29,Data!$B:$B,0),),NA())</f>
        <v>95.3</v>
      </c>
      <c r="LB29">
        <f>IF($E$7&gt;=LB$7,INDEX(Data!KY:KY,MATCH(Control!$E29,Data!$B:$B,0),),NA())</f>
        <v>102.1</v>
      </c>
      <c r="LC29">
        <f>IF($E$7&gt;=LC$7,INDEX(Data!KZ:KZ,MATCH(Control!$E29,Data!$B:$B,0),),NA())</f>
        <v>110.1</v>
      </c>
      <c r="LD29">
        <f>IF($E$7&gt;=LD$7,INDEX(Data!LA:LA,MATCH(Control!$E29,Data!$B:$B,0),),NA())</f>
        <v>177.7</v>
      </c>
      <c r="LE29">
        <f>IF($E$7&gt;=LE$7,INDEX(Data!LB:LB,MATCH(Control!$E29,Data!$B:$B,0),),NA())</f>
        <v>104</v>
      </c>
      <c r="LF29">
        <f>IF($E$7&gt;=LF$7,INDEX(Data!LC:LC,MATCH(Control!$E29,Data!$B:$B,0),),NA())</f>
        <v>87.9</v>
      </c>
      <c r="LG29">
        <f>IF($E$7&gt;=LG$7,INDEX(Data!LD:LD,MATCH(Control!$E29,Data!$B:$B,0),),NA())</f>
        <v>93.3</v>
      </c>
      <c r="LH29">
        <f>IF($E$7&gt;=LH$7,INDEX(Data!LE:LE,MATCH(Control!$E29,Data!$B:$B,0),),NA())</f>
        <v>92.3</v>
      </c>
      <c r="LI29">
        <f>IF($E$7&gt;=LI$7,INDEX(Data!LF:LF,MATCH(Control!$E29,Data!$B:$B,0),),NA())</f>
        <v>91.6</v>
      </c>
      <c r="LJ29">
        <f>IF($E$7&gt;=LJ$7,INDEX(Data!LG:LG,MATCH(Control!$E29,Data!$B:$B,0),),NA())</f>
        <v>89.1</v>
      </c>
      <c r="LK29">
        <f>IF($E$7&gt;=LK$7,INDEX(Data!LH:LH,MATCH(Control!$E29,Data!$B:$B,0),),NA())</f>
        <v>83.4</v>
      </c>
      <c r="LL29">
        <f>IF($E$7&gt;=LL$7,INDEX(Data!LI:LI,MATCH(Control!$E29,Data!$B:$B,0),),NA())</f>
        <v>85.1</v>
      </c>
      <c r="LM29">
        <f>IF($E$7&gt;=LM$7,INDEX(Data!LJ:LJ,MATCH(Control!$E29,Data!$B:$B,0),),NA())</f>
        <v>84.3</v>
      </c>
      <c r="LN29">
        <f>IF($E$7&gt;=LN$7,INDEX(Data!LK:LK,MATCH(Control!$E29,Data!$B:$B,0),),NA())</f>
        <v>99.6</v>
      </c>
      <c r="LO29">
        <f>IF($E$7&gt;=LO$7,INDEX(Data!LL:LL,MATCH(Control!$E29,Data!$B:$B,0),),NA())</f>
        <v>108</v>
      </c>
      <c r="LP29">
        <f>IF($E$7&gt;=LP$7,INDEX(Data!LM:LM,MATCH(Control!$E29,Data!$B:$B,0),),NA())</f>
        <v>186.4</v>
      </c>
      <c r="LQ29">
        <f>IF($E$7&gt;=LQ$7,INDEX(Data!LN:LN,MATCH(Control!$E29,Data!$B:$B,0),),NA())</f>
        <v>101.7</v>
      </c>
      <c r="LR29">
        <f>IF($E$7&gt;=LR$7,INDEX(Data!LO:LO,MATCH(Control!$E29,Data!$B:$B,0),),NA())</f>
        <v>83.2</v>
      </c>
      <c r="LS29">
        <f>IF($E$7&gt;=LS$7,INDEX(Data!LP:LP,MATCH(Control!$E29,Data!$B:$B,0),),NA())</f>
        <v>95.5</v>
      </c>
      <c r="LT29">
        <f>IF($E$7&gt;=LT$7,INDEX(Data!LQ:LQ,MATCH(Control!$E29,Data!$B:$B,0),),NA())</f>
        <v>101.5</v>
      </c>
      <c r="LU29">
        <f>IF($E$7&gt;=LU$7,INDEX(Data!LR:LR,MATCH(Control!$E29,Data!$B:$B,0),),NA())</f>
        <v>99.3</v>
      </c>
      <c r="LV29">
        <f>IF($E$7&gt;=LV$7,INDEX(Data!LS:LS,MATCH(Control!$E29,Data!$B:$B,0),),NA())</f>
        <v>92.7</v>
      </c>
      <c r="LW29">
        <f>IF($E$7&gt;=LW$7,INDEX(Data!LT:LT,MATCH(Control!$E29,Data!$B:$B,0),),NA())</f>
        <v>99.1</v>
      </c>
      <c r="LX29">
        <f>IF($E$7&gt;=LX$7,INDEX(Data!LU:LU,MATCH(Control!$E29,Data!$B:$B,0),),NA())</f>
        <v>95</v>
      </c>
      <c r="LY29">
        <f>IF($E$7&gt;=LY$7,INDEX(Data!LV:LV,MATCH(Control!$E29,Data!$B:$B,0),),NA())</f>
        <v>100.8</v>
      </c>
      <c r="LZ29">
        <f>IF($E$7&gt;=LZ$7,INDEX(Data!LW:LW,MATCH(Control!$E29,Data!$B:$B,0),),NA())</f>
        <v>106.8</v>
      </c>
      <c r="MA29">
        <f>IF($E$7&gt;=MA$7,INDEX(Data!LX:LX,MATCH(Control!$E29,Data!$B:$B,0),),NA())</f>
        <v>111.1</v>
      </c>
      <c r="MB29">
        <f>IF($E$7&gt;=MB$7,INDEX(Data!LY:LY,MATCH(Control!$E29,Data!$B:$B,0),),NA())</f>
        <v>200.9</v>
      </c>
      <c r="MC29">
        <f>IF($E$7&gt;=MC$7,INDEX(Data!LZ:LZ,MATCH(Control!$E29,Data!$B:$B,0),),NA())</f>
        <v>97.6</v>
      </c>
      <c r="MD29">
        <f>IF($E$7&gt;=MD$7,INDEX(Data!MA:MA,MATCH(Control!$E29,Data!$B:$B,0),),NA())</f>
        <v>74.5</v>
      </c>
      <c r="ME29">
        <f>IF($E$7&gt;=ME$7,INDEX(Data!MB:MB,MATCH(Control!$E29,Data!$B:$B,0),),NA())</f>
        <v>88.2</v>
      </c>
      <c r="MF29">
        <f>IF($E$7&gt;=MF$7,INDEX(Data!MC:MC,MATCH(Control!$E29,Data!$B:$B,0),),NA())</f>
        <v>88.7</v>
      </c>
      <c r="MG29">
        <f>IF($E$7&gt;=MG$7,INDEX(Data!MD:MD,MATCH(Control!$E29,Data!$B:$B,0),),NA())</f>
        <v>83.4</v>
      </c>
      <c r="MH29">
        <f>IF($E$7&gt;=MH$7,INDEX(Data!ME:ME,MATCH(Control!$E29,Data!$B:$B,0),),NA())</f>
        <v>83.3</v>
      </c>
      <c r="MI29">
        <f>IF($E$7&gt;=MI$7,INDEX(Data!MF:MF,MATCH(Control!$E29,Data!$B:$B,0),),NA())</f>
        <v>90.7</v>
      </c>
      <c r="MJ29">
        <f>IF($E$7&gt;=MJ$7,INDEX(Data!MG:MG,MATCH(Control!$E29,Data!$B:$B,0),),NA())</f>
        <v>85</v>
      </c>
      <c r="MK29">
        <f>IF($E$7&gt;=MK$7,INDEX(Data!MH:MH,MATCH(Control!$E29,Data!$B:$B,0),),NA())</f>
        <v>91.3</v>
      </c>
      <c r="ML29">
        <f>IF($E$7&gt;=ML$7,INDEX(Data!MI:MI,MATCH(Control!$E29,Data!$B:$B,0),),NA())</f>
        <v>104.3</v>
      </c>
      <c r="MM29">
        <f>IF($E$7&gt;=MM$7,INDEX(Data!MJ:MJ,MATCH(Control!$E29,Data!$B:$B,0),),NA())</f>
        <v>112.7</v>
      </c>
      <c r="MN29">
        <f>IF($E$7&gt;=MN$7,INDEX(Data!MK:MK,MATCH(Control!$E29,Data!$B:$B,0),),NA())</f>
        <v>200.3</v>
      </c>
      <c r="MO29">
        <f>IF($E$7&gt;=MO$7,INDEX(Data!ML:ML,MATCH(Control!$E29,Data!$B:$B,0),),NA())</f>
        <v>107.1</v>
      </c>
      <c r="MP29">
        <f>IF($E$7&gt;=MP$7,INDEX(Data!MM:MM,MATCH(Control!$E29,Data!$B:$B,0),),NA())</f>
        <v>78.099999999999994</v>
      </c>
      <c r="MQ29">
        <f>IF($E$7&gt;=MQ$7,INDEX(Data!MN:MN,MATCH(Control!$E29,Data!$B:$B,0),),NA())</f>
        <v>87.7</v>
      </c>
      <c r="MR29">
        <f>IF($E$7&gt;=MR$7,INDEX(Data!MO:MO,MATCH(Control!$E29,Data!$B:$B,0),),NA())</f>
        <v>97.5</v>
      </c>
      <c r="MS29" t="e">
        <f>IF($E$7&gt;=MS$7,INDEX(Data!MP:MP,MATCH(Control!$E29,Data!$B:$B,0),),NA())</f>
        <v>#N/A</v>
      </c>
      <c r="MT29" t="e">
        <f>IF($E$7&gt;=MT$7,INDEX(Data!MQ:MQ,MATCH(Control!$E29,Data!$B:$B,0),),NA())</f>
        <v>#N/A</v>
      </c>
      <c r="MU29" t="e">
        <f>IF($E$7&gt;=MU$7,INDEX(Data!MR:MR,MATCH(Control!$E29,Data!$B:$B,0),),NA())</f>
        <v>#N/A</v>
      </c>
      <c r="MV29" t="e">
        <f>IF($E$7&gt;=MV$7,INDEX(Data!MS:MS,MATCH(Control!$E29,Data!$B:$B,0),),NA())</f>
        <v>#N/A</v>
      </c>
      <c r="MW29" t="e">
        <f>IF($E$7&gt;=MW$7,INDEX(Data!MT:MT,MATCH(Control!$E29,Data!$B:$B,0),),NA())</f>
        <v>#N/A</v>
      </c>
      <c r="MX29" t="e">
        <f>IF($E$7&gt;=MX$7,INDEX(Data!MU:MU,MATCH(Control!$E29,Data!$B:$B,0),),NA())</f>
        <v>#N/A</v>
      </c>
      <c r="MY29" t="e">
        <f>IF($E$7&gt;=MY$7,INDEX(Data!MV:MV,MATCH(Control!$E29,Data!$B:$B,0),),NA())</f>
        <v>#N/A</v>
      </c>
      <c r="MZ29" t="e">
        <f>IF($E$7&gt;=MZ$7,INDEX(Data!MW:MW,MATCH(Control!$E29,Data!$B:$B,0),),NA())</f>
        <v>#N/A</v>
      </c>
      <c r="NA29" t="e">
        <f>IF($E$7&gt;=NA$7,INDEX(Data!MX:MX,MATCH(Control!$E29,Data!$B:$B,0),),NA())</f>
        <v>#N/A</v>
      </c>
      <c r="NB29" t="e">
        <f>IF($E$7&gt;=NB$7,INDEX(Data!MY:MY,MATCH(Control!$E29,Data!$B:$B,0),),NA())</f>
        <v>#N/A</v>
      </c>
      <c r="NC29" t="e">
        <f>IF($E$7&gt;=NC$7,INDEX(Data!MZ:MZ,MATCH(Control!$E29,Data!$B:$B,0),),NA())</f>
        <v>#N/A</v>
      </c>
      <c r="ND29" t="e">
        <f>IF($E$7&gt;=ND$7,INDEX(Data!NA:NA,MATCH(Control!$E29,Data!$B:$B,0),),NA())</f>
        <v>#N/A</v>
      </c>
      <c r="NE29" t="e">
        <f>IF($E$7&gt;=NE$7,INDEX(Data!NB:NB,MATCH(Control!$E29,Data!$B:$B,0),),NA())</f>
        <v>#N/A</v>
      </c>
      <c r="NF29" t="e">
        <f>IF($E$7&gt;=NF$7,INDEX(Data!NC:NC,MATCH(Control!$E29,Data!$B:$B,0),),NA())</f>
        <v>#N/A</v>
      </c>
      <c r="NG29" t="e">
        <f>IF($E$7&gt;=NG$7,INDEX(Data!ND:ND,MATCH(Control!$E29,Data!$B:$B,0),),NA())</f>
        <v>#N/A</v>
      </c>
      <c r="NH29" t="e">
        <f>IF($E$7&gt;=NH$7,INDEX(Data!NE:NE,MATCH(Control!$E29,Data!$B:$B,0),),NA())</f>
        <v>#N/A</v>
      </c>
      <c r="NI29" t="e">
        <f>IF($E$7&gt;=NI$7,INDEX(Data!NF:NF,MATCH(Control!$E29,Data!$B:$B,0),),NA())</f>
        <v>#N/A</v>
      </c>
      <c r="NJ29" t="e">
        <f>IF($E$7&gt;=NJ$7,INDEX(Data!NG:NG,MATCH(Control!$E29,Data!$B:$B,0),),NA())</f>
        <v>#N/A</v>
      </c>
      <c r="NK29" t="e">
        <f>IF($E$7&gt;=NK$7,INDEX(Data!NH:NH,MATCH(Control!$E29,Data!$B:$B,0),),NA())</f>
        <v>#N/A</v>
      </c>
      <c r="NL29" t="e">
        <f>IF($E$7&gt;=NL$7,INDEX(Data!NI:NI,MATCH(Control!$E29,Data!$B:$B,0),),NA())</f>
        <v>#N/A</v>
      </c>
    </row>
    <row r="30" spans="1:376" x14ac:dyDescent="0.25">
      <c r="A30" s="17">
        <v>6</v>
      </c>
      <c r="C30" s="8">
        <f t="shared" si="0"/>
        <v>39814</v>
      </c>
      <c r="E30" s="3" t="str">
        <f t="shared" si="32"/>
        <v>New South Wales - Pharmaceutical, cosmetic &amp; toiletry goods retailing</v>
      </c>
      <c r="F30" t="str">
        <f t="shared" si="34"/>
        <v>New South Wales</v>
      </c>
      <c r="G30" t="str">
        <f t="shared" si="33"/>
        <v>Pharmaceutical, cosmetic &amp; toiletry goods retailing</v>
      </c>
      <c r="H30">
        <f>IF($E$7&gt;=H$7,INDEX(Data!E:E,MATCH(Control!$E30,Data!$B:$B,0),),NA())</f>
        <v>43</v>
      </c>
      <c r="I30">
        <f>IF($E$7&gt;=I$7,INDEX(Data!F:F,MATCH(Control!$E30,Data!$B:$B,0),),NA())</f>
        <v>45.3</v>
      </c>
      <c r="J30">
        <f>IF($E$7&gt;=J$7,INDEX(Data!G:G,MATCH(Control!$E30,Data!$B:$B,0),),NA())</f>
        <v>43.7</v>
      </c>
      <c r="K30">
        <f>IF($E$7&gt;=K$7,INDEX(Data!H:H,MATCH(Control!$E30,Data!$B:$B,0),),NA())</f>
        <v>46.5</v>
      </c>
      <c r="L30">
        <f>IF($E$7&gt;=L$7,INDEX(Data!I:I,MATCH(Control!$E30,Data!$B:$B,0),),NA())</f>
        <v>44.8</v>
      </c>
      <c r="M30">
        <f>IF($E$7&gt;=M$7,INDEX(Data!J:J,MATCH(Control!$E30,Data!$B:$B,0),),NA())</f>
        <v>43.9</v>
      </c>
      <c r="N30">
        <f>IF($E$7&gt;=N$7,INDEX(Data!K:K,MATCH(Control!$E30,Data!$B:$B,0),),NA())</f>
        <v>45.6</v>
      </c>
      <c r="O30">
        <f>IF($E$7&gt;=O$7,INDEX(Data!L:L,MATCH(Control!$E30,Data!$B:$B,0),),NA())</f>
        <v>45.3</v>
      </c>
      <c r="P30">
        <f>IF($E$7&gt;=P$7,INDEX(Data!M:M,MATCH(Control!$E30,Data!$B:$B,0),),NA())</f>
        <v>55</v>
      </c>
      <c r="Q30">
        <f>IF($E$7&gt;=Q$7,INDEX(Data!N:N,MATCH(Control!$E30,Data!$B:$B,0),),NA())</f>
        <v>47.4</v>
      </c>
      <c r="R30">
        <f>IF($E$7&gt;=R$7,INDEX(Data!O:O,MATCH(Control!$E30,Data!$B:$B,0),),NA())</f>
        <v>44</v>
      </c>
      <c r="S30">
        <f>IF($E$7&gt;=S$7,INDEX(Data!P:P,MATCH(Control!$E30,Data!$B:$B,0),),NA())</f>
        <v>47.7</v>
      </c>
      <c r="T30">
        <f>IF($E$7&gt;=T$7,INDEX(Data!Q:Q,MATCH(Control!$E30,Data!$B:$B,0),),NA())</f>
        <v>52.9</v>
      </c>
      <c r="U30">
        <f>IF($E$7&gt;=U$7,INDEX(Data!R:R,MATCH(Control!$E30,Data!$B:$B,0),),NA())</f>
        <v>55</v>
      </c>
      <c r="V30">
        <f>IF($E$7&gt;=V$7,INDEX(Data!S:S,MATCH(Control!$E30,Data!$B:$B,0),),NA())</f>
        <v>56.2</v>
      </c>
      <c r="W30">
        <f>IF($E$7&gt;=W$7,INDEX(Data!T:T,MATCH(Control!$E30,Data!$B:$B,0),),NA())</f>
        <v>54.6</v>
      </c>
      <c r="X30">
        <f>IF($E$7&gt;=X$7,INDEX(Data!U:U,MATCH(Control!$E30,Data!$B:$B,0),),NA())</f>
        <v>54.6</v>
      </c>
      <c r="Y30">
        <f>IF($E$7&gt;=Y$7,INDEX(Data!V:V,MATCH(Control!$E30,Data!$B:$B,0),),NA())</f>
        <v>53.8</v>
      </c>
      <c r="Z30">
        <f>IF($E$7&gt;=Z$7,INDEX(Data!W:W,MATCH(Control!$E30,Data!$B:$B,0),),NA())</f>
        <v>55.6</v>
      </c>
      <c r="AA30">
        <f>IF($E$7&gt;=AA$7,INDEX(Data!X:X,MATCH(Control!$E30,Data!$B:$B,0),),NA())</f>
        <v>57.7</v>
      </c>
      <c r="AB30">
        <f>IF($E$7&gt;=AB$7,INDEX(Data!Y:Y,MATCH(Control!$E30,Data!$B:$B,0),),NA())</f>
        <v>71.400000000000006</v>
      </c>
      <c r="AC30">
        <f>IF($E$7&gt;=AC$7,INDEX(Data!Z:Z,MATCH(Control!$E30,Data!$B:$B,0),),NA())</f>
        <v>55.3</v>
      </c>
      <c r="AD30">
        <f>IF($E$7&gt;=AD$7,INDEX(Data!AA:AA,MATCH(Control!$E30,Data!$B:$B,0),),NA())</f>
        <v>52.7</v>
      </c>
      <c r="AE30">
        <f>IF($E$7&gt;=AE$7,INDEX(Data!AB:AB,MATCH(Control!$E30,Data!$B:$B,0),),NA())</f>
        <v>57.3</v>
      </c>
      <c r="AF30">
        <f>IF($E$7&gt;=AF$7,INDEX(Data!AC:AC,MATCH(Control!$E30,Data!$B:$B,0),),NA())</f>
        <v>50</v>
      </c>
      <c r="AG30">
        <f>IF($E$7&gt;=AG$7,INDEX(Data!AD:AD,MATCH(Control!$E30,Data!$B:$B,0),),NA())</f>
        <v>55.7</v>
      </c>
      <c r="AH30">
        <f>IF($E$7&gt;=AH$7,INDEX(Data!AE:AE,MATCH(Control!$E30,Data!$B:$B,0),),NA())</f>
        <v>53.2</v>
      </c>
      <c r="AI30">
        <f>IF($E$7&gt;=AI$7,INDEX(Data!AF:AF,MATCH(Control!$E30,Data!$B:$B,0),),NA())</f>
        <v>53</v>
      </c>
      <c r="AJ30">
        <f>IF($E$7&gt;=AJ$7,INDEX(Data!AG:AG,MATCH(Control!$E30,Data!$B:$B,0),),NA())</f>
        <v>54.6</v>
      </c>
      <c r="AK30">
        <f>IF($E$7&gt;=AK$7,INDEX(Data!AH:AH,MATCH(Control!$E30,Data!$B:$B,0),),NA())</f>
        <v>51.4</v>
      </c>
      <c r="AL30">
        <f>IF($E$7&gt;=AL$7,INDEX(Data!AI:AI,MATCH(Control!$E30,Data!$B:$B,0),),NA())</f>
        <v>55</v>
      </c>
      <c r="AM30">
        <f>IF($E$7&gt;=AM$7,INDEX(Data!AJ:AJ,MATCH(Control!$E30,Data!$B:$B,0),),NA())</f>
        <v>56.3</v>
      </c>
      <c r="AN30">
        <f>IF($E$7&gt;=AN$7,INDEX(Data!AK:AK,MATCH(Control!$E30,Data!$B:$B,0),),NA())</f>
        <v>69.5</v>
      </c>
      <c r="AO30">
        <f>IF($E$7&gt;=AO$7,INDEX(Data!AL:AL,MATCH(Control!$E30,Data!$B:$B,0),),NA())</f>
        <v>59</v>
      </c>
      <c r="AP30">
        <f>IF($E$7&gt;=AP$7,INDEX(Data!AM:AM,MATCH(Control!$E30,Data!$B:$B,0),),NA())</f>
        <v>53.6</v>
      </c>
      <c r="AQ30">
        <f>IF($E$7&gt;=AQ$7,INDEX(Data!AN:AN,MATCH(Control!$E30,Data!$B:$B,0),),NA())</f>
        <v>57.6</v>
      </c>
      <c r="AR30">
        <f>IF($E$7&gt;=AR$7,INDEX(Data!AO:AO,MATCH(Control!$E30,Data!$B:$B,0),),NA())</f>
        <v>51.1</v>
      </c>
      <c r="AS30">
        <f>IF($E$7&gt;=AS$7,INDEX(Data!AP:AP,MATCH(Control!$E30,Data!$B:$B,0),),NA())</f>
        <v>57.9</v>
      </c>
      <c r="AT30">
        <f>IF($E$7&gt;=AT$7,INDEX(Data!AQ:AQ,MATCH(Control!$E30,Data!$B:$B,0),),NA())</f>
        <v>57.2</v>
      </c>
      <c r="AU30">
        <f>IF($E$7&gt;=AU$7,INDEX(Data!AR:AR,MATCH(Control!$E30,Data!$B:$B,0),),NA())</f>
        <v>59.9</v>
      </c>
      <c r="AV30">
        <f>IF($E$7&gt;=AV$7,INDEX(Data!AS:AS,MATCH(Control!$E30,Data!$B:$B,0),),NA())</f>
        <v>60.7</v>
      </c>
      <c r="AW30">
        <f>IF($E$7&gt;=AW$7,INDEX(Data!AT:AT,MATCH(Control!$E30,Data!$B:$B,0),),NA())</f>
        <v>57.7</v>
      </c>
      <c r="AX30">
        <f>IF($E$7&gt;=AX$7,INDEX(Data!AU:AU,MATCH(Control!$E30,Data!$B:$B,0),),NA())</f>
        <v>59.5</v>
      </c>
      <c r="AY30">
        <f>IF($E$7&gt;=AY$7,INDEX(Data!AV:AV,MATCH(Control!$E30,Data!$B:$B,0),),NA())</f>
        <v>62</v>
      </c>
      <c r="AZ30">
        <f>IF($E$7&gt;=AZ$7,INDEX(Data!AW:AW,MATCH(Control!$E30,Data!$B:$B,0),),NA())</f>
        <v>73.2</v>
      </c>
      <c r="BA30">
        <f>IF($E$7&gt;=BA$7,INDEX(Data!AX:AX,MATCH(Control!$E30,Data!$B:$B,0),),NA())</f>
        <v>58</v>
      </c>
      <c r="BB30">
        <f>IF($E$7&gt;=BB$7,INDEX(Data!AY:AY,MATCH(Control!$E30,Data!$B:$B,0),),NA())</f>
        <v>53.9</v>
      </c>
      <c r="BC30">
        <f>IF($E$7&gt;=BC$7,INDEX(Data!AZ:AZ,MATCH(Control!$E30,Data!$B:$B,0),),NA())</f>
        <v>54.9</v>
      </c>
      <c r="BD30">
        <f>IF($E$7&gt;=BD$7,INDEX(Data!BA:BA,MATCH(Control!$E30,Data!$B:$B,0),),NA())</f>
        <v>58.8</v>
      </c>
      <c r="BE30">
        <f>IF($E$7&gt;=BE$7,INDEX(Data!BB:BB,MATCH(Control!$E30,Data!$B:$B,0),),NA())</f>
        <v>62.3</v>
      </c>
      <c r="BF30">
        <f>IF($E$7&gt;=BF$7,INDEX(Data!BC:BC,MATCH(Control!$E30,Data!$B:$B,0),),NA())</f>
        <v>59</v>
      </c>
      <c r="BG30">
        <f>IF($E$7&gt;=BG$7,INDEX(Data!BD:BD,MATCH(Control!$E30,Data!$B:$B,0),),NA())</f>
        <v>63.4</v>
      </c>
      <c r="BH30">
        <f>IF($E$7&gt;=BH$7,INDEX(Data!BE:BE,MATCH(Control!$E30,Data!$B:$B,0),),NA())</f>
        <v>63.2</v>
      </c>
      <c r="BI30">
        <f>IF($E$7&gt;=BI$7,INDEX(Data!BF:BF,MATCH(Control!$E30,Data!$B:$B,0),),NA())</f>
        <v>62</v>
      </c>
      <c r="BJ30">
        <f>IF($E$7&gt;=BJ$7,INDEX(Data!BG:BG,MATCH(Control!$E30,Data!$B:$B,0),),NA())</f>
        <v>64</v>
      </c>
      <c r="BK30">
        <f>IF($E$7&gt;=BK$7,INDEX(Data!BH:BH,MATCH(Control!$E30,Data!$B:$B,0),),NA())</f>
        <v>61.5</v>
      </c>
      <c r="BL30">
        <f>IF($E$7&gt;=BL$7,INDEX(Data!BI:BI,MATCH(Control!$E30,Data!$B:$B,0),),NA())</f>
        <v>76.3</v>
      </c>
      <c r="BM30">
        <f>IF($E$7&gt;=BM$7,INDEX(Data!BJ:BJ,MATCH(Control!$E30,Data!$B:$B,0),),NA())</f>
        <v>66.3</v>
      </c>
      <c r="BN30">
        <f>IF($E$7&gt;=BN$7,INDEX(Data!BK:BK,MATCH(Control!$E30,Data!$B:$B,0),),NA())</f>
        <v>61.3</v>
      </c>
      <c r="BO30">
        <f>IF($E$7&gt;=BO$7,INDEX(Data!BL:BL,MATCH(Control!$E30,Data!$B:$B,0),),NA())</f>
        <v>61.6</v>
      </c>
      <c r="BP30">
        <f>IF($E$7&gt;=BP$7,INDEX(Data!BM:BM,MATCH(Control!$E30,Data!$B:$B,0),),NA())</f>
        <v>64.099999999999994</v>
      </c>
      <c r="BQ30">
        <f>IF($E$7&gt;=BQ$7,INDEX(Data!BN:BN,MATCH(Control!$E30,Data!$B:$B,0),),NA())</f>
        <v>67.8</v>
      </c>
      <c r="BR30">
        <f>IF($E$7&gt;=BR$7,INDEX(Data!BO:BO,MATCH(Control!$E30,Data!$B:$B,0),),NA())</f>
        <v>66.599999999999994</v>
      </c>
      <c r="BS30">
        <f>IF($E$7&gt;=BS$7,INDEX(Data!BP:BP,MATCH(Control!$E30,Data!$B:$B,0),),NA())</f>
        <v>68.2</v>
      </c>
      <c r="BT30">
        <f>IF($E$7&gt;=BT$7,INDEX(Data!BQ:BQ,MATCH(Control!$E30,Data!$B:$B,0),),NA())</f>
        <v>67.8</v>
      </c>
      <c r="BU30">
        <f>IF($E$7&gt;=BU$7,INDEX(Data!BR:BR,MATCH(Control!$E30,Data!$B:$B,0),),NA())</f>
        <v>70</v>
      </c>
      <c r="BV30">
        <f>IF($E$7&gt;=BV$7,INDEX(Data!BS:BS,MATCH(Control!$E30,Data!$B:$B,0),),NA())</f>
        <v>69.900000000000006</v>
      </c>
      <c r="BW30">
        <f>IF($E$7&gt;=BW$7,INDEX(Data!BT:BT,MATCH(Control!$E30,Data!$B:$B,0),),NA())</f>
        <v>71.599999999999994</v>
      </c>
      <c r="BX30">
        <f>IF($E$7&gt;=BX$7,INDEX(Data!BU:BU,MATCH(Control!$E30,Data!$B:$B,0),),NA())</f>
        <v>86.2</v>
      </c>
      <c r="BY30">
        <f>IF($E$7&gt;=BY$7,INDEX(Data!BV:BV,MATCH(Control!$E30,Data!$B:$B,0),),NA())</f>
        <v>70.900000000000006</v>
      </c>
      <c r="BZ30">
        <f>IF($E$7&gt;=BZ$7,INDEX(Data!BW:BW,MATCH(Control!$E30,Data!$B:$B,0),),NA())</f>
        <v>66.599999999999994</v>
      </c>
      <c r="CA30">
        <f>IF($E$7&gt;=CA$7,INDEX(Data!BX:BX,MATCH(Control!$E30,Data!$B:$B,0),),NA())</f>
        <v>68.5</v>
      </c>
      <c r="CB30">
        <f>IF($E$7&gt;=CB$7,INDEX(Data!BY:BY,MATCH(Control!$E30,Data!$B:$B,0),),NA())</f>
        <v>68.900000000000006</v>
      </c>
      <c r="CC30">
        <f>IF($E$7&gt;=CC$7,INDEX(Data!BZ:BZ,MATCH(Control!$E30,Data!$B:$B,0),),NA())</f>
        <v>71.3</v>
      </c>
      <c r="CD30">
        <f>IF($E$7&gt;=CD$7,INDEX(Data!CA:CA,MATCH(Control!$E30,Data!$B:$B,0),),NA())</f>
        <v>77.400000000000006</v>
      </c>
      <c r="CE30">
        <f>IF($E$7&gt;=CE$7,INDEX(Data!CB:CB,MATCH(Control!$E30,Data!$B:$B,0),),NA())</f>
        <v>78.5</v>
      </c>
      <c r="CF30">
        <f>IF($E$7&gt;=CF$7,INDEX(Data!CC:CC,MATCH(Control!$E30,Data!$B:$B,0),),NA())</f>
        <v>86.7</v>
      </c>
      <c r="CG30">
        <f>IF($E$7&gt;=CG$7,INDEX(Data!CD:CD,MATCH(Control!$E30,Data!$B:$B,0),),NA())</f>
        <v>88.1</v>
      </c>
      <c r="CH30">
        <f>IF($E$7&gt;=CH$7,INDEX(Data!CE:CE,MATCH(Control!$E30,Data!$B:$B,0),),NA())</f>
        <v>87.5</v>
      </c>
      <c r="CI30">
        <f>IF($E$7&gt;=CI$7,INDEX(Data!CF:CF,MATCH(Control!$E30,Data!$B:$B,0),),NA())</f>
        <v>86.2</v>
      </c>
      <c r="CJ30">
        <f>IF($E$7&gt;=CJ$7,INDEX(Data!CG:CG,MATCH(Control!$E30,Data!$B:$B,0),),NA())</f>
        <v>109.3</v>
      </c>
      <c r="CK30">
        <f>IF($E$7&gt;=CK$7,INDEX(Data!CH:CH,MATCH(Control!$E30,Data!$B:$B,0),),NA())</f>
        <v>86.9</v>
      </c>
      <c r="CL30">
        <f>IF($E$7&gt;=CL$7,INDEX(Data!CI:CI,MATCH(Control!$E30,Data!$B:$B,0),),NA())</f>
        <v>81.7</v>
      </c>
      <c r="CM30">
        <f>IF($E$7&gt;=CM$7,INDEX(Data!CJ:CJ,MATCH(Control!$E30,Data!$B:$B,0),),NA())</f>
        <v>86.9</v>
      </c>
      <c r="CN30">
        <f>IF($E$7&gt;=CN$7,INDEX(Data!CK:CK,MATCH(Control!$E30,Data!$B:$B,0),),NA())</f>
        <v>81.3</v>
      </c>
      <c r="CO30">
        <f>IF($E$7&gt;=CO$7,INDEX(Data!CL:CL,MATCH(Control!$E30,Data!$B:$B,0),),NA())</f>
        <v>88.9</v>
      </c>
      <c r="CP30">
        <f>IF($E$7&gt;=CP$7,INDEX(Data!CM:CM,MATCH(Control!$E30,Data!$B:$B,0),),NA())</f>
        <v>85.7</v>
      </c>
      <c r="CQ30">
        <f>IF($E$7&gt;=CQ$7,INDEX(Data!CN:CN,MATCH(Control!$E30,Data!$B:$B,0),),NA())</f>
        <v>86.3</v>
      </c>
      <c r="CR30">
        <f>IF($E$7&gt;=CR$7,INDEX(Data!CO:CO,MATCH(Control!$E30,Data!$B:$B,0),),NA())</f>
        <v>93.3</v>
      </c>
      <c r="CS30">
        <f>IF($E$7&gt;=CS$7,INDEX(Data!CP:CP,MATCH(Control!$E30,Data!$B:$B,0),),NA())</f>
        <v>96.5</v>
      </c>
      <c r="CT30">
        <f>IF($E$7&gt;=CT$7,INDEX(Data!CQ:CQ,MATCH(Control!$E30,Data!$B:$B,0),),NA())</f>
        <v>97.2</v>
      </c>
      <c r="CU30">
        <f>IF($E$7&gt;=CU$7,INDEX(Data!CR:CR,MATCH(Control!$E30,Data!$B:$B,0),),NA())</f>
        <v>100.7</v>
      </c>
      <c r="CV30">
        <f>IF($E$7&gt;=CV$7,INDEX(Data!CS:CS,MATCH(Control!$E30,Data!$B:$B,0),),NA())</f>
        <v>119.6</v>
      </c>
      <c r="CW30">
        <f>IF($E$7&gt;=CW$7,INDEX(Data!CT:CT,MATCH(Control!$E30,Data!$B:$B,0),),NA())</f>
        <v>93.4</v>
      </c>
      <c r="CX30">
        <f>IF($E$7&gt;=CX$7,INDEX(Data!CU:CU,MATCH(Control!$E30,Data!$B:$B,0),),NA())</f>
        <v>88.1</v>
      </c>
      <c r="CY30">
        <f>IF($E$7&gt;=CY$7,INDEX(Data!CV:CV,MATCH(Control!$E30,Data!$B:$B,0),),NA())</f>
        <v>99.5</v>
      </c>
      <c r="CZ30">
        <f>IF($E$7&gt;=CZ$7,INDEX(Data!CW:CW,MATCH(Control!$E30,Data!$B:$B,0),),NA())</f>
        <v>99.2</v>
      </c>
      <c r="DA30">
        <f>IF($E$7&gt;=DA$7,INDEX(Data!CX:CX,MATCH(Control!$E30,Data!$B:$B,0),),NA())</f>
        <v>107.7</v>
      </c>
      <c r="DB30">
        <f>IF($E$7&gt;=DB$7,INDEX(Data!CY:CY,MATCH(Control!$E30,Data!$B:$B,0),),NA())</f>
        <v>98.9</v>
      </c>
      <c r="DC30">
        <f>IF($E$7&gt;=DC$7,INDEX(Data!CZ:CZ,MATCH(Control!$E30,Data!$B:$B,0),),NA())</f>
        <v>101</v>
      </c>
      <c r="DD30">
        <f>IF($E$7&gt;=DD$7,INDEX(Data!DA:DA,MATCH(Control!$E30,Data!$B:$B,0),),NA())</f>
        <v>107.4</v>
      </c>
      <c r="DE30">
        <f>IF($E$7&gt;=DE$7,INDEX(Data!DB:DB,MATCH(Control!$E30,Data!$B:$B,0),),NA())</f>
        <v>117</v>
      </c>
      <c r="DF30">
        <f>IF($E$7&gt;=DF$7,INDEX(Data!DC:DC,MATCH(Control!$E30,Data!$B:$B,0),),NA())</f>
        <v>126.6</v>
      </c>
      <c r="DG30">
        <f>IF($E$7&gt;=DG$7,INDEX(Data!DD:DD,MATCH(Control!$E30,Data!$B:$B,0),),NA())</f>
        <v>120.9</v>
      </c>
      <c r="DH30">
        <f>IF($E$7&gt;=DH$7,INDEX(Data!DE:DE,MATCH(Control!$E30,Data!$B:$B,0),),NA())</f>
        <v>131.4</v>
      </c>
      <c r="DI30">
        <f>IF($E$7&gt;=DI$7,INDEX(Data!DF:DF,MATCH(Control!$E30,Data!$B:$B,0),),NA())</f>
        <v>98.7</v>
      </c>
      <c r="DJ30">
        <f>IF($E$7&gt;=DJ$7,INDEX(Data!DG:DG,MATCH(Control!$E30,Data!$B:$B,0),),NA())</f>
        <v>98.2</v>
      </c>
      <c r="DK30">
        <f>IF($E$7&gt;=DK$7,INDEX(Data!DH:DH,MATCH(Control!$E30,Data!$B:$B,0),),NA())</f>
        <v>107</v>
      </c>
      <c r="DL30">
        <f>IF($E$7&gt;=DL$7,INDEX(Data!DI:DI,MATCH(Control!$E30,Data!$B:$B,0),),NA())</f>
        <v>108.9</v>
      </c>
      <c r="DM30">
        <f>IF($E$7&gt;=DM$7,INDEX(Data!DJ:DJ,MATCH(Control!$E30,Data!$B:$B,0),),NA())</f>
        <v>117.3</v>
      </c>
      <c r="DN30">
        <f>IF($E$7&gt;=DN$7,INDEX(Data!DK:DK,MATCH(Control!$E30,Data!$B:$B,0),),NA())</f>
        <v>126.1</v>
      </c>
      <c r="DO30">
        <f>IF($E$7&gt;=DO$7,INDEX(Data!DL:DL,MATCH(Control!$E30,Data!$B:$B,0),),NA())</f>
        <v>136.1</v>
      </c>
      <c r="DP30">
        <f>IF($E$7&gt;=DP$7,INDEX(Data!DM:DM,MATCH(Control!$E30,Data!$B:$B,0),),NA())</f>
        <v>143.4</v>
      </c>
      <c r="DQ30">
        <f>IF($E$7&gt;=DQ$7,INDEX(Data!DN:DN,MATCH(Control!$E30,Data!$B:$B,0),),NA())</f>
        <v>119</v>
      </c>
      <c r="DR30">
        <f>IF($E$7&gt;=DR$7,INDEX(Data!DO:DO,MATCH(Control!$E30,Data!$B:$B,0),),NA())</f>
        <v>119.6</v>
      </c>
      <c r="DS30">
        <f>IF($E$7&gt;=DS$7,INDEX(Data!DP:DP,MATCH(Control!$E30,Data!$B:$B,0),),NA())</f>
        <v>123.5</v>
      </c>
      <c r="DT30">
        <f>IF($E$7&gt;=DT$7,INDEX(Data!DQ:DQ,MATCH(Control!$E30,Data!$B:$B,0),),NA())</f>
        <v>138.69999999999999</v>
      </c>
      <c r="DU30">
        <f>IF($E$7&gt;=DU$7,INDEX(Data!DR:DR,MATCH(Control!$E30,Data!$B:$B,0),),NA())</f>
        <v>104</v>
      </c>
      <c r="DV30">
        <f>IF($E$7&gt;=DV$7,INDEX(Data!DS:DS,MATCH(Control!$E30,Data!$B:$B,0),),NA())</f>
        <v>103.8</v>
      </c>
      <c r="DW30">
        <f>IF($E$7&gt;=DW$7,INDEX(Data!DT:DT,MATCH(Control!$E30,Data!$B:$B,0),),NA())</f>
        <v>92.7</v>
      </c>
      <c r="DX30">
        <f>IF($E$7&gt;=DX$7,INDEX(Data!DU:DU,MATCH(Control!$E30,Data!$B:$B,0),),NA())</f>
        <v>96</v>
      </c>
      <c r="DY30">
        <f>IF($E$7&gt;=DY$7,INDEX(Data!DV:DV,MATCH(Control!$E30,Data!$B:$B,0),),NA())</f>
        <v>92.4</v>
      </c>
      <c r="DZ30">
        <f>IF($E$7&gt;=DZ$7,INDEX(Data!DW:DW,MATCH(Control!$E30,Data!$B:$B,0),),NA())</f>
        <v>99</v>
      </c>
      <c r="EA30">
        <f>IF($E$7&gt;=EA$7,INDEX(Data!DX:DX,MATCH(Control!$E30,Data!$B:$B,0),),NA())</f>
        <v>102.3</v>
      </c>
      <c r="EB30">
        <f>IF($E$7&gt;=EB$7,INDEX(Data!DY:DY,MATCH(Control!$E30,Data!$B:$B,0),),NA())</f>
        <v>95.6</v>
      </c>
      <c r="EC30">
        <f>IF($E$7&gt;=EC$7,INDEX(Data!DZ:DZ,MATCH(Control!$E30,Data!$B:$B,0),),NA())</f>
        <v>110.9</v>
      </c>
      <c r="ED30">
        <f>IF($E$7&gt;=ED$7,INDEX(Data!EA:EA,MATCH(Control!$E30,Data!$B:$B,0),),NA())</f>
        <v>106.2</v>
      </c>
      <c r="EE30">
        <f>IF($E$7&gt;=EE$7,INDEX(Data!EB:EB,MATCH(Control!$E30,Data!$B:$B,0),),NA())</f>
        <v>109.8</v>
      </c>
      <c r="EF30">
        <f>IF($E$7&gt;=EF$7,INDEX(Data!EC:EC,MATCH(Control!$E30,Data!$B:$B,0),),NA())</f>
        <v>130.80000000000001</v>
      </c>
      <c r="EG30">
        <f>IF($E$7&gt;=EG$7,INDEX(Data!ED:ED,MATCH(Control!$E30,Data!$B:$B,0),),NA())</f>
        <v>101.7</v>
      </c>
      <c r="EH30">
        <f>IF($E$7&gt;=EH$7,INDEX(Data!EE:EE,MATCH(Control!$E30,Data!$B:$B,0),),NA())</f>
        <v>96.3</v>
      </c>
      <c r="EI30">
        <f>IF($E$7&gt;=EI$7,INDEX(Data!EF:EF,MATCH(Control!$E30,Data!$B:$B,0),),NA())</f>
        <v>112.9</v>
      </c>
      <c r="EJ30">
        <f>IF($E$7&gt;=EJ$7,INDEX(Data!EG:EG,MATCH(Control!$E30,Data!$B:$B,0),),NA())</f>
        <v>112.8</v>
      </c>
      <c r="EK30">
        <f>IF($E$7&gt;=EK$7,INDEX(Data!EH:EH,MATCH(Control!$E30,Data!$B:$B,0),),NA())</f>
        <v>116.7</v>
      </c>
      <c r="EL30">
        <f>IF($E$7&gt;=EL$7,INDEX(Data!EI:EI,MATCH(Control!$E30,Data!$B:$B,0),),NA())</f>
        <v>107.9</v>
      </c>
      <c r="EM30">
        <f>IF($E$7&gt;=EM$7,INDEX(Data!EJ:EJ,MATCH(Control!$E30,Data!$B:$B,0),),NA())</f>
        <v>112.8</v>
      </c>
      <c r="EN30">
        <f>IF($E$7&gt;=EN$7,INDEX(Data!EK:EK,MATCH(Control!$E30,Data!$B:$B,0),),NA())</f>
        <v>114.5</v>
      </c>
      <c r="EO30">
        <f>IF($E$7&gt;=EO$7,INDEX(Data!EL:EL,MATCH(Control!$E30,Data!$B:$B,0),),NA())</f>
        <v>115.6</v>
      </c>
      <c r="EP30">
        <f>IF($E$7&gt;=EP$7,INDEX(Data!EM:EM,MATCH(Control!$E30,Data!$B:$B,0),),NA())</f>
        <v>121.1</v>
      </c>
      <c r="EQ30">
        <f>IF($E$7&gt;=EQ$7,INDEX(Data!EN:EN,MATCH(Control!$E30,Data!$B:$B,0),),NA())</f>
        <v>124.7</v>
      </c>
      <c r="ER30">
        <f>IF($E$7&gt;=ER$7,INDEX(Data!EO:EO,MATCH(Control!$E30,Data!$B:$B,0),),NA())</f>
        <v>174.2</v>
      </c>
      <c r="ES30">
        <f>IF($E$7&gt;=ES$7,INDEX(Data!EP:EP,MATCH(Control!$E30,Data!$B:$B,0),),NA())</f>
        <v>116.5</v>
      </c>
      <c r="ET30">
        <f>IF($E$7&gt;=ET$7,INDEX(Data!EQ:EQ,MATCH(Control!$E30,Data!$B:$B,0),),NA())</f>
        <v>108.8</v>
      </c>
      <c r="EU30">
        <f>IF($E$7&gt;=EU$7,INDEX(Data!ER:ER,MATCH(Control!$E30,Data!$B:$B,0),),NA())</f>
        <v>126.2</v>
      </c>
      <c r="EV30">
        <f>IF($E$7&gt;=EV$7,INDEX(Data!ES:ES,MATCH(Control!$E30,Data!$B:$B,0),),NA())</f>
        <v>118.2</v>
      </c>
      <c r="EW30">
        <f>IF($E$7&gt;=EW$7,INDEX(Data!ET:ET,MATCH(Control!$E30,Data!$B:$B,0),),NA())</f>
        <v>123.4</v>
      </c>
      <c r="EX30">
        <f>IF($E$7&gt;=EX$7,INDEX(Data!EU:EU,MATCH(Control!$E30,Data!$B:$B,0),),NA())</f>
        <v>119.7</v>
      </c>
      <c r="EY30">
        <f>IF($E$7&gt;=EY$7,INDEX(Data!EV:EV,MATCH(Control!$E30,Data!$B:$B,0),),NA())</f>
        <v>125</v>
      </c>
      <c r="EZ30">
        <f>IF($E$7&gt;=EZ$7,INDEX(Data!EW:EW,MATCH(Control!$E30,Data!$B:$B,0),),NA())</f>
        <v>132.69999999999999</v>
      </c>
      <c r="FA30">
        <f>IF($E$7&gt;=FA$7,INDEX(Data!EX:EX,MATCH(Control!$E30,Data!$B:$B,0),),NA())</f>
        <v>124.9</v>
      </c>
      <c r="FB30">
        <f>IF($E$7&gt;=FB$7,INDEX(Data!EY:EY,MATCH(Control!$E30,Data!$B:$B,0),),NA())</f>
        <v>120.5</v>
      </c>
      <c r="FC30">
        <f>IF($E$7&gt;=FC$7,INDEX(Data!EZ:EZ,MATCH(Control!$E30,Data!$B:$B,0),),NA())</f>
        <v>129.19999999999999</v>
      </c>
      <c r="FD30">
        <f>IF($E$7&gt;=FD$7,INDEX(Data!FA:FA,MATCH(Control!$E30,Data!$B:$B,0),),NA())</f>
        <v>149.5</v>
      </c>
      <c r="FE30">
        <f>IF($E$7&gt;=FE$7,INDEX(Data!FB:FB,MATCH(Control!$E30,Data!$B:$B,0),),NA())</f>
        <v>114.9</v>
      </c>
      <c r="FF30">
        <f>IF($E$7&gt;=FF$7,INDEX(Data!FC:FC,MATCH(Control!$E30,Data!$B:$B,0),),NA())</f>
        <v>103.8</v>
      </c>
      <c r="FG30">
        <f>IF($E$7&gt;=FG$7,INDEX(Data!FD:FD,MATCH(Control!$E30,Data!$B:$B,0),),NA())</f>
        <v>123.6</v>
      </c>
      <c r="FH30">
        <f>IF($E$7&gt;=FH$7,INDEX(Data!FE:FE,MATCH(Control!$E30,Data!$B:$B,0),),NA())</f>
        <v>124.9</v>
      </c>
      <c r="FI30">
        <f>IF($E$7&gt;=FI$7,INDEX(Data!FF:FF,MATCH(Control!$E30,Data!$B:$B,0),),NA())</f>
        <v>132.19999999999999</v>
      </c>
      <c r="FJ30">
        <f>IF($E$7&gt;=FJ$7,INDEX(Data!FG:FG,MATCH(Control!$E30,Data!$B:$B,0),),NA())</f>
        <v>132</v>
      </c>
      <c r="FK30">
        <f>IF($E$7&gt;=FK$7,INDEX(Data!FH:FH,MATCH(Control!$E30,Data!$B:$B,0),),NA())</f>
        <v>131.69999999999999</v>
      </c>
      <c r="FL30">
        <f>IF($E$7&gt;=FL$7,INDEX(Data!FI:FI,MATCH(Control!$E30,Data!$B:$B,0),),NA())</f>
        <v>140.19999999999999</v>
      </c>
      <c r="FM30">
        <f>IF($E$7&gt;=FM$7,INDEX(Data!FJ:FJ,MATCH(Control!$E30,Data!$B:$B,0),),NA())</f>
        <v>145.19999999999999</v>
      </c>
      <c r="FN30">
        <f>IF($E$7&gt;=FN$7,INDEX(Data!FK:FK,MATCH(Control!$E30,Data!$B:$B,0),),NA())</f>
        <v>128.30000000000001</v>
      </c>
      <c r="FO30">
        <f>IF($E$7&gt;=FO$7,INDEX(Data!FL:FL,MATCH(Control!$E30,Data!$B:$B,0),),NA())</f>
        <v>135.5</v>
      </c>
      <c r="FP30">
        <f>IF($E$7&gt;=FP$7,INDEX(Data!FM:FM,MATCH(Control!$E30,Data!$B:$B,0),),NA())</f>
        <v>158.6</v>
      </c>
      <c r="FQ30">
        <f>IF($E$7&gt;=FQ$7,INDEX(Data!FN:FN,MATCH(Control!$E30,Data!$B:$B,0),),NA())</f>
        <v>117.6</v>
      </c>
      <c r="FR30">
        <f>IF($E$7&gt;=FR$7,INDEX(Data!FO:FO,MATCH(Control!$E30,Data!$B:$B,0),),NA())</f>
        <v>105</v>
      </c>
      <c r="FS30">
        <f>IF($E$7&gt;=FS$7,INDEX(Data!FP:FP,MATCH(Control!$E30,Data!$B:$B,0),),NA())</f>
        <v>108.8</v>
      </c>
      <c r="FT30">
        <f>IF($E$7&gt;=FT$7,INDEX(Data!FQ:FQ,MATCH(Control!$E30,Data!$B:$B,0),),NA())</f>
        <v>113</v>
      </c>
      <c r="FU30">
        <f>IF($E$7&gt;=FU$7,INDEX(Data!FR:FR,MATCH(Control!$E30,Data!$B:$B,0),),NA())</f>
        <v>120.8</v>
      </c>
      <c r="FV30">
        <f>IF($E$7&gt;=FV$7,INDEX(Data!FS:FS,MATCH(Control!$E30,Data!$B:$B,0),),NA())</f>
        <v>116.3</v>
      </c>
      <c r="FW30">
        <f>IF($E$7&gt;=FW$7,INDEX(Data!FT:FT,MATCH(Control!$E30,Data!$B:$B,0),),NA())</f>
        <v>119.9</v>
      </c>
      <c r="FX30">
        <f>IF($E$7&gt;=FX$7,INDEX(Data!FU:FU,MATCH(Control!$E30,Data!$B:$B,0),),NA())</f>
        <v>118.2</v>
      </c>
      <c r="FY30">
        <f>IF($E$7&gt;=FY$7,INDEX(Data!FV:FV,MATCH(Control!$E30,Data!$B:$B,0),),NA())</f>
        <v>113</v>
      </c>
      <c r="FZ30">
        <f>IF($E$7&gt;=FZ$7,INDEX(Data!FW:FW,MATCH(Control!$E30,Data!$B:$B,0),),NA())</f>
        <v>127.3</v>
      </c>
      <c r="GA30">
        <f>IF($E$7&gt;=GA$7,INDEX(Data!FX:FX,MATCH(Control!$E30,Data!$B:$B,0),),NA())</f>
        <v>126.8</v>
      </c>
      <c r="GB30">
        <f>IF($E$7&gt;=GB$7,INDEX(Data!FY:FY,MATCH(Control!$E30,Data!$B:$B,0),),NA())</f>
        <v>144</v>
      </c>
      <c r="GC30">
        <f>IF($E$7&gt;=GC$7,INDEX(Data!FZ:FZ,MATCH(Control!$E30,Data!$B:$B,0),),NA())</f>
        <v>97.1</v>
      </c>
      <c r="GD30">
        <f>IF($E$7&gt;=GD$7,INDEX(Data!GA:GA,MATCH(Control!$E30,Data!$B:$B,0),),NA())</f>
        <v>93.1</v>
      </c>
      <c r="GE30">
        <f>IF($E$7&gt;=GE$7,INDEX(Data!GB:GB,MATCH(Control!$E30,Data!$B:$B,0),),NA())</f>
        <v>101.3</v>
      </c>
      <c r="GF30">
        <f>IF($E$7&gt;=GF$7,INDEX(Data!GC:GC,MATCH(Control!$E30,Data!$B:$B,0),),NA())</f>
        <v>106.2</v>
      </c>
      <c r="GG30">
        <f>IF($E$7&gt;=GG$7,INDEX(Data!GD:GD,MATCH(Control!$E30,Data!$B:$B,0),),NA())</f>
        <v>107.7</v>
      </c>
      <c r="GH30">
        <f>IF($E$7&gt;=GH$7,INDEX(Data!GE:GE,MATCH(Control!$E30,Data!$B:$B,0),),NA())</f>
        <v>105.7</v>
      </c>
      <c r="GI30">
        <f>IF($E$7&gt;=GI$7,INDEX(Data!GF:GF,MATCH(Control!$E30,Data!$B:$B,0),),NA())</f>
        <v>114.1</v>
      </c>
      <c r="GJ30">
        <f>IF($E$7&gt;=GJ$7,INDEX(Data!GG:GG,MATCH(Control!$E30,Data!$B:$B,0),),NA())</f>
        <v>115.6</v>
      </c>
      <c r="GK30">
        <f>IF($E$7&gt;=GK$7,INDEX(Data!GH:GH,MATCH(Control!$E30,Data!$B:$B,0),),NA())</f>
        <v>111.3</v>
      </c>
      <c r="GL30">
        <f>IF($E$7&gt;=GL$7,INDEX(Data!GI:GI,MATCH(Control!$E30,Data!$B:$B,0),),NA())</f>
        <v>116.9</v>
      </c>
      <c r="GM30">
        <f>IF($E$7&gt;=GM$7,INDEX(Data!GJ:GJ,MATCH(Control!$E30,Data!$B:$B,0),),NA())</f>
        <v>112.8</v>
      </c>
      <c r="GN30">
        <f>IF($E$7&gt;=GN$7,INDEX(Data!GK:GK,MATCH(Control!$E30,Data!$B:$B,0),),NA())</f>
        <v>139.80000000000001</v>
      </c>
      <c r="GO30">
        <f>IF($E$7&gt;=GO$7,INDEX(Data!GL:GL,MATCH(Control!$E30,Data!$B:$B,0),),NA())</f>
        <v>113.2</v>
      </c>
      <c r="GP30">
        <f>IF($E$7&gt;=GP$7,INDEX(Data!GM:GM,MATCH(Control!$E30,Data!$B:$B,0),),NA())</f>
        <v>105.7</v>
      </c>
      <c r="GQ30">
        <f>IF($E$7&gt;=GQ$7,INDEX(Data!GN:GN,MATCH(Control!$E30,Data!$B:$B,0),),NA())</f>
        <v>116.5</v>
      </c>
      <c r="GR30">
        <f>IF($E$7&gt;=GR$7,INDEX(Data!GO:GO,MATCH(Control!$E30,Data!$B:$B,0),),NA())</f>
        <v>112.5</v>
      </c>
      <c r="GS30">
        <f>IF($E$7&gt;=GS$7,INDEX(Data!GP:GP,MATCH(Control!$E30,Data!$B:$B,0),),NA())</f>
        <v>114.4</v>
      </c>
      <c r="GT30">
        <f>IF($E$7&gt;=GT$7,INDEX(Data!GQ:GQ,MATCH(Control!$E30,Data!$B:$B,0),),NA())</f>
        <v>114.5</v>
      </c>
      <c r="GU30">
        <f>IF($E$7&gt;=GU$7,INDEX(Data!GR:GR,MATCH(Control!$E30,Data!$B:$B,0),),NA())</f>
        <v>124.8</v>
      </c>
      <c r="GV30">
        <f>IF($E$7&gt;=GV$7,INDEX(Data!GS:GS,MATCH(Control!$E30,Data!$B:$B,0),),NA())</f>
        <v>122</v>
      </c>
      <c r="GW30">
        <f>IF($E$7&gt;=GW$7,INDEX(Data!GT:GT,MATCH(Control!$E30,Data!$B:$B,0),),NA())</f>
        <v>131.9</v>
      </c>
      <c r="GX30">
        <f>IF($E$7&gt;=GX$7,INDEX(Data!GU:GU,MATCH(Control!$E30,Data!$B:$B,0),),NA())</f>
        <v>143.4</v>
      </c>
      <c r="GY30">
        <f>IF($E$7&gt;=GY$7,INDEX(Data!GV:GV,MATCH(Control!$E30,Data!$B:$B,0),),NA())</f>
        <v>137.4</v>
      </c>
      <c r="GZ30">
        <f>IF($E$7&gt;=GZ$7,INDEX(Data!GW:GW,MATCH(Control!$E30,Data!$B:$B,0),),NA())</f>
        <v>170.6</v>
      </c>
      <c r="HA30">
        <f>IF($E$7&gt;=HA$7,INDEX(Data!GX:GX,MATCH(Control!$E30,Data!$B:$B,0),),NA())</f>
        <v>142.9</v>
      </c>
      <c r="HB30">
        <f>IF($E$7&gt;=HB$7,INDEX(Data!GY:GY,MATCH(Control!$E30,Data!$B:$B,0),),NA())</f>
        <v>135.80000000000001</v>
      </c>
      <c r="HC30">
        <f>IF($E$7&gt;=HC$7,INDEX(Data!GZ:GZ,MATCH(Control!$E30,Data!$B:$B,0),),NA())</f>
        <v>158.4</v>
      </c>
      <c r="HD30">
        <f>IF($E$7&gt;=HD$7,INDEX(Data!HA:HA,MATCH(Control!$E30,Data!$B:$B,0),),NA())</f>
        <v>152.69999999999999</v>
      </c>
      <c r="HE30">
        <f>IF($E$7&gt;=HE$7,INDEX(Data!HB:HB,MATCH(Control!$E30,Data!$B:$B,0),),NA())</f>
        <v>157.69999999999999</v>
      </c>
      <c r="HF30">
        <f>IF($E$7&gt;=HF$7,INDEX(Data!HC:HC,MATCH(Control!$E30,Data!$B:$B,0),),NA())</f>
        <v>159.69999999999999</v>
      </c>
      <c r="HG30">
        <f>IF($E$7&gt;=HG$7,INDEX(Data!HD:HD,MATCH(Control!$E30,Data!$B:$B,0),),NA())</f>
        <v>165.2</v>
      </c>
      <c r="HH30">
        <f>IF($E$7&gt;=HH$7,INDEX(Data!HE:HE,MATCH(Control!$E30,Data!$B:$B,0),),NA())</f>
        <v>162.19999999999999</v>
      </c>
      <c r="HI30">
        <f>IF($E$7&gt;=HI$7,INDEX(Data!HF:HF,MATCH(Control!$E30,Data!$B:$B,0),),NA())</f>
        <v>166.7</v>
      </c>
      <c r="HJ30">
        <f>IF($E$7&gt;=HJ$7,INDEX(Data!HG:HG,MATCH(Control!$E30,Data!$B:$B,0),),NA())</f>
        <v>168.1</v>
      </c>
      <c r="HK30">
        <f>IF($E$7&gt;=HK$7,INDEX(Data!HH:HH,MATCH(Control!$E30,Data!$B:$B,0),),NA())</f>
        <v>174.5</v>
      </c>
      <c r="HL30">
        <f>IF($E$7&gt;=HL$7,INDEX(Data!HI:HI,MATCH(Control!$E30,Data!$B:$B,0),),NA())</f>
        <v>217.2</v>
      </c>
      <c r="HM30">
        <f>IF($E$7&gt;=HM$7,INDEX(Data!HJ:HJ,MATCH(Control!$E30,Data!$B:$B,0),),NA())</f>
        <v>144.6</v>
      </c>
      <c r="HN30">
        <f>IF($E$7&gt;=HN$7,INDEX(Data!HK:HK,MATCH(Control!$E30,Data!$B:$B,0),),NA())</f>
        <v>144.30000000000001</v>
      </c>
      <c r="HO30">
        <f>IF($E$7&gt;=HO$7,INDEX(Data!HL:HL,MATCH(Control!$E30,Data!$B:$B,0),),NA())</f>
        <v>161.6</v>
      </c>
      <c r="HP30">
        <f>IF($E$7&gt;=HP$7,INDEX(Data!HM:HM,MATCH(Control!$E30,Data!$B:$B,0),),NA())</f>
        <v>152.9</v>
      </c>
      <c r="HQ30">
        <f>IF($E$7&gt;=HQ$7,INDEX(Data!HN:HN,MATCH(Control!$E30,Data!$B:$B,0),),NA())</f>
        <v>167.7</v>
      </c>
      <c r="HR30">
        <f>IF($E$7&gt;=HR$7,INDEX(Data!HO:HO,MATCH(Control!$E30,Data!$B:$B,0),),NA())</f>
        <v>171.8</v>
      </c>
      <c r="HS30">
        <f>IF($E$7&gt;=HS$7,INDEX(Data!HP:HP,MATCH(Control!$E30,Data!$B:$B,0),),NA())</f>
        <v>150.30000000000001</v>
      </c>
      <c r="HT30">
        <f>IF($E$7&gt;=HT$7,INDEX(Data!HQ:HQ,MATCH(Control!$E30,Data!$B:$B,0),),NA())</f>
        <v>168.3</v>
      </c>
      <c r="HU30">
        <f>IF($E$7&gt;=HU$7,INDEX(Data!HR:HR,MATCH(Control!$E30,Data!$B:$B,0),),NA())</f>
        <v>163.80000000000001</v>
      </c>
      <c r="HV30">
        <f>IF($E$7&gt;=HV$7,INDEX(Data!HS:HS,MATCH(Control!$E30,Data!$B:$B,0),),NA())</f>
        <v>158.69999999999999</v>
      </c>
      <c r="HW30">
        <f>IF($E$7&gt;=HW$7,INDEX(Data!HT:HT,MATCH(Control!$E30,Data!$B:$B,0),),NA())</f>
        <v>165.5</v>
      </c>
      <c r="HX30">
        <f>IF($E$7&gt;=HX$7,INDEX(Data!HU:HU,MATCH(Control!$E30,Data!$B:$B,0),),NA())</f>
        <v>208.8</v>
      </c>
      <c r="HY30">
        <f>IF($E$7&gt;=HY$7,INDEX(Data!HV:HV,MATCH(Control!$E30,Data!$B:$B,0),),NA())</f>
        <v>152</v>
      </c>
      <c r="HZ30">
        <f>IF($E$7&gt;=HZ$7,INDEX(Data!HW:HW,MATCH(Control!$E30,Data!$B:$B,0),),NA())</f>
        <v>142.1</v>
      </c>
      <c r="IA30">
        <f>IF($E$7&gt;=IA$7,INDEX(Data!HX:HX,MATCH(Control!$E30,Data!$B:$B,0),),NA())</f>
        <v>155.9</v>
      </c>
      <c r="IB30">
        <f>IF($E$7&gt;=IB$7,INDEX(Data!HY:HY,MATCH(Control!$E30,Data!$B:$B,0),),NA())</f>
        <v>153.80000000000001</v>
      </c>
      <c r="IC30">
        <f>IF($E$7&gt;=IC$7,INDEX(Data!HZ:HZ,MATCH(Control!$E30,Data!$B:$B,0),),NA())</f>
        <v>166.5</v>
      </c>
      <c r="ID30">
        <f>IF($E$7&gt;=ID$7,INDEX(Data!IA:IA,MATCH(Control!$E30,Data!$B:$B,0),),NA())</f>
        <v>161.1</v>
      </c>
      <c r="IE30">
        <f>IF($E$7&gt;=IE$7,INDEX(Data!IB:IB,MATCH(Control!$E30,Data!$B:$B,0),),NA())</f>
        <v>175.9</v>
      </c>
      <c r="IF30">
        <f>IF($E$7&gt;=IF$7,INDEX(Data!IC:IC,MATCH(Control!$E30,Data!$B:$B,0),),NA())</f>
        <v>183.9</v>
      </c>
      <c r="IG30">
        <f>IF($E$7&gt;=IG$7,INDEX(Data!ID:ID,MATCH(Control!$E30,Data!$B:$B,0),),NA())</f>
        <v>169.1</v>
      </c>
      <c r="IH30">
        <f>IF($E$7&gt;=IH$7,INDEX(Data!IE:IE,MATCH(Control!$E30,Data!$B:$B,0),),NA())</f>
        <v>174.4</v>
      </c>
      <c r="II30">
        <f>IF($E$7&gt;=II$7,INDEX(Data!IF:IF,MATCH(Control!$E30,Data!$B:$B,0),),NA())</f>
        <v>179.6</v>
      </c>
      <c r="IJ30">
        <f>IF($E$7&gt;=IJ$7,INDEX(Data!IG:IG,MATCH(Control!$E30,Data!$B:$B,0),),NA())</f>
        <v>210.4</v>
      </c>
      <c r="IK30">
        <f>IF($E$7&gt;=IK$7,INDEX(Data!IH:IH,MATCH(Control!$E30,Data!$B:$B,0),),NA())</f>
        <v>158.9</v>
      </c>
      <c r="IL30">
        <f>IF($E$7&gt;=IL$7,INDEX(Data!II:II,MATCH(Control!$E30,Data!$B:$B,0),),NA())</f>
        <v>154.9</v>
      </c>
      <c r="IM30">
        <f>IF($E$7&gt;=IM$7,INDEX(Data!IJ:IJ,MATCH(Control!$E30,Data!$B:$B,0),),NA())</f>
        <v>165.2</v>
      </c>
      <c r="IN30">
        <f>IF($E$7&gt;=IN$7,INDEX(Data!IK:IK,MATCH(Control!$E30,Data!$B:$B,0),),NA())</f>
        <v>184</v>
      </c>
      <c r="IO30">
        <f>IF($E$7&gt;=IO$7,INDEX(Data!IL:IL,MATCH(Control!$E30,Data!$B:$B,0),),NA())</f>
        <v>190.1</v>
      </c>
      <c r="IP30">
        <f>IF($E$7&gt;=IP$7,INDEX(Data!IM:IM,MATCH(Control!$E30,Data!$B:$B,0),),NA())</f>
        <v>173.6</v>
      </c>
      <c r="IQ30">
        <f>IF($E$7&gt;=IQ$7,INDEX(Data!IN:IN,MATCH(Control!$E30,Data!$B:$B,0),),NA())</f>
        <v>198.9</v>
      </c>
      <c r="IR30">
        <f>IF($E$7&gt;=IR$7,INDEX(Data!IO:IO,MATCH(Control!$E30,Data!$B:$B,0),),NA())</f>
        <v>198.6</v>
      </c>
      <c r="IS30">
        <f>IF($E$7&gt;=IS$7,INDEX(Data!IP:IP,MATCH(Control!$E30,Data!$B:$B,0),),NA())</f>
        <v>193</v>
      </c>
      <c r="IT30">
        <f>IF($E$7&gt;=IT$7,INDEX(Data!IQ:IQ,MATCH(Control!$E30,Data!$B:$B,0),),NA())</f>
        <v>188</v>
      </c>
      <c r="IU30">
        <f>IF($E$7&gt;=IU$7,INDEX(Data!IR:IR,MATCH(Control!$E30,Data!$B:$B,0),),NA())</f>
        <v>196.6</v>
      </c>
      <c r="IV30">
        <f>IF($E$7&gt;=IV$7,INDEX(Data!IS:IS,MATCH(Control!$E30,Data!$B:$B,0),),NA())</f>
        <v>237.3</v>
      </c>
      <c r="IW30">
        <f>IF($E$7&gt;=IW$7,INDEX(Data!IT:IT,MATCH(Control!$E30,Data!$B:$B,0),),NA())</f>
        <v>182.3</v>
      </c>
      <c r="IX30">
        <f>IF($E$7&gt;=IX$7,INDEX(Data!IU:IU,MATCH(Control!$E30,Data!$B:$B,0),),NA())</f>
        <v>177.1</v>
      </c>
      <c r="IY30">
        <f>IF($E$7&gt;=IY$7,INDEX(Data!IV:IV,MATCH(Control!$E30,Data!$B:$B,0),),NA())</f>
        <v>191.7</v>
      </c>
      <c r="IZ30">
        <f>IF($E$7&gt;=IZ$7,INDEX(Data!IW:IW,MATCH(Control!$E30,Data!$B:$B,0),),NA())</f>
        <v>199.4</v>
      </c>
      <c r="JA30">
        <f>IF($E$7&gt;=JA$7,INDEX(Data!IX:IX,MATCH(Control!$E30,Data!$B:$B,0),),NA())</f>
        <v>216</v>
      </c>
      <c r="JB30">
        <f>IF($E$7&gt;=JB$7,INDEX(Data!IY:IY,MATCH(Control!$E30,Data!$B:$B,0),),NA())</f>
        <v>207.1</v>
      </c>
      <c r="JC30">
        <f>IF($E$7&gt;=JC$7,INDEX(Data!IZ:IZ,MATCH(Control!$E30,Data!$B:$B,0),),NA())</f>
        <v>217.6</v>
      </c>
      <c r="JD30">
        <f>IF($E$7&gt;=JD$7,INDEX(Data!JA:JA,MATCH(Control!$E30,Data!$B:$B,0),),NA())</f>
        <v>208.9</v>
      </c>
      <c r="JE30">
        <f>IF($E$7&gt;=JE$7,INDEX(Data!JB:JB,MATCH(Control!$E30,Data!$B:$B,0),),NA())</f>
        <v>211.5</v>
      </c>
      <c r="JF30">
        <f>IF($E$7&gt;=JF$7,INDEX(Data!JC:JC,MATCH(Control!$E30,Data!$B:$B,0),),NA())</f>
        <v>245.2</v>
      </c>
      <c r="JG30">
        <f>IF($E$7&gt;=JG$7,INDEX(Data!JD:JD,MATCH(Control!$E30,Data!$B:$B,0),),NA())</f>
        <v>240.4</v>
      </c>
      <c r="JH30">
        <f>IF($E$7&gt;=JH$7,INDEX(Data!JE:JE,MATCH(Control!$E30,Data!$B:$B,0),),NA())</f>
        <v>286.60000000000002</v>
      </c>
      <c r="JI30">
        <f>IF($E$7&gt;=JI$7,INDEX(Data!JF:JF,MATCH(Control!$E30,Data!$B:$B,0),),NA())</f>
        <v>218.2</v>
      </c>
      <c r="JJ30">
        <f>IF($E$7&gt;=JJ$7,INDEX(Data!JG:JG,MATCH(Control!$E30,Data!$B:$B,0),),NA())</f>
        <v>213.5</v>
      </c>
      <c r="JK30">
        <f>IF($E$7&gt;=JK$7,INDEX(Data!JH:JH,MATCH(Control!$E30,Data!$B:$B,0),),NA())</f>
        <v>240.5</v>
      </c>
      <c r="JL30">
        <f>IF($E$7&gt;=JL$7,INDEX(Data!JI:JI,MATCH(Control!$E30,Data!$B:$B,0),),NA())</f>
        <v>232.3</v>
      </c>
      <c r="JM30">
        <f>IF($E$7&gt;=JM$7,INDEX(Data!JJ:JJ,MATCH(Control!$E30,Data!$B:$B,0),),NA())</f>
        <v>247.9</v>
      </c>
      <c r="JN30">
        <f>IF($E$7&gt;=JN$7,INDEX(Data!JK:JK,MATCH(Control!$E30,Data!$B:$B,0),),NA())</f>
        <v>237.9</v>
      </c>
      <c r="JO30">
        <f>IF($E$7&gt;=JO$7,INDEX(Data!JL:JL,MATCH(Control!$E30,Data!$B:$B,0),),NA())</f>
        <v>241.7</v>
      </c>
      <c r="JP30">
        <f>IF($E$7&gt;=JP$7,INDEX(Data!JM:JM,MATCH(Control!$E30,Data!$B:$B,0),),NA())</f>
        <v>243</v>
      </c>
      <c r="JQ30">
        <f>IF($E$7&gt;=JQ$7,INDEX(Data!JN:JN,MATCH(Control!$E30,Data!$B:$B,0),),NA())</f>
        <v>245.2</v>
      </c>
      <c r="JR30">
        <f>IF($E$7&gt;=JR$7,INDEX(Data!JO:JO,MATCH(Control!$E30,Data!$B:$B,0),),NA())</f>
        <v>234.2</v>
      </c>
      <c r="JS30">
        <f>IF($E$7&gt;=JS$7,INDEX(Data!JP:JP,MATCH(Control!$E30,Data!$B:$B,0),),NA())</f>
        <v>231</v>
      </c>
      <c r="JT30">
        <f>IF($E$7&gt;=JT$7,INDEX(Data!JQ:JQ,MATCH(Control!$E30,Data!$B:$B,0),),NA())</f>
        <v>268.10000000000002</v>
      </c>
      <c r="JU30">
        <f>IF($E$7&gt;=JU$7,INDEX(Data!JR:JR,MATCH(Control!$E30,Data!$B:$B,0),),NA())</f>
        <v>185.8</v>
      </c>
      <c r="JV30">
        <f>IF($E$7&gt;=JV$7,INDEX(Data!JS:JS,MATCH(Control!$E30,Data!$B:$B,0),),NA())</f>
        <v>187</v>
      </c>
      <c r="JW30">
        <f>IF($E$7&gt;=JW$7,INDEX(Data!JT:JT,MATCH(Control!$E30,Data!$B:$B,0),),NA())</f>
        <v>204.5</v>
      </c>
      <c r="JX30">
        <f>IF($E$7&gt;=JX$7,INDEX(Data!JU:JU,MATCH(Control!$E30,Data!$B:$B,0),),NA())</f>
        <v>199.5</v>
      </c>
      <c r="JY30">
        <f>IF($E$7&gt;=JY$7,INDEX(Data!JV:JV,MATCH(Control!$E30,Data!$B:$B,0),),NA())</f>
        <v>202.3</v>
      </c>
      <c r="JZ30">
        <f>IF($E$7&gt;=JZ$7,INDEX(Data!JW:JW,MATCH(Control!$E30,Data!$B:$B,0),),NA())</f>
        <v>204.4</v>
      </c>
      <c r="KA30">
        <f>IF($E$7&gt;=KA$7,INDEX(Data!JX:JX,MATCH(Control!$E30,Data!$B:$B,0),),NA())</f>
        <v>196.9</v>
      </c>
      <c r="KB30">
        <f>IF($E$7&gt;=KB$7,INDEX(Data!JY:JY,MATCH(Control!$E30,Data!$B:$B,0),),NA())</f>
        <v>198.7</v>
      </c>
      <c r="KC30">
        <f>IF($E$7&gt;=KC$7,INDEX(Data!JZ:JZ,MATCH(Control!$E30,Data!$B:$B,0),),NA())</f>
        <v>188.7</v>
      </c>
      <c r="KD30">
        <f>IF($E$7&gt;=KD$7,INDEX(Data!KA:KA,MATCH(Control!$E30,Data!$B:$B,0),),NA())</f>
        <v>192.2</v>
      </c>
      <c r="KE30">
        <f>IF($E$7&gt;=KE$7,INDEX(Data!KB:KB,MATCH(Control!$E30,Data!$B:$B,0),),NA())</f>
        <v>200.3</v>
      </c>
      <c r="KF30">
        <f>IF($E$7&gt;=KF$7,INDEX(Data!KC:KC,MATCH(Control!$E30,Data!$B:$B,0),),NA())</f>
        <v>250.2</v>
      </c>
      <c r="KG30">
        <f>IF($E$7&gt;=KG$7,INDEX(Data!KD:KD,MATCH(Control!$E30,Data!$B:$B,0),),NA())</f>
        <v>172.6</v>
      </c>
      <c r="KH30">
        <f>IF($E$7&gt;=KH$7,INDEX(Data!KE:KE,MATCH(Control!$E30,Data!$B:$B,0),),NA())</f>
        <v>169.7</v>
      </c>
      <c r="KI30">
        <f>IF($E$7&gt;=KI$7,INDEX(Data!KF:KF,MATCH(Control!$E30,Data!$B:$B,0),),NA())</f>
        <v>188.9</v>
      </c>
      <c r="KJ30">
        <f>IF($E$7&gt;=KJ$7,INDEX(Data!KG:KG,MATCH(Control!$E30,Data!$B:$B,0),),NA())</f>
        <v>196.8</v>
      </c>
      <c r="KK30">
        <f>IF($E$7&gt;=KK$7,INDEX(Data!KH:KH,MATCH(Control!$E30,Data!$B:$B,0),),NA())</f>
        <v>212.7</v>
      </c>
      <c r="KL30">
        <f>IF($E$7&gt;=KL$7,INDEX(Data!KI:KI,MATCH(Control!$E30,Data!$B:$B,0),),NA())</f>
        <v>205.4</v>
      </c>
      <c r="KM30">
        <f>IF($E$7&gt;=KM$7,INDEX(Data!KJ:KJ,MATCH(Control!$E30,Data!$B:$B,0),),NA())</f>
        <v>220</v>
      </c>
      <c r="KN30">
        <f>IF($E$7&gt;=KN$7,INDEX(Data!KK:KK,MATCH(Control!$E30,Data!$B:$B,0),),NA())</f>
        <v>225.6</v>
      </c>
      <c r="KO30">
        <f>IF($E$7&gt;=KO$7,INDEX(Data!KL:KL,MATCH(Control!$E30,Data!$B:$B,0),),NA())</f>
        <v>220.3</v>
      </c>
      <c r="KP30">
        <f>IF($E$7&gt;=KP$7,INDEX(Data!KM:KM,MATCH(Control!$E30,Data!$B:$B,0),),NA())</f>
        <v>214.3</v>
      </c>
      <c r="KQ30">
        <f>IF($E$7&gt;=KQ$7,INDEX(Data!KN:KN,MATCH(Control!$E30,Data!$B:$B,0),),NA())</f>
        <v>226.5</v>
      </c>
      <c r="KR30">
        <f>IF($E$7&gt;=KR$7,INDEX(Data!KO:KO,MATCH(Control!$E30,Data!$B:$B,0),),NA())</f>
        <v>263.8</v>
      </c>
      <c r="KS30">
        <f>IF($E$7&gt;=KS$7,INDEX(Data!KP:KP,MATCH(Control!$E30,Data!$B:$B,0),),NA())</f>
        <v>191.2</v>
      </c>
      <c r="KT30">
        <f>IF($E$7&gt;=KT$7,INDEX(Data!KQ:KQ,MATCH(Control!$E30,Data!$B:$B,0),),NA())</f>
        <v>175.3</v>
      </c>
      <c r="KU30">
        <f>IF($E$7&gt;=KU$7,INDEX(Data!KR:KR,MATCH(Control!$E30,Data!$B:$B,0),),NA())</f>
        <v>199.6</v>
      </c>
      <c r="KV30">
        <f>IF($E$7&gt;=KV$7,INDEX(Data!KS:KS,MATCH(Control!$E30,Data!$B:$B,0),),NA())</f>
        <v>198.8</v>
      </c>
      <c r="KW30">
        <f>IF($E$7&gt;=KW$7,INDEX(Data!KT:KT,MATCH(Control!$E30,Data!$B:$B,0),),NA())</f>
        <v>212.2</v>
      </c>
      <c r="KX30">
        <f>IF($E$7&gt;=KX$7,INDEX(Data!KU:KU,MATCH(Control!$E30,Data!$B:$B,0),),NA())</f>
        <v>209.3</v>
      </c>
      <c r="KY30">
        <f>IF($E$7&gt;=KY$7,INDEX(Data!KV:KV,MATCH(Control!$E30,Data!$B:$B,0),),NA())</f>
        <v>227.8</v>
      </c>
      <c r="KZ30">
        <f>IF($E$7&gt;=KZ$7,INDEX(Data!KW:KW,MATCH(Control!$E30,Data!$B:$B,0),),NA())</f>
        <v>242.6</v>
      </c>
      <c r="LA30">
        <f>IF($E$7&gt;=LA$7,INDEX(Data!KX:KX,MATCH(Control!$E30,Data!$B:$B,0),),NA())</f>
        <v>220.5</v>
      </c>
      <c r="LB30">
        <f>IF($E$7&gt;=LB$7,INDEX(Data!KY:KY,MATCH(Control!$E30,Data!$B:$B,0),),NA())</f>
        <v>241.8</v>
      </c>
      <c r="LC30">
        <f>IF($E$7&gt;=LC$7,INDEX(Data!KZ:KZ,MATCH(Control!$E30,Data!$B:$B,0),),NA())</f>
        <v>255.9</v>
      </c>
      <c r="LD30">
        <f>IF($E$7&gt;=LD$7,INDEX(Data!LA:LA,MATCH(Control!$E30,Data!$B:$B,0),),NA())</f>
        <v>315.89999999999998</v>
      </c>
      <c r="LE30">
        <f>IF($E$7&gt;=LE$7,INDEX(Data!LB:LB,MATCH(Control!$E30,Data!$B:$B,0),),NA())</f>
        <v>229.5</v>
      </c>
      <c r="LF30">
        <f>IF($E$7&gt;=LF$7,INDEX(Data!LC:LC,MATCH(Control!$E30,Data!$B:$B,0),),NA())</f>
        <v>226.7</v>
      </c>
      <c r="LG30">
        <f>IF($E$7&gt;=LG$7,INDEX(Data!LD:LD,MATCH(Control!$E30,Data!$B:$B,0),),NA())</f>
        <v>241.1</v>
      </c>
      <c r="LH30">
        <f>IF($E$7&gt;=LH$7,INDEX(Data!LE:LE,MATCH(Control!$E30,Data!$B:$B,0),),NA())</f>
        <v>247.5</v>
      </c>
      <c r="LI30">
        <f>IF($E$7&gt;=LI$7,INDEX(Data!LF:LF,MATCH(Control!$E30,Data!$B:$B,0),),NA())</f>
        <v>266.10000000000002</v>
      </c>
      <c r="LJ30">
        <f>IF($E$7&gt;=LJ$7,INDEX(Data!LG:LG,MATCH(Control!$E30,Data!$B:$B,0),),NA())</f>
        <v>249.1</v>
      </c>
      <c r="LK30">
        <f>IF($E$7&gt;=LK$7,INDEX(Data!LH:LH,MATCH(Control!$E30,Data!$B:$B,0),),NA())</f>
        <v>266.60000000000002</v>
      </c>
      <c r="LL30">
        <f>IF($E$7&gt;=LL$7,INDEX(Data!LI:LI,MATCH(Control!$E30,Data!$B:$B,0),),NA())</f>
        <v>266</v>
      </c>
      <c r="LM30">
        <f>IF($E$7&gt;=LM$7,INDEX(Data!LJ:LJ,MATCH(Control!$E30,Data!$B:$B,0),),NA())</f>
        <v>256.60000000000002</v>
      </c>
      <c r="LN30">
        <f>IF($E$7&gt;=LN$7,INDEX(Data!LK:LK,MATCH(Control!$E30,Data!$B:$B,0),),NA())</f>
        <v>259.60000000000002</v>
      </c>
      <c r="LO30">
        <f>IF($E$7&gt;=LO$7,INDEX(Data!LL:LL,MATCH(Control!$E30,Data!$B:$B,0),),NA())</f>
        <v>262.7</v>
      </c>
      <c r="LP30">
        <f>IF($E$7&gt;=LP$7,INDEX(Data!LM:LM,MATCH(Control!$E30,Data!$B:$B,0),),NA())</f>
        <v>311.3</v>
      </c>
      <c r="LQ30">
        <f>IF($E$7&gt;=LQ$7,INDEX(Data!LN:LN,MATCH(Control!$E30,Data!$B:$B,0),),NA())</f>
        <v>236.1</v>
      </c>
      <c r="LR30">
        <f>IF($E$7&gt;=LR$7,INDEX(Data!LO:LO,MATCH(Control!$E30,Data!$B:$B,0),),NA())</f>
        <v>228.7</v>
      </c>
      <c r="LS30">
        <f>IF($E$7&gt;=LS$7,INDEX(Data!LP:LP,MATCH(Control!$E30,Data!$B:$B,0),),NA())</f>
        <v>252.6</v>
      </c>
      <c r="LT30">
        <f>IF($E$7&gt;=LT$7,INDEX(Data!LQ:LQ,MATCH(Control!$E30,Data!$B:$B,0),),NA())</f>
        <v>245.2</v>
      </c>
      <c r="LU30">
        <f>IF($E$7&gt;=LU$7,INDEX(Data!LR:LR,MATCH(Control!$E30,Data!$B:$B,0),),NA())</f>
        <v>257.5</v>
      </c>
      <c r="LV30">
        <f>IF($E$7&gt;=LV$7,INDEX(Data!LS:LS,MATCH(Control!$E30,Data!$B:$B,0),),NA())</f>
        <v>253.7</v>
      </c>
      <c r="LW30">
        <f>IF($E$7&gt;=LW$7,INDEX(Data!LT:LT,MATCH(Control!$E30,Data!$B:$B,0),),NA())</f>
        <v>286</v>
      </c>
      <c r="LX30">
        <f>IF($E$7&gt;=LX$7,INDEX(Data!LU:LU,MATCH(Control!$E30,Data!$B:$B,0),),NA())</f>
        <v>273.7</v>
      </c>
      <c r="LY30">
        <f>IF($E$7&gt;=LY$7,INDEX(Data!LV:LV,MATCH(Control!$E30,Data!$B:$B,0),),NA())</f>
        <v>269.39999999999998</v>
      </c>
      <c r="LZ30">
        <f>IF($E$7&gt;=LZ$7,INDEX(Data!LW:LW,MATCH(Control!$E30,Data!$B:$B,0),),NA())</f>
        <v>294.3</v>
      </c>
      <c r="MA30">
        <f>IF($E$7&gt;=MA$7,INDEX(Data!LX:LX,MATCH(Control!$E30,Data!$B:$B,0),),NA())</f>
        <v>289.89999999999998</v>
      </c>
      <c r="MB30">
        <f>IF($E$7&gt;=MB$7,INDEX(Data!LY:LY,MATCH(Control!$E30,Data!$B:$B,0),),NA())</f>
        <v>352.1</v>
      </c>
      <c r="MC30">
        <f>IF($E$7&gt;=MC$7,INDEX(Data!LZ:LZ,MATCH(Control!$E30,Data!$B:$B,0),),NA())</f>
        <v>255.6</v>
      </c>
      <c r="MD30">
        <f>IF($E$7&gt;=MD$7,INDEX(Data!MA:MA,MATCH(Control!$E30,Data!$B:$B,0),),NA())</f>
        <v>254.3</v>
      </c>
      <c r="ME30">
        <f>IF($E$7&gt;=ME$7,INDEX(Data!MB:MB,MATCH(Control!$E30,Data!$B:$B,0),),NA())</f>
        <v>297.7</v>
      </c>
      <c r="MF30">
        <f>IF($E$7&gt;=MF$7,INDEX(Data!MC:MC,MATCH(Control!$E30,Data!$B:$B,0),),NA())</f>
        <v>252.1</v>
      </c>
      <c r="MG30">
        <f>IF($E$7&gt;=MG$7,INDEX(Data!MD:MD,MATCH(Control!$E30,Data!$B:$B,0),),NA())</f>
        <v>272</v>
      </c>
      <c r="MH30">
        <f>IF($E$7&gt;=MH$7,INDEX(Data!ME:ME,MATCH(Control!$E30,Data!$B:$B,0),),NA())</f>
        <v>277.39999999999998</v>
      </c>
      <c r="MI30">
        <f>IF($E$7&gt;=MI$7,INDEX(Data!MF:MF,MATCH(Control!$E30,Data!$B:$B,0),),NA())</f>
        <v>279.89999999999998</v>
      </c>
      <c r="MJ30">
        <f>IF($E$7&gt;=MJ$7,INDEX(Data!MG:MG,MATCH(Control!$E30,Data!$B:$B,0),),NA())</f>
        <v>289.2</v>
      </c>
      <c r="MK30">
        <f>IF($E$7&gt;=MK$7,INDEX(Data!MH:MH,MATCH(Control!$E30,Data!$B:$B,0),),NA())</f>
        <v>282.2</v>
      </c>
      <c r="ML30">
        <f>IF($E$7&gt;=ML$7,INDEX(Data!MI:MI,MATCH(Control!$E30,Data!$B:$B,0),),NA())</f>
        <v>304.8</v>
      </c>
      <c r="MM30">
        <f>IF($E$7&gt;=MM$7,INDEX(Data!MJ:MJ,MATCH(Control!$E30,Data!$B:$B,0),),NA())</f>
        <v>312.5</v>
      </c>
      <c r="MN30">
        <f>IF($E$7&gt;=MN$7,INDEX(Data!MK:MK,MATCH(Control!$E30,Data!$B:$B,0),),NA())</f>
        <v>374.5</v>
      </c>
      <c r="MO30">
        <f>IF($E$7&gt;=MO$7,INDEX(Data!ML:ML,MATCH(Control!$E30,Data!$B:$B,0),),NA())</f>
        <v>274.89999999999998</v>
      </c>
      <c r="MP30">
        <f>IF($E$7&gt;=MP$7,INDEX(Data!MM:MM,MATCH(Control!$E30,Data!$B:$B,0),),NA())</f>
        <v>255</v>
      </c>
      <c r="MQ30">
        <f>IF($E$7&gt;=MQ$7,INDEX(Data!MN:MN,MATCH(Control!$E30,Data!$B:$B,0),),NA())</f>
        <v>291.2</v>
      </c>
      <c r="MR30">
        <f>IF($E$7&gt;=MR$7,INDEX(Data!MO:MO,MATCH(Control!$E30,Data!$B:$B,0),),NA())</f>
        <v>290.39999999999998</v>
      </c>
      <c r="MS30" t="e">
        <f>IF($E$7&gt;=MS$7,INDEX(Data!MP:MP,MATCH(Control!$E30,Data!$B:$B,0),),NA())</f>
        <v>#N/A</v>
      </c>
      <c r="MT30" t="e">
        <f>IF($E$7&gt;=MT$7,INDEX(Data!MQ:MQ,MATCH(Control!$E30,Data!$B:$B,0),),NA())</f>
        <v>#N/A</v>
      </c>
      <c r="MU30" t="e">
        <f>IF($E$7&gt;=MU$7,INDEX(Data!MR:MR,MATCH(Control!$E30,Data!$B:$B,0),),NA())</f>
        <v>#N/A</v>
      </c>
      <c r="MV30" t="e">
        <f>IF($E$7&gt;=MV$7,INDEX(Data!MS:MS,MATCH(Control!$E30,Data!$B:$B,0),),NA())</f>
        <v>#N/A</v>
      </c>
      <c r="MW30" t="e">
        <f>IF($E$7&gt;=MW$7,INDEX(Data!MT:MT,MATCH(Control!$E30,Data!$B:$B,0),),NA())</f>
        <v>#N/A</v>
      </c>
      <c r="MX30" t="e">
        <f>IF($E$7&gt;=MX$7,INDEX(Data!MU:MU,MATCH(Control!$E30,Data!$B:$B,0),),NA())</f>
        <v>#N/A</v>
      </c>
      <c r="MY30" t="e">
        <f>IF($E$7&gt;=MY$7,INDEX(Data!MV:MV,MATCH(Control!$E30,Data!$B:$B,0),),NA())</f>
        <v>#N/A</v>
      </c>
      <c r="MZ30" t="e">
        <f>IF($E$7&gt;=MZ$7,INDEX(Data!MW:MW,MATCH(Control!$E30,Data!$B:$B,0),),NA())</f>
        <v>#N/A</v>
      </c>
      <c r="NA30" t="e">
        <f>IF($E$7&gt;=NA$7,INDEX(Data!MX:MX,MATCH(Control!$E30,Data!$B:$B,0),),NA())</f>
        <v>#N/A</v>
      </c>
      <c r="NB30" t="e">
        <f>IF($E$7&gt;=NB$7,INDEX(Data!MY:MY,MATCH(Control!$E30,Data!$B:$B,0),),NA())</f>
        <v>#N/A</v>
      </c>
      <c r="NC30" t="e">
        <f>IF($E$7&gt;=NC$7,INDEX(Data!MZ:MZ,MATCH(Control!$E30,Data!$B:$B,0),),NA())</f>
        <v>#N/A</v>
      </c>
      <c r="ND30" t="e">
        <f>IF($E$7&gt;=ND$7,INDEX(Data!NA:NA,MATCH(Control!$E30,Data!$B:$B,0),),NA())</f>
        <v>#N/A</v>
      </c>
      <c r="NE30" t="e">
        <f>IF($E$7&gt;=NE$7,INDEX(Data!NB:NB,MATCH(Control!$E30,Data!$B:$B,0),),NA())</f>
        <v>#N/A</v>
      </c>
      <c r="NF30" t="e">
        <f>IF($E$7&gt;=NF$7,INDEX(Data!NC:NC,MATCH(Control!$E30,Data!$B:$B,0),),NA())</f>
        <v>#N/A</v>
      </c>
      <c r="NG30" t="e">
        <f>IF($E$7&gt;=NG$7,INDEX(Data!ND:ND,MATCH(Control!$E30,Data!$B:$B,0),),NA())</f>
        <v>#N/A</v>
      </c>
      <c r="NH30" t="e">
        <f>IF($E$7&gt;=NH$7,INDEX(Data!NE:NE,MATCH(Control!$E30,Data!$B:$B,0),),NA())</f>
        <v>#N/A</v>
      </c>
      <c r="NI30" t="e">
        <f>IF($E$7&gt;=NI$7,INDEX(Data!NF:NF,MATCH(Control!$E30,Data!$B:$B,0),),NA())</f>
        <v>#N/A</v>
      </c>
      <c r="NJ30" t="e">
        <f>IF($E$7&gt;=NJ$7,INDEX(Data!NG:NG,MATCH(Control!$E30,Data!$B:$B,0),),NA())</f>
        <v>#N/A</v>
      </c>
      <c r="NK30" t="e">
        <f>IF($E$7&gt;=NK$7,INDEX(Data!NH:NH,MATCH(Control!$E30,Data!$B:$B,0),),NA())</f>
        <v>#N/A</v>
      </c>
      <c r="NL30" t="e">
        <f>IF($E$7&gt;=NL$7,INDEX(Data!NI:NI,MATCH(Control!$E30,Data!$B:$B,0),),NA())</f>
        <v>#N/A</v>
      </c>
    </row>
    <row r="31" spans="1:376" x14ac:dyDescent="0.25">
      <c r="A31" s="17">
        <v>5</v>
      </c>
      <c r="C31" s="8">
        <f t="shared" si="0"/>
        <v>39783</v>
      </c>
      <c r="E31" s="3" t="str">
        <f t="shared" si="32"/>
        <v>New South Wales - Other retailing n.e.c.</v>
      </c>
      <c r="F31" t="str">
        <f t="shared" si="34"/>
        <v>New South Wales</v>
      </c>
      <c r="G31" t="str">
        <f t="shared" si="33"/>
        <v>Other retailing n.e.c.</v>
      </c>
      <c r="H31">
        <f>IF($E$7&gt;=H$7,INDEX(Data!E:E,MATCH(Control!$E31,Data!$B:$B,0),),NA())</f>
        <v>62.4</v>
      </c>
      <c r="I31">
        <f>IF($E$7&gt;=I$7,INDEX(Data!F:F,MATCH(Control!$E31,Data!$B:$B,0),),NA())</f>
        <v>63.1</v>
      </c>
      <c r="J31">
        <f>IF($E$7&gt;=J$7,INDEX(Data!G:G,MATCH(Control!$E31,Data!$B:$B,0),),NA())</f>
        <v>59.6</v>
      </c>
      <c r="K31">
        <f>IF($E$7&gt;=K$7,INDEX(Data!H:H,MATCH(Control!$E31,Data!$B:$B,0),),NA())</f>
        <v>61.9</v>
      </c>
      <c r="L31">
        <f>IF($E$7&gt;=L$7,INDEX(Data!I:I,MATCH(Control!$E31,Data!$B:$B,0),),NA())</f>
        <v>60.7</v>
      </c>
      <c r="M31">
        <f>IF($E$7&gt;=M$7,INDEX(Data!J:J,MATCH(Control!$E31,Data!$B:$B,0),),NA())</f>
        <v>61.2</v>
      </c>
      <c r="N31">
        <f>IF($E$7&gt;=N$7,INDEX(Data!K:K,MATCH(Control!$E31,Data!$B:$B,0),),NA())</f>
        <v>62.1</v>
      </c>
      <c r="O31">
        <f>IF($E$7&gt;=O$7,INDEX(Data!L:L,MATCH(Control!$E31,Data!$B:$B,0),),NA())</f>
        <v>68.3</v>
      </c>
      <c r="P31">
        <f>IF($E$7&gt;=P$7,INDEX(Data!M:M,MATCH(Control!$E31,Data!$B:$B,0),),NA())</f>
        <v>104</v>
      </c>
      <c r="Q31">
        <f>IF($E$7&gt;=Q$7,INDEX(Data!N:N,MATCH(Control!$E31,Data!$B:$B,0),),NA())</f>
        <v>63.9</v>
      </c>
      <c r="R31">
        <f>IF($E$7&gt;=R$7,INDEX(Data!O:O,MATCH(Control!$E31,Data!$B:$B,0),),NA())</f>
        <v>64.8</v>
      </c>
      <c r="S31">
        <f>IF($E$7&gt;=S$7,INDEX(Data!P:P,MATCH(Control!$E31,Data!$B:$B,0),),NA())</f>
        <v>70</v>
      </c>
      <c r="T31">
        <f>IF($E$7&gt;=T$7,INDEX(Data!Q:Q,MATCH(Control!$E31,Data!$B:$B,0),),NA())</f>
        <v>65.3</v>
      </c>
      <c r="U31">
        <f>IF($E$7&gt;=U$7,INDEX(Data!R:R,MATCH(Control!$E31,Data!$B:$B,0),),NA())</f>
        <v>68.900000000000006</v>
      </c>
      <c r="V31">
        <f>IF($E$7&gt;=V$7,INDEX(Data!S:S,MATCH(Control!$E31,Data!$B:$B,0),),NA())</f>
        <v>65.7</v>
      </c>
      <c r="W31">
        <f>IF($E$7&gt;=W$7,INDEX(Data!T:T,MATCH(Control!$E31,Data!$B:$B,0),),NA())</f>
        <v>66.900000000000006</v>
      </c>
      <c r="X31">
        <f>IF($E$7&gt;=X$7,INDEX(Data!U:U,MATCH(Control!$E31,Data!$B:$B,0),),NA())</f>
        <v>70.400000000000006</v>
      </c>
      <c r="Y31">
        <f>IF($E$7&gt;=Y$7,INDEX(Data!V:V,MATCH(Control!$E31,Data!$B:$B,0),),NA())</f>
        <v>71.599999999999994</v>
      </c>
      <c r="Z31">
        <f>IF($E$7&gt;=Z$7,INDEX(Data!W:W,MATCH(Control!$E31,Data!$B:$B,0),),NA())</f>
        <v>74.900000000000006</v>
      </c>
      <c r="AA31">
        <f>IF($E$7&gt;=AA$7,INDEX(Data!X:X,MATCH(Control!$E31,Data!$B:$B,0),),NA())</f>
        <v>83.4</v>
      </c>
      <c r="AB31">
        <f>IF($E$7&gt;=AB$7,INDEX(Data!Y:Y,MATCH(Control!$E31,Data!$B:$B,0),),NA())</f>
        <v>122.8</v>
      </c>
      <c r="AC31">
        <f>IF($E$7&gt;=AC$7,INDEX(Data!Z:Z,MATCH(Control!$E31,Data!$B:$B,0),),NA())</f>
        <v>69</v>
      </c>
      <c r="AD31">
        <f>IF($E$7&gt;=AD$7,INDEX(Data!AA:AA,MATCH(Control!$E31,Data!$B:$B,0),),NA())</f>
        <v>71.8</v>
      </c>
      <c r="AE31">
        <f>IF($E$7&gt;=AE$7,INDEX(Data!AB:AB,MATCH(Control!$E31,Data!$B:$B,0),),NA())</f>
        <v>74.900000000000006</v>
      </c>
      <c r="AF31">
        <f>IF($E$7&gt;=AF$7,INDEX(Data!AC:AC,MATCH(Control!$E31,Data!$B:$B,0),),NA())</f>
        <v>70.2</v>
      </c>
      <c r="AG31">
        <f>IF($E$7&gt;=AG$7,INDEX(Data!AD:AD,MATCH(Control!$E31,Data!$B:$B,0),),NA())</f>
        <v>76.599999999999994</v>
      </c>
      <c r="AH31">
        <f>IF($E$7&gt;=AH$7,INDEX(Data!AE:AE,MATCH(Control!$E31,Data!$B:$B,0),),NA())</f>
        <v>68.7</v>
      </c>
      <c r="AI31">
        <f>IF($E$7&gt;=AI$7,INDEX(Data!AF:AF,MATCH(Control!$E31,Data!$B:$B,0),),NA())</f>
        <v>70.099999999999994</v>
      </c>
      <c r="AJ31">
        <f>IF($E$7&gt;=AJ$7,INDEX(Data!AG:AG,MATCH(Control!$E31,Data!$B:$B,0),),NA())</f>
        <v>74.599999999999994</v>
      </c>
      <c r="AK31">
        <f>IF($E$7&gt;=AK$7,INDEX(Data!AH:AH,MATCH(Control!$E31,Data!$B:$B,0),),NA())</f>
        <v>70.599999999999994</v>
      </c>
      <c r="AL31">
        <f>IF($E$7&gt;=AL$7,INDEX(Data!AI:AI,MATCH(Control!$E31,Data!$B:$B,0),),NA())</f>
        <v>80.5</v>
      </c>
      <c r="AM31">
        <f>IF($E$7&gt;=AM$7,INDEX(Data!AJ:AJ,MATCH(Control!$E31,Data!$B:$B,0),),NA())</f>
        <v>87.2</v>
      </c>
      <c r="AN31">
        <f>IF($E$7&gt;=AN$7,INDEX(Data!AK:AK,MATCH(Control!$E31,Data!$B:$B,0),),NA())</f>
        <v>121.3</v>
      </c>
      <c r="AO31">
        <f>IF($E$7&gt;=AO$7,INDEX(Data!AL:AL,MATCH(Control!$E31,Data!$B:$B,0),),NA())</f>
        <v>73.3</v>
      </c>
      <c r="AP31">
        <f>IF($E$7&gt;=AP$7,INDEX(Data!AM:AM,MATCH(Control!$E31,Data!$B:$B,0),),NA())</f>
        <v>71.099999999999994</v>
      </c>
      <c r="AQ31">
        <f>IF($E$7&gt;=AQ$7,INDEX(Data!AN:AN,MATCH(Control!$E31,Data!$B:$B,0),),NA())</f>
        <v>75.7</v>
      </c>
      <c r="AR31">
        <f>IF($E$7&gt;=AR$7,INDEX(Data!AO:AO,MATCH(Control!$E31,Data!$B:$B,0),),NA())</f>
        <v>76</v>
      </c>
      <c r="AS31">
        <f>IF($E$7&gt;=AS$7,INDEX(Data!AP:AP,MATCH(Control!$E31,Data!$B:$B,0),),NA())</f>
        <v>86.1</v>
      </c>
      <c r="AT31">
        <f>IF($E$7&gt;=AT$7,INDEX(Data!AQ:AQ,MATCH(Control!$E31,Data!$B:$B,0),),NA())</f>
        <v>75.2</v>
      </c>
      <c r="AU31">
        <f>IF($E$7&gt;=AU$7,INDEX(Data!AR:AR,MATCH(Control!$E31,Data!$B:$B,0),),NA())</f>
        <v>83.4</v>
      </c>
      <c r="AV31">
        <f>IF($E$7&gt;=AV$7,INDEX(Data!AS:AS,MATCH(Control!$E31,Data!$B:$B,0),),NA())</f>
        <v>85.3</v>
      </c>
      <c r="AW31">
        <f>IF($E$7&gt;=AW$7,INDEX(Data!AT:AT,MATCH(Control!$E31,Data!$B:$B,0),),NA())</f>
        <v>81.3</v>
      </c>
      <c r="AX31">
        <f>IF($E$7&gt;=AX$7,INDEX(Data!AU:AU,MATCH(Control!$E31,Data!$B:$B,0),),NA())</f>
        <v>93.9</v>
      </c>
      <c r="AY31">
        <f>IF($E$7&gt;=AY$7,INDEX(Data!AV:AV,MATCH(Control!$E31,Data!$B:$B,0),),NA())</f>
        <v>104.7</v>
      </c>
      <c r="AZ31">
        <f>IF($E$7&gt;=AZ$7,INDEX(Data!AW:AW,MATCH(Control!$E31,Data!$B:$B,0),),NA())</f>
        <v>143.80000000000001</v>
      </c>
      <c r="BA31">
        <f>IF($E$7&gt;=BA$7,INDEX(Data!AX:AX,MATCH(Control!$E31,Data!$B:$B,0),),NA())</f>
        <v>88.5</v>
      </c>
      <c r="BB31">
        <f>IF($E$7&gt;=BB$7,INDEX(Data!AY:AY,MATCH(Control!$E31,Data!$B:$B,0),),NA())</f>
        <v>85.2</v>
      </c>
      <c r="BC31">
        <f>IF($E$7&gt;=BC$7,INDEX(Data!AZ:AZ,MATCH(Control!$E31,Data!$B:$B,0),),NA())</f>
        <v>86.2</v>
      </c>
      <c r="BD31">
        <f>IF($E$7&gt;=BD$7,INDEX(Data!BA:BA,MATCH(Control!$E31,Data!$B:$B,0),),NA())</f>
        <v>92.4</v>
      </c>
      <c r="BE31">
        <f>IF($E$7&gt;=BE$7,INDEX(Data!BB:BB,MATCH(Control!$E31,Data!$B:$B,0),),NA())</f>
        <v>100.9</v>
      </c>
      <c r="BF31">
        <f>IF($E$7&gt;=BF$7,INDEX(Data!BC:BC,MATCH(Control!$E31,Data!$B:$B,0),),NA())</f>
        <v>90.1</v>
      </c>
      <c r="BG31">
        <f>IF($E$7&gt;=BG$7,INDEX(Data!BD:BD,MATCH(Control!$E31,Data!$B:$B,0),),NA())</f>
        <v>96.1</v>
      </c>
      <c r="BH31">
        <f>IF($E$7&gt;=BH$7,INDEX(Data!BE:BE,MATCH(Control!$E31,Data!$B:$B,0),),NA())</f>
        <v>97.2</v>
      </c>
      <c r="BI31">
        <f>IF($E$7&gt;=BI$7,INDEX(Data!BF:BF,MATCH(Control!$E31,Data!$B:$B,0),),NA())</f>
        <v>96.8</v>
      </c>
      <c r="BJ31">
        <f>IF($E$7&gt;=BJ$7,INDEX(Data!BG:BG,MATCH(Control!$E31,Data!$B:$B,0),),NA())</f>
        <v>107.7</v>
      </c>
      <c r="BK31">
        <f>IF($E$7&gt;=BK$7,INDEX(Data!BH:BH,MATCH(Control!$E31,Data!$B:$B,0),),NA())</f>
        <v>110.9</v>
      </c>
      <c r="BL31">
        <f>IF($E$7&gt;=BL$7,INDEX(Data!BI:BI,MATCH(Control!$E31,Data!$B:$B,0),),NA())</f>
        <v>161</v>
      </c>
      <c r="BM31">
        <f>IF($E$7&gt;=BM$7,INDEX(Data!BJ:BJ,MATCH(Control!$E31,Data!$B:$B,0),),NA())</f>
        <v>98.1</v>
      </c>
      <c r="BN31">
        <f>IF($E$7&gt;=BN$7,INDEX(Data!BK:BK,MATCH(Control!$E31,Data!$B:$B,0),),NA())</f>
        <v>94.5</v>
      </c>
      <c r="BO31">
        <f>IF($E$7&gt;=BO$7,INDEX(Data!BL:BL,MATCH(Control!$E31,Data!$B:$B,0),),NA())</f>
        <v>97.7</v>
      </c>
      <c r="BP31">
        <f>IF($E$7&gt;=BP$7,INDEX(Data!BM:BM,MATCH(Control!$E31,Data!$B:$B,0),),NA())</f>
        <v>99.3</v>
      </c>
      <c r="BQ31">
        <f>IF($E$7&gt;=BQ$7,INDEX(Data!BN:BN,MATCH(Control!$E31,Data!$B:$B,0),),NA())</f>
        <v>106.3</v>
      </c>
      <c r="BR31">
        <f>IF($E$7&gt;=BR$7,INDEX(Data!BO:BO,MATCH(Control!$E31,Data!$B:$B,0),),NA())</f>
        <v>98.5</v>
      </c>
      <c r="BS31">
        <f>IF($E$7&gt;=BS$7,INDEX(Data!BP:BP,MATCH(Control!$E31,Data!$B:$B,0),),NA())</f>
        <v>107.1</v>
      </c>
      <c r="BT31">
        <f>IF($E$7&gt;=BT$7,INDEX(Data!BQ:BQ,MATCH(Control!$E31,Data!$B:$B,0),),NA())</f>
        <v>105.9</v>
      </c>
      <c r="BU31">
        <f>IF($E$7&gt;=BU$7,INDEX(Data!BR:BR,MATCH(Control!$E31,Data!$B:$B,0),),NA())</f>
        <v>108.5</v>
      </c>
      <c r="BV31">
        <f>IF($E$7&gt;=BV$7,INDEX(Data!BS:BS,MATCH(Control!$E31,Data!$B:$B,0),),NA())</f>
        <v>117.1</v>
      </c>
      <c r="BW31">
        <f>IF($E$7&gt;=BW$7,INDEX(Data!BT:BT,MATCH(Control!$E31,Data!$B:$B,0),),NA())</f>
        <v>121.4</v>
      </c>
      <c r="BX31">
        <f>IF($E$7&gt;=BX$7,INDEX(Data!BU:BU,MATCH(Control!$E31,Data!$B:$B,0),),NA())</f>
        <v>170.1</v>
      </c>
      <c r="BY31">
        <f>IF($E$7&gt;=BY$7,INDEX(Data!BV:BV,MATCH(Control!$E31,Data!$B:$B,0),),NA())</f>
        <v>109</v>
      </c>
      <c r="BZ31">
        <f>IF($E$7&gt;=BZ$7,INDEX(Data!BW:BW,MATCH(Control!$E31,Data!$B:$B,0),),NA())</f>
        <v>110.7</v>
      </c>
      <c r="CA31">
        <f>IF($E$7&gt;=CA$7,INDEX(Data!BX:BX,MATCH(Control!$E31,Data!$B:$B,0),),NA())</f>
        <v>115.5</v>
      </c>
      <c r="CB31">
        <f>IF($E$7&gt;=CB$7,INDEX(Data!BY:BY,MATCH(Control!$E31,Data!$B:$B,0),),NA())</f>
        <v>105.7</v>
      </c>
      <c r="CC31">
        <f>IF($E$7&gt;=CC$7,INDEX(Data!BZ:BZ,MATCH(Control!$E31,Data!$B:$B,0),),NA())</f>
        <v>114.3</v>
      </c>
      <c r="CD31">
        <f>IF($E$7&gt;=CD$7,INDEX(Data!CA:CA,MATCH(Control!$E31,Data!$B:$B,0),),NA())</f>
        <v>107.5</v>
      </c>
      <c r="CE31">
        <f>IF($E$7&gt;=CE$7,INDEX(Data!CB:CB,MATCH(Control!$E31,Data!$B:$B,0),),NA())</f>
        <v>108.8</v>
      </c>
      <c r="CF31">
        <f>IF($E$7&gt;=CF$7,INDEX(Data!CC:CC,MATCH(Control!$E31,Data!$B:$B,0),),NA())</f>
        <v>109.6</v>
      </c>
      <c r="CG31">
        <f>IF($E$7&gt;=CG$7,INDEX(Data!CD:CD,MATCH(Control!$E31,Data!$B:$B,0),),NA())</f>
        <v>118.4</v>
      </c>
      <c r="CH31">
        <f>IF($E$7&gt;=CH$7,INDEX(Data!CE:CE,MATCH(Control!$E31,Data!$B:$B,0),),NA())</f>
        <v>125.5</v>
      </c>
      <c r="CI31">
        <f>IF($E$7&gt;=CI$7,INDEX(Data!CF:CF,MATCH(Control!$E31,Data!$B:$B,0),),NA())</f>
        <v>151.80000000000001</v>
      </c>
      <c r="CJ31">
        <f>IF($E$7&gt;=CJ$7,INDEX(Data!CG:CG,MATCH(Control!$E31,Data!$B:$B,0),),NA())</f>
        <v>232.4</v>
      </c>
      <c r="CK31">
        <f>IF($E$7&gt;=CK$7,INDEX(Data!CH:CH,MATCH(Control!$E31,Data!$B:$B,0),),NA())</f>
        <v>129.4</v>
      </c>
      <c r="CL31">
        <f>IF($E$7&gt;=CL$7,INDEX(Data!CI:CI,MATCH(Control!$E31,Data!$B:$B,0),),NA())</f>
        <v>120.6</v>
      </c>
      <c r="CM31">
        <f>IF($E$7&gt;=CM$7,INDEX(Data!CJ:CJ,MATCH(Control!$E31,Data!$B:$B,0),),NA())</f>
        <v>133.19999999999999</v>
      </c>
      <c r="CN31">
        <f>IF($E$7&gt;=CN$7,INDEX(Data!CK:CK,MATCH(Control!$E31,Data!$B:$B,0),),NA())</f>
        <v>129.30000000000001</v>
      </c>
      <c r="CO31">
        <f>IF($E$7&gt;=CO$7,INDEX(Data!CL:CL,MATCH(Control!$E31,Data!$B:$B,0),),NA())</f>
        <v>142.80000000000001</v>
      </c>
      <c r="CP31">
        <f>IF($E$7&gt;=CP$7,INDEX(Data!CM:CM,MATCH(Control!$E31,Data!$B:$B,0),),NA())</f>
        <v>127.6</v>
      </c>
      <c r="CQ31">
        <f>IF($E$7&gt;=CQ$7,INDEX(Data!CN:CN,MATCH(Control!$E31,Data!$B:$B,0),),NA())</f>
        <v>126</v>
      </c>
      <c r="CR31">
        <f>IF($E$7&gt;=CR$7,INDEX(Data!CO:CO,MATCH(Control!$E31,Data!$B:$B,0),),NA())</f>
        <v>136.69999999999999</v>
      </c>
      <c r="CS31">
        <f>IF($E$7&gt;=CS$7,INDEX(Data!CP:CP,MATCH(Control!$E31,Data!$B:$B,0),),NA())</f>
        <v>144.5</v>
      </c>
      <c r="CT31">
        <f>IF($E$7&gt;=CT$7,INDEX(Data!CQ:CQ,MATCH(Control!$E31,Data!$B:$B,0),),NA())</f>
        <v>147.80000000000001</v>
      </c>
      <c r="CU31">
        <f>IF($E$7&gt;=CU$7,INDEX(Data!CR:CR,MATCH(Control!$E31,Data!$B:$B,0),),NA())</f>
        <v>168.4</v>
      </c>
      <c r="CV31">
        <f>IF($E$7&gt;=CV$7,INDEX(Data!CS:CS,MATCH(Control!$E31,Data!$B:$B,0),),NA())</f>
        <v>242.6</v>
      </c>
      <c r="CW31">
        <f>IF($E$7&gt;=CW$7,INDEX(Data!CT:CT,MATCH(Control!$E31,Data!$B:$B,0),),NA())</f>
        <v>141.19999999999999</v>
      </c>
      <c r="CX31">
        <f>IF($E$7&gt;=CX$7,INDEX(Data!CU:CU,MATCH(Control!$E31,Data!$B:$B,0),),NA())</f>
        <v>139.80000000000001</v>
      </c>
      <c r="CY31">
        <f>IF($E$7&gt;=CY$7,INDEX(Data!CV:CV,MATCH(Control!$E31,Data!$B:$B,0),),NA())</f>
        <v>152.1</v>
      </c>
      <c r="CZ31">
        <f>IF($E$7&gt;=CZ$7,INDEX(Data!CW:CW,MATCH(Control!$E31,Data!$B:$B,0),),NA())</f>
        <v>135.80000000000001</v>
      </c>
      <c r="DA31">
        <f>IF($E$7&gt;=DA$7,INDEX(Data!CX:CX,MATCH(Control!$E31,Data!$B:$B,0),),NA())</f>
        <v>148</v>
      </c>
      <c r="DB31">
        <f>IF($E$7&gt;=DB$7,INDEX(Data!CY:CY,MATCH(Control!$E31,Data!$B:$B,0),),NA())</f>
        <v>135.80000000000001</v>
      </c>
      <c r="DC31">
        <f>IF($E$7&gt;=DC$7,INDEX(Data!CZ:CZ,MATCH(Control!$E31,Data!$B:$B,0),),NA())</f>
        <v>138.69999999999999</v>
      </c>
      <c r="DD31">
        <f>IF($E$7&gt;=DD$7,INDEX(Data!DA:DA,MATCH(Control!$E31,Data!$B:$B,0),),NA())</f>
        <v>144.80000000000001</v>
      </c>
      <c r="DE31">
        <f>IF($E$7&gt;=DE$7,INDEX(Data!DB:DB,MATCH(Control!$E31,Data!$B:$B,0),),NA())</f>
        <v>139.9</v>
      </c>
      <c r="DF31">
        <f>IF($E$7&gt;=DF$7,INDEX(Data!DC:DC,MATCH(Control!$E31,Data!$B:$B,0),),NA())</f>
        <v>151.6</v>
      </c>
      <c r="DG31">
        <f>IF($E$7&gt;=DG$7,INDEX(Data!DD:DD,MATCH(Control!$E31,Data!$B:$B,0),),NA())</f>
        <v>163.9</v>
      </c>
      <c r="DH31">
        <f>IF($E$7&gt;=DH$7,INDEX(Data!DE:DE,MATCH(Control!$E31,Data!$B:$B,0),),NA())</f>
        <v>215.8</v>
      </c>
      <c r="DI31">
        <f>IF($E$7&gt;=DI$7,INDEX(Data!DF:DF,MATCH(Control!$E31,Data!$B:$B,0),),NA())</f>
        <v>135.1</v>
      </c>
      <c r="DJ31">
        <f>IF($E$7&gt;=DJ$7,INDEX(Data!DG:DG,MATCH(Control!$E31,Data!$B:$B,0),),NA())</f>
        <v>135.5</v>
      </c>
      <c r="DK31">
        <f>IF($E$7&gt;=DK$7,INDEX(Data!DH:DH,MATCH(Control!$E31,Data!$B:$B,0),),NA())</f>
        <v>142.4</v>
      </c>
      <c r="DL31">
        <f>IF($E$7&gt;=DL$7,INDEX(Data!DI:DI,MATCH(Control!$E31,Data!$B:$B,0),),NA())</f>
        <v>137.30000000000001</v>
      </c>
      <c r="DM31">
        <f>IF($E$7&gt;=DM$7,INDEX(Data!DJ:DJ,MATCH(Control!$E31,Data!$B:$B,0),),NA())</f>
        <v>146.5</v>
      </c>
      <c r="DN31">
        <f>IF($E$7&gt;=DN$7,INDEX(Data!DK:DK,MATCH(Control!$E31,Data!$B:$B,0),),NA())</f>
        <v>137.6</v>
      </c>
      <c r="DO31">
        <f>IF($E$7&gt;=DO$7,INDEX(Data!DL:DL,MATCH(Control!$E31,Data!$B:$B,0),),NA())</f>
        <v>147</v>
      </c>
      <c r="DP31">
        <f>IF($E$7&gt;=DP$7,INDEX(Data!DM:DM,MATCH(Control!$E31,Data!$B:$B,0),),NA())</f>
        <v>152.9</v>
      </c>
      <c r="DQ31">
        <f>IF($E$7&gt;=DQ$7,INDEX(Data!DN:DN,MATCH(Control!$E31,Data!$B:$B,0),),NA())</f>
        <v>157.5</v>
      </c>
      <c r="DR31">
        <f>IF($E$7&gt;=DR$7,INDEX(Data!DO:DO,MATCH(Control!$E31,Data!$B:$B,0),),NA())</f>
        <v>169.3</v>
      </c>
      <c r="DS31">
        <f>IF($E$7&gt;=DS$7,INDEX(Data!DP:DP,MATCH(Control!$E31,Data!$B:$B,0),),NA())</f>
        <v>184.8</v>
      </c>
      <c r="DT31">
        <f>IF($E$7&gt;=DT$7,INDEX(Data!DQ:DQ,MATCH(Control!$E31,Data!$B:$B,0),),NA())</f>
        <v>250.1</v>
      </c>
      <c r="DU31">
        <f>IF($E$7&gt;=DU$7,INDEX(Data!DR:DR,MATCH(Control!$E31,Data!$B:$B,0),),NA())</f>
        <v>164.4</v>
      </c>
      <c r="DV31">
        <f>IF($E$7&gt;=DV$7,INDEX(Data!DS:DS,MATCH(Control!$E31,Data!$B:$B,0),),NA())</f>
        <v>169.8</v>
      </c>
      <c r="DW31">
        <f>IF($E$7&gt;=DW$7,INDEX(Data!DT:DT,MATCH(Control!$E31,Data!$B:$B,0),),NA())</f>
        <v>171</v>
      </c>
      <c r="DX31">
        <f>IF($E$7&gt;=DX$7,INDEX(Data!DU:DU,MATCH(Control!$E31,Data!$B:$B,0),),NA())</f>
        <v>167.5</v>
      </c>
      <c r="DY31">
        <f>IF($E$7&gt;=DY$7,INDEX(Data!DV:DV,MATCH(Control!$E31,Data!$B:$B,0),),NA())</f>
        <v>173.2</v>
      </c>
      <c r="DZ31">
        <f>IF($E$7&gt;=DZ$7,INDEX(Data!DW:DW,MATCH(Control!$E31,Data!$B:$B,0),),NA())</f>
        <v>150.80000000000001</v>
      </c>
      <c r="EA31">
        <f>IF($E$7&gt;=EA$7,INDEX(Data!DX:DX,MATCH(Control!$E31,Data!$B:$B,0),),NA())</f>
        <v>160.9</v>
      </c>
      <c r="EB31">
        <f>IF($E$7&gt;=EB$7,INDEX(Data!DY:DY,MATCH(Control!$E31,Data!$B:$B,0),),NA())</f>
        <v>164.5</v>
      </c>
      <c r="EC31">
        <f>IF($E$7&gt;=EC$7,INDEX(Data!DZ:DZ,MATCH(Control!$E31,Data!$B:$B,0),),NA())</f>
        <v>173.6</v>
      </c>
      <c r="ED31">
        <f>IF($E$7&gt;=ED$7,INDEX(Data!EA:EA,MATCH(Control!$E31,Data!$B:$B,0),),NA())</f>
        <v>182.7</v>
      </c>
      <c r="EE31">
        <f>IF($E$7&gt;=EE$7,INDEX(Data!EB:EB,MATCH(Control!$E31,Data!$B:$B,0),),NA())</f>
        <v>196.9</v>
      </c>
      <c r="EF31">
        <f>IF($E$7&gt;=EF$7,INDEX(Data!EC:EC,MATCH(Control!$E31,Data!$B:$B,0),),NA())</f>
        <v>255.5</v>
      </c>
      <c r="EG31">
        <f>IF($E$7&gt;=EG$7,INDEX(Data!ED:ED,MATCH(Control!$E31,Data!$B:$B,0),),NA())</f>
        <v>156.1</v>
      </c>
      <c r="EH31">
        <f>IF($E$7&gt;=EH$7,INDEX(Data!EE:EE,MATCH(Control!$E31,Data!$B:$B,0),),NA())</f>
        <v>152.6</v>
      </c>
      <c r="EI31">
        <f>IF($E$7&gt;=EI$7,INDEX(Data!EF:EF,MATCH(Control!$E31,Data!$B:$B,0),),NA())</f>
        <v>162</v>
      </c>
      <c r="EJ31">
        <f>IF($E$7&gt;=EJ$7,INDEX(Data!EG:EG,MATCH(Control!$E31,Data!$B:$B,0),),NA())</f>
        <v>151.5</v>
      </c>
      <c r="EK31">
        <f>IF($E$7&gt;=EK$7,INDEX(Data!EH:EH,MATCH(Control!$E31,Data!$B:$B,0),),NA())</f>
        <v>160.5</v>
      </c>
      <c r="EL31">
        <f>IF($E$7&gt;=EL$7,INDEX(Data!EI:EI,MATCH(Control!$E31,Data!$B:$B,0),),NA())</f>
        <v>144.9</v>
      </c>
      <c r="EM31">
        <f>IF($E$7&gt;=EM$7,INDEX(Data!EJ:EJ,MATCH(Control!$E31,Data!$B:$B,0),),NA())</f>
        <v>147</v>
      </c>
      <c r="EN31">
        <f>IF($E$7&gt;=EN$7,INDEX(Data!EK:EK,MATCH(Control!$E31,Data!$B:$B,0),),NA())</f>
        <v>151.5</v>
      </c>
      <c r="EO31">
        <f>IF($E$7&gt;=EO$7,INDEX(Data!EL:EL,MATCH(Control!$E31,Data!$B:$B,0),),NA())</f>
        <v>161.6</v>
      </c>
      <c r="EP31">
        <f>IF($E$7&gt;=EP$7,INDEX(Data!EM:EM,MATCH(Control!$E31,Data!$B:$B,0),),NA())</f>
        <v>169.4</v>
      </c>
      <c r="EQ31">
        <f>IF($E$7&gt;=EQ$7,INDEX(Data!EN:EN,MATCH(Control!$E31,Data!$B:$B,0),),NA())</f>
        <v>186.7</v>
      </c>
      <c r="ER31">
        <f>IF($E$7&gt;=ER$7,INDEX(Data!EO:EO,MATCH(Control!$E31,Data!$B:$B,0),),NA())</f>
        <v>270.10000000000002</v>
      </c>
      <c r="ES31">
        <f>IF($E$7&gt;=ES$7,INDEX(Data!EP:EP,MATCH(Control!$E31,Data!$B:$B,0),),NA())</f>
        <v>159.6</v>
      </c>
      <c r="ET31">
        <f>IF($E$7&gt;=ET$7,INDEX(Data!EQ:EQ,MATCH(Control!$E31,Data!$B:$B,0),),NA())</f>
        <v>161</v>
      </c>
      <c r="EU31">
        <f>IF($E$7&gt;=EU$7,INDEX(Data!ER:ER,MATCH(Control!$E31,Data!$B:$B,0),),NA())</f>
        <v>171.3</v>
      </c>
      <c r="EV31">
        <f>IF($E$7&gt;=EV$7,INDEX(Data!ES:ES,MATCH(Control!$E31,Data!$B:$B,0),),NA())</f>
        <v>152.6</v>
      </c>
      <c r="EW31">
        <f>IF($E$7&gt;=EW$7,INDEX(Data!ET:ET,MATCH(Control!$E31,Data!$B:$B,0),),NA())</f>
        <v>159.5</v>
      </c>
      <c r="EX31">
        <f>IF($E$7&gt;=EX$7,INDEX(Data!EU:EU,MATCH(Control!$E31,Data!$B:$B,0),),NA())</f>
        <v>157.4</v>
      </c>
      <c r="EY31">
        <f>IF($E$7&gt;=EY$7,INDEX(Data!EV:EV,MATCH(Control!$E31,Data!$B:$B,0),),NA())</f>
        <v>156.9</v>
      </c>
      <c r="EZ31">
        <f>IF($E$7&gt;=EZ$7,INDEX(Data!EW:EW,MATCH(Control!$E31,Data!$B:$B,0),),NA())</f>
        <v>169.6</v>
      </c>
      <c r="FA31">
        <f>IF($E$7&gt;=FA$7,INDEX(Data!EX:EX,MATCH(Control!$E31,Data!$B:$B,0),),NA())</f>
        <v>186.2</v>
      </c>
      <c r="FB31">
        <f>IF($E$7&gt;=FB$7,INDEX(Data!EY:EY,MATCH(Control!$E31,Data!$B:$B,0),),NA())</f>
        <v>206.3</v>
      </c>
      <c r="FC31">
        <f>IF($E$7&gt;=FC$7,INDEX(Data!EZ:EZ,MATCH(Control!$E31,Data!$B:$B,0),),NA())</f>
        <v>198.3</v>
      </c>
      <c r="FD31">
        <f>IF($E$7&gt;=FD$7,INDEX(Data!FA:FA,MATCH(Control!$E31,Data!$B:$B,0),),NA())</f>
        <v>269.5</v>
      </c>
      <c r="FE31">
        <f>IF($E$7&gt;=FE$7,INDEX(Data!FB:FB,MATCH(Control!$E31,Data!$B:$B,0),),NA())</f>
        <v>176.6</v>
      </c>
      <c r="FF31">
        <f>IF($E$7&gt;=FF$7,INDEX(Data!FC:FC,MATCH(Control!$E31,Data!$B:$B,0),),NA())</f>
        <v>170.8</v>
      </c>
      <c r="FG31">
        <f>IF($E$7&gt;=FG$7,INDEX(Data!FD:FD,MATCH(Control!$E31,Data!$B:$B,0),),NA())</f>
        <v>179.7</v>
      </c>
      <c r="FH31">
        <f>IF($E$7&gt;=FH$7,INDEX(Data!FE:FE,MATCH(Control!$E31,Data!$B:$B,0),),NA())</f>
        <v>174.9</v>
      </c>
      <c r="FI31">
        <f>IF($E$7&gt;=FI$7,INDEX(Data!FF:FF,MATCH(Control!$E31,Data!$B:$B,0),),NA())</f>
        <v>174.9</v>
      </c>
      <c r="FJ31">
        <f>IF($E$7&gt;=FJ$7,INDEX(Data!FG:FG,MATCH(Control!$E31,Data!$B:$B,0),),NA())</f>
        <v>169.1</v>
      </c>
      <c r="FK31">
        <f>IF($E$7&gt;=FK$7,INDEX(Data!FH:FH,MATCH(Control!$E31,Data!$B:$B,0),),NA())</f>
        <v>184.9</v>
      </c>
      <c r="FL31">
        <f>IF($E$7&gt;=FL$7,INDEX(Data!FI:FI,MATCH(Control!$E31,Data!$B:$B,0),),NA())</f>
        <v>192.5</v>
      </c>
      <c r="FM31">
        <f>IF($E$7&gt;=FM$7,INDEX(Data!FJ:FJ,MATCH(Control!$E31,Data!$B:$B,0),),NA())</f>
        <v>201.5</v>
      </c>
      <c r="FN31">
        <f>IF($E$7&gt;=FN$7,INDEX(Data!FK:FK,MATCH(Control!$E31,Data!$B:$B,0),),NA())</f>
        <v>210.5</v>
      </c>
      <c r="FO31">
        <f>IF($E$7&gt;=FO$7,INDEX(Data!FL:FL,MATCH(Control!$E31,Data!$B:$B,0),),NA())</f>
        <v>227.9</v>
      </c>
      <c r="FP31">
        <f>IF($E$7&gt;=FP$7,INDEX(Data!FM:FM,MATCH(Control!$E31,Data!$B:$B,0),),NA())</f>
        <v>316.5</v>
      </c>
      <c r="FQ31">
        <f>IF($E$7&gt;=FQ$7,INDEX(Data!FN:FN,MATCH(Control!$E31,Data!$B:$B,0),),NA())</f>
        <v>202.2</v>
      </c>
      <c r="FR31">
        <f>IF($E$7&gt;=FR$7,INDEX(Data!FO:FO,MATCH(Control!$E31,Data!$B:$B,0),),NA())</f>
        <v>210</v>
      </c>
      <c r="FS31">
        <f>IF($E$7&gt;=FS$7,INDEX(Data!FP:FP,MATCH(Control!$E31,Data!$B:$B,0),),NA())</f>
        <v>204.5</v>
      </c>
      <c r="FT31">
        <f>IF($E$7&gt;=FT$7,INDEX(Data!FQ:FQ,MATCH(Control!$E31,Data!$B:$B,0),),NA())</f>
        <v>203.3</v>
      </c>
      <c r="FU31">
        <f>IF($E$7&gt;=FU$7,INDEX(Data!FR:FR,MATCH(Control!$E31,Data!$B:$B,0),),NA())</f>
        <v>209.4</v>
      </c>
      <c r="FV31">
        <f>IF($E$7&gt;=FV$7,INDEX(Data!FS:FS,MATCH(Control!$E31,Data!$B:$B,0),),NA())</f>
        <v>194.8</v>
      </c>
      <c r="FW31">
        <f>IF($E$7&gt;=FW$7,INDEX(Data!FT:FT,MATCH(Control!$E31,Data!$B:$B,0),),NA())</f>
        <v>215.7</v>
      </c>
      <c r="FX31">
        <f>IF($E$7&gt;=FX$7,INDEX(Data!FU:FU,MATCH(Control!$E31,Data!$B:$B,0),),NA())</f>
        <v>228.6</v>
      </c>
      <c r="FY31">
        <f>IF($E$7&gt;=FY$7,INDEX(Data!FV:FV,MATCH(Control!$E31,Data!$B:$B,0),),NA())</f>
        <v>226.6</v>
      </c>
      <c r="FZ31">
        <f>IF($E$7&gt;=FZ$7,INDEX(Data!FW:FW,MATCH(Control!$E31,Data!$B:$B,0),),NA())</f>
        <v>229.8</v>
      </c>
      <c r="GA31">
        <f>IF($E$7&gt;=GA$7,INDEX(Data!FX:FX,MATCH(Control!$E31,Data!$B:$B,0),),NA())</f>
        <v>242.6</v>
      </c>
      <c r="GB31">
        <f>IF($E$7&gt;=GB$7,INDEX(Data!FY:FY,MATCH(Control!$E31,Data!$B:$B,0),),NA())</f>
        <v>336.5</v>
      </c>
      <c r="GC31">
        <f>IF($E$7&gt;=GC$7,INDEX(Data!FZ:FZ,MATCH(Control!$E31,Data!$B:$B,0),),NA())</f>
        <v>228.4</v>
      </c>
      <c r="GD31">
        <f>IF($E$7&gt;=GD$7,INDEX(Data!GA:GA,MATCH(Control!$E31,Data!$B:$B,0),),NA())</f>
        <v>212.9</v>
      </c>
      <c r="GE31">
        <f>IF($E$7&gt;=GE$7,INDEX(Data!GB:GB,MATCH(Control!$E31,Data!$B:$B,0),),NA())</f>
        <v>222.3</v>
      </c>
      <c r="GF31">
        <f>IF($E$7&gt;=GF$7,INDEX(Data!GC:GC,MATCH(Control!$E31,Data!$B:$B,0),),NA())</f>
        <v>217.2</v>
      </c>
      <c r="GG31">
        <f>IF($E$7&gt;=GG$7,INDEX(Data!GD:GD,MATCH(Control!$E31,Data!$B:$B,0),),NA())</f>
        <v>225.4</v>
      </c>
      <c r="GH31">
        <f>IF($E$7&gt;=GH$7,INDEX(Data!GE:GE,MATCH(Control!$E31,Data!$B:$B,0),),NA())</f>
        <v>217.2</v>
      </c>
      <c r="GI31">
        <f>IF($E$7&gt;=GI$7,INDEX(Data!GF:GF,MATCH(Control!$E31,Data!$B:$B,0),),NA())</f>
        <v>228.2</v>
      </c>
      <c r="GJ31">
        <f>IF($E$7&gt;=GJ$7,INDEX(Data!GG:GG,MATCH(Control!$E31,Data!$B:$B,0),),NA())</f>
        <v>227.9</v>
      </c>
      <c r="GK31">
        <f>IF($E$7&gt;=GK$7,INDEX(Data!GH:GH,MATCH(Control!$E31,Data!$B:$B,0),),NA())</f>
        <v>234.9</v>
      </c>
      <c r="GL31">
        <f>IF($E$7&gt;=GL$7,INDEX(Data!GI:GI,MATCH(Control!$E31,Data!$B:$B,0),),NA())</f>
        <v>257.60000000000002</v>
      </c>
      <c r="GM31">
        <f>IF($E$7&gt;=GM$7,INDEX(Data!GJ:GJ,MATCH(Control!$E31,Data!$B:$B,0),),NA())</f>
        <v>280.7</v>
      </c>
      <c r="GN31">
        <f>IF($E$7&gt;=GN$7,INDEX(Data!GK:GK,MATCH(Control!$E31,Data!$B:$B,0),),NA())</f>
        <v>390.1</v>
      </c>
      <c r="GO31">
        <f>IF($E$7&gt;=GO$7,INDEX(Data!GL:GL,MATCH(Control!$E31,Data!$B:$B,0),),NA())</f>
        <v>235.6</v>
      </c>
      <c r="GP31">
        <f>IF($E$7&gt;=GP$7,INDEX(Data!GM:GM,MATCH(Control!$E31,Data!$B:$B,0),),NA())</f>
        <v>224.4</v>
      </c>
      <c r="GQ31">
        <f>IF($E$7&gt;=GQ$7,INDEX(Data!GN:GN,MATCH(Control!$E31,Data!$B:$B,0),),NA())</f>
        <v>219.1</v>
      </c>
      <c r="GR31">
        <f>IF($E$7&gt;=GR$7,INDEX(Data!GO:GO,MATCH(Control!$E31,Data!$B:$B,0),),NA())</f>
        <v>242.2</v>
      </c>
      <c r="GS31">
        <f>IF($E$7&gt;=GS$7,INDEX(Data!GP:GP,MATCH(Control!$E31,Data!$B:$B,0),),NA())</f>
        <v>239.6</v>
      </c>
      <c r="GT31">
        <f>IF($E$7&gt;=GT$7,INDEX(Data!GQ:GQ,MATCH(Control!$E31,Data!$B:$B,0),),NA())</f>
        <v>230.5</v>
      </c>
      <c r="GU31">
        <f>IF($E$7&gt;=GU$7,INDEX(Data!GR:GR,MATCH(Control!$E31,Data!$B:$B,0),),NA())</f>
        <v>240.5</v>
      </c>
      <c r="GV31">
        <f>IF($E$7&gt;=GV$7,INDEX(Data!GS:GS,MATCH(Control!$E31,Data!$B:$B,0),),NA())</f>
        <v>233.9</v>
      </c>
      <c r="GW31">
        <f>IF($E$7&gt;=GW$7,INDEX(Data!GT:GT,MATCH(Control!$E31,Data!$B:$B,0),),NA())</f>
        <v>242.7</v>
      </c>
      <c r="GX31">
        <f>IF($E$7&gt;=GX$7,INDEX(Data!GU:GU,MATCH(Control!$E31,Data!$B:$B,0),),NA())</f>
        <v>227.3</v>
      </c>
      <c r="GY31">
        <f>IF($E$7&gt;=GY$7,INDEX(Data!GV:GV,MATCH(Control!$E31,Data!$B:$B,0),),NA())</f>
        <v>243.9</v>
      </c>
      <c r="GZ31">
        <f>IF($E$7&gt;=GZ$7,INDEX(Data!GW:GW,MATCH(Control!$E31,Data!$B:$B,0),),NA())</f>
        <v>337.8</v>
      </c>
      <c r="HA31">
        <f>IF($E$7&gt;=HA$7,INDEX(Data!GX:GX,MATCH(Control!$E31,Data!$B:$B,0),),NA())</f>
        <v>211.2</v>
      </c>
      <c r="HB31">
        <f>IF($E$7&gt;=HB$7,INDEX(Data!GY:GY,MATCH(Control!$E31,Data!$B:$B,0),),NA())</f>
        <v>197</v>
      </c>
      <c r="HC31">
        <f>IF($E$7&gt;=HC$7,INDEX(Data!GZ:GZ,MATCH(Control!$E31,Data!$B:$B,0),),NA())</f>
        <v>194.3</v>
      </c>
      <c r="HD31">
        <f>IF($E$7&gt;=HD$7,INDEX(Data!HA:HA,MATCH(Control!$E31,Data!$B:$B,0),),NA())</f>
        <v>218.5</v>
      </c>
      <c r="HE31">
        <f>IF($E$7&gt;=HE$7,INDEX(Data!HB:HB,MATCH(Control!$E31,Data!$B:$B,0),),NA())</f>
        <v>222.6</v>
      </c>
      <c r="HF31">
        <f>IF($E$7&gt;=HF$7,INDEX(Data!HC:HC,MATCH(Control!$E31,Data!$B:$B,0),),NA())</f>
        <v>195</v>
      </c>
      <c r="HG31">
        <f>IF($E$7&gt;=HG$7,INDEX(Data!HD:HD,MATCH(Control!$E31,Data!$B:$B,0),),NA())</f>
        <v>215.2</v>
      </c>
      <c r="HH31">
        <f>IF($E$7&gt;=HH$7,INDEX(Data!HE:HE,MATCH(Control!$E31,Data!$B:$B,0),),NA())</f>
        <v>222.7</v>
      </c>
      <c r="HI31">
        <f>IF($E$7&gt;=HI$7,INDEX(Data!HF:HF,MATCH(Control!$E31,Data!$B:$B,0),),NA())</f>
        <v>232.6</v>
      </c>
      <c r="HJ31">
        <f>IF($E$7&gt;=HJ$7,INDEX(Data!HG:HG,MATCH(Control!$E31,Data!$B:$B,0),),NA())</f>
        <v>236.7</v>
      </c>
      <c r="HK31">
        <f>IF($E$7&gt;=HK$7,INDEX(Data!HH:HH,MATCH(Control!$E31,Data!$B:$B,0),),NA())</f>
        <v>252.2</v>
      </c>
      <c r="HL31">
        <f>IF($E$7&gt;=HL$7,INDEX(Data!HI:HI,MATCH(Control!$E31,Data!$B:$B,0),),NA())</f>
        <v>364.6</v>
      </c>
      <c r="HM31">
        <f>IF($E$7&gt;=HM$7,INDEX(Data!HJ:HJ,MATCH(Control!$E31,Data!$B:$B,0),),NA())</f>
        <v>219.2</v>
      </c>
      <c r="HN31">
        <f>IF($E$7&gt;=HN$7,INDEX(Data!HK:HK,MATCH(Control!$E31,Data!$B:$B,0),),NA())</f>
        <v>215.2</v>
      </c>
      <c r="HO31">
        <f>IF($E$7&gt;=HO$7,INDEX(Data!HL:HL,MATCH(Control!$E31,Data!$B:$B,0),),NA())</f>
        <v>221</v>
      </c>
      <c r="HP31">
        <f>IF($E$7&gt;=HP$7,INDEX(Data!HM:HM,MATCH(Control!$E31,Data!$B:$B,0),),NA())</f>
        <v>212.6</v>
      </c>
      <c r="HQ31">
        <f>IF($E$7&gt;=HQ$7,INDEX(Data!HN:HN,MATCH(Control!$E31,Data!$B:$B,0),),NA())</f>
        <v>228.6</v>
      </c>
      <c r="HR31">
        <f>IF($E$7&gt;=HR$7,INDEX(Data!HO:HO,MATCH(Control!$E31,Data!$B:$B,0),),NA())</f>
        <v>239.4</v>
      </c>
      <c r="HS31">
        <f>IF($E$7&gt;=HS$7,INDEX(Data!HP:HP,MATCH(Control!$E31,Data!$B:$B,0),),NA())</f>
        <v>201</v>
      </c>
      <c r="HT31">
        <f>IF($E$7&gt;=HT$7,INDEX(Data!HQ:HQ,MATCH(Control!$E31,Data!$B:$B,0),),NA())</f>
        <v>211.4</v>
      </c>
      <c r="HU31">
        <f>IF($E$7&gt;=HU$7,INDEX(Data!HR:HR,MATCH(Control!$E31,Data!$B:$B,0),),NA())</f>
        <v>241.1</v>
      </c>
      <c r="HV31">
        <f>IF($E$7&gt;=HV$7,INDEX(Data!HS:HS,MATCH(Control!$E31,Data!$B:$B,0),),NA())</f>
        <v>253.9</v>
      </c>
      <c r="HW31">
        <f>IF($E$7&gt;=HW$7,INDEX(Data!HT:HT,MATCH(Control!$E31,Data!$B:$B,0),),NA())</f>
        <v>261.2</v>
      </c>
      <c r="HX31">
        <f>IF($E$7&gt;=HX$7,INDEX(Data!HU:HU,MATCH(Control!$E31,Data!$B:$B,0),),NA())</f>
        <v>362.6</v>
      </c>
      <c r="HY31">
        <f>IF($E$7&gt;=HY$7,INDEX(Data!HV:HV,MATCH(Control!$E31,Data!$B:$B,0),),NA())</f>
        <v>244.9</v>
      </c>
      <c r="HZ31">
        <f>IF($E$7&gt;=HZ$7,INDEX(Data!HW:HW,MATCH(Control!$E31,Data!$B:$B,0),),NA())</f>
        <v>236.1</v>
      </c>
      <c r="IA31">
        <f>IF($E$7&gt;=IA$7,INDEX(Data!HX:HX,MATCH(Control!$E31,Data!$B:$B,0),),NA())</f>
        <v>249.7</v>
      </c>
      <c r="IB31">
        <f>IF($E$7&gt;=IB$7,INDEX(Data!HY:HY,MATCH(Control!$E31,Data!$B:$B,0),),NA())</f>
        <v>263.39999999999998</v>
      </c>
      <c r="IC31">
        <f>IF($E$7&gt;=IC$7,INDEX(Data!HZ:HZ,MATCH(Control!$E31,Data!$B:$B,0),),NA())</f>
        <v>268.10000000000002</v>
      </c>
      <c r="ID31">
        <f>IF($E$7&gt;=ID$7,INDEX(Data!IA:IA,MATCH(Control!$E31,Data!$B:$B,0),),NA())</f>
        <v>248.9</v>
      </c>
      <c r="IE31">
        <f>IF($E$7&gt;=IE$7,INDEX(Data!IB:IB,MATCH(Control!$E31,Data!$B:$B,0),),NA())</f>
        <v>253.3</v>
      </c>
      <c r="IF31">
        <f>IF($E$7&gt;=IF$7,INDEX(Data!IC:IC,MATCH(Control!$E31,Data!$B:$B,0),),NA())</f>
        <v>266</v>
      </c>
      <c r="IG31">
        <f>IF($E$7&gt;=IG$7,INDEX(Data!ID:ID,MATCH(Control!$E31,Data!$B:$B,0),),NA())</f>
        <v>262.2</v>
      </c>
      <c r="IH31">
        <f>IF($E$7&gt;=IH$7,INDEX(Data!IE:IE,MATCH(Control!$E31,Data!$B:$B,0),),NA())</f>
        <v>291.60000000000002</v>
      </c>
      <c r="II31">
        <f>IF($E$7&gt;=II$7,INDEX(Data!IF:IF,MATCH(Control!$E31,Data!$B:$B,0),),NA())</f>
        <v>316.8</v>
      </c>
      <c r="IJ31">
        <f>IF($E$7&gt;=IJ$7,INDEX(Data!IG:IG,MATCH(Control!$E31,Data!$B:$B,0),),NA())</f>
        <v>445</v>
      </c>
      <c r="IK31">
        <f>IF($E$7&gt;=IK$7,INDEX(Data!IH:IH,MATCH(Control!$E31,Data!$B:$B,0),),NA())</f>
        <v>268.60000000000002</v>
      </c>
      <c r="IL31">
        <f>IF($E$7&gt;=IL$7,INDEX(Data!II:II,MATCH(Control!$E31,Data!$B:$B,0),),NA())</f>
        <v>248.4</v>
      </c>
      <c r="IM31">
        <f>IF($E$7&gt;=IM$7,INDEX(Data!IJ:IJ,MATCH(Control!$E31,Data!$B:$B,0),),NA())</f>
        <v>272.39999999999998</v>
      </c>
      <c r="IN31">
        <f>IF($E$7&gt;=IN$7,INDEX(Data!IK:IK,MATCH(Control!$E31,Data!$B:$B,0),),NA())</f>
        <v>261.5</v>
      </c>
      <c r="IO31">
        <f>IF($E$7&gt;=IO$7,INDEX(Data!IL:IL,MATCH(Control!$E31,Data!$B:$B,0),),NA())</f>
        <v>283.10000000000002</v>
      </c>
      <c r="IP31">
        <f>IF($E$7&gt;=IP$7,INDEX(Data!IM:IM,MATCH(Control!$E31,Data!$B:$B,0),),NA())</f>
        <v>254.4</v>
      </c>
      <c r="IQ31">
        <f>IF($E$7&gt;=IQ$7,INDEX(Data!IN:IN,MATCH(Control!$E31,Data!$B:$B,0),),NA())</f>
        <v>265.3</v>
      </c>
      <c r="IR31">
        <f>IF($E$7&gt;=IR$7,INDEX(Data!IO:IO,MATCH(Control!$E31,Data!$B:$B,0),),NA())</f>
        <v>284.89999999999998</v>
      </c>
      <c r="IS31">
        <f>IF($E$7&gt;=IS$7,INDEX(Data!IP:IP,MATCH(Control!$E31,Data!$B:$B,0),),NA())</f>
        <v>291.2</v>
      </c>
      <c r="IT31">
        <f>IF($E$7&gt;=IT$7,INDEX(Data!IQ:IQ,MATCH(Control!$E31,Data!$B:$B,0),),NA())</f>
        <v>299.7</v>
      </c>
      <c r="IU31">
        <f>IF($E$7&gt;=IU$7,INDEX(Data!IR:IR,MATCH(Control!$E31,Data!$B:$B,0),),NA())</f>
        <v>332</v>
      </c>
      <c r="IV31">
        <f>IF($E$7&gt;=IV$7,INDEX(Data!IS:IS,MATCH(Control!$E31,Data!$B:$B,0),),NA())</f>
        <v>454.8</v>
      </c>
      <c r="IW31">
        <f>IF($E$7&gt;=IW$7,INDEX(Data!IT:IT,MATCH(Control!$E31,Data!$B:$B,0),),NA())</f>
        <v>271.8</v>
      </c>
      <c r="IX31">
        <f>IF($E$7&gt;=IX$7,INDEX(Data!IU:IU,MATCH(Control!$E31,Data!$B:$B,0),),NA())</f>
        <v>261.3</v>
      </c>
      <c r="IY31">
        <f>IF($E$7&gt;=IY$7,INDEX(Data!IV:IV,MATCH(Control!$E31,Data!$B:$B,0),),NA())</f>
        <v>266.7</v>
      </c>
      <c r="IZ31">
        <f>IF($E$7&gt;=IZ$7,INDEX(Data!IW:IW,MATCH(Control!$E31,Data!$B:$B,0),),NA())</f>
        <v>275.8</v>
      </c>
      <c r="JA31">
        <f>IF($E$7&gt;=JA$7,INDEX(Data!IX:IX,MATCH(Control!$E31,Data!$B:$B,0),),NA())</f>
        <v>287.3</v>
      </c>
      <c r="JB31">
        <f>IF($E$7&gt;=JB$7,INDEX(Data!IY:IY,MATCH(Control!$E31,Data!$B:$B,0),),NA())</f>
        <v>277.5</v>
      </c>
      <c r="JC31">
        <f>IF($E$7&gt;=JC$7,INDEX(Data!IZ:IZ,MATCH(Control!$E31,Data!$B:$B,0),),NA())</f>
        <v>285.39999999999998</v>
      </c>
      <c r="JD31">
        <f>IF($E$7&gt;=JD$7,INDEX(Data!JA:JA,MATCH(Control!$E31,Data!$B:$B,0),),NA())</f>
        <v>297.10000000000002</v>
      </c>
      <c r="JE31">
        <f>IF($E$7&gt;=JE$7,INDEX(Data!JB:JB,MATCH(Control!$E31,Data!$B:$B,0),),NA())</f>
        <v>314.39999999999998</v>
      </c>
      <c r="JF31">
        <f>IF($E$7&gt;=JF$7,INDEX(Data!JC:JC,MATCH(Control!$E31,Data!$B:$B,0),),NA())</f>
        <v>323</v>
      </c>
      <c r="JG31">
        <f>IF($E$7&gt;=JG$7,INDEX(Data!JD:JD,MATCH(Control!$E31,Data!$B:$B,0),),NA())</f>
        <v>346.5</v>
      </c>
      <c r="JH31">
        <f>IF($E$7&gt;=JH$7,INDEX(Data!JE:JE,MATCH(Control!$E31,Data!$B:$B,0),),NA())</f>
        <v>456</v>
      </c>
      <c r="JI31">
        <f>IF($E$7&gt;=JI$7,INDEX(Data!JF:JF,MATCH(Control!$E31,Data!$B:$B,0),),NA())</f>
        <v>268.5</v>
      </c>
      <c r="JJ31">
        <f>IF($E$7&gt;=JJ$7,INDEX(Data!JG:JG,MATCH(Control!$E31,Data!$B:$B,0),),NA())</f>
        <v>256.8</v>
      </c>
      <c r="JK31">
        <f>IF($E$7&gt;=JK$7,INDEX(Data!JH:JH,MATCH(Control!$E31,Data!$B:$B,0),),NA())</f>
        <v>270.7</v>
      </c>
      <c r="JL31">
        <f>IF($E$7&gt;=JL$7,INDEX(Data!JI:JI,MATCH(Control!$E31,Data!$B:$B,0),),NA())</f>
        <v>250.9</v>
      </c>
      <c r="JM31">
        <f>IF($E$7&gt;=JM$7,INDEX(Data!JJ:JJ,MATCH(Control!$E31,Data!$B:$B,0),),NA())</f>
        <v>266.39999999999998</v>
      </c>
      <c r="JN31">
        <f>IF($E$7&gt;=JN$7,INDEX(Data!JK:JK,MATCH(Control!$E31,Data!$B:$B,0),),NA())</f>
        <v>255.2</v>
      </c>
      <c r="JO31">
        <f>IF($E$7&gt;=JO$7,INDEX(Data!JL:JL,MATCH(Control!$E31,Data!$B:$B,0),),NA())</f>
        <v>261</v>
      </c>
      <c r="JP31">
        <f>IF($E$7&gt;=JP$7,INDEX(Data!JM:JM,MATCH(Control!$E31,Data!$B:$B,0),),NA())</f>
        <v>263.89999999999998</v>
      </c>
      <c r="JQ31">
        <f>IF($E$7&gt;=JQ$7,INDEX(Data!JN:JN,MATCH(Control!$E31,Data!$B:$B,0),),NA())</f>
        <v>276.3</v>
      </c>
      <c r="JR31">
        <f>IF($E$7&gt;=JR$7,INDEX(Data!JO:JO,MATCH(Control!$E31,Data!$B:$B,0),),NA())</f>
        <v>291.2</v>
      </c>
      <c r="JS31">
        <f>IF($E$7&gt;=JS$7,INDEX(Data!JP:JP,MATCH(Control!$E31,Data!$B:$B,0),),NA())</f>
        <v>304.8</v>
      </c>
      <c r="JT31">
        <f>IF($E$7&gt;=JT$7,INDEX(Data!JQ:JQ,MATCH(Control!$E31,Data!$B:$B,0),),NA())</f>
        <v>427</v>
      </c>
      <c r="JU31">
        <f>IF($E$7&gt;=JU$7,INDEX(Data!JR:JR,MATCH(Control!$E31,Data!$B:$B,0),),NA())</f>
        <v>279.39999999999998</v>
      </c>
      <c r="JV31">
        <f>IF($E$7&gt;=JV$7,INDEX(Data!JS:JS,MATCH(Control!$E31,Data!$B:$B,0),),NA())</f>
        <v>255.7</v>
      </c>
      <c r="JW31">
        <f>IF($E$7&gt;=JW$7,INDEX(Data!JT:JT,MATCH(Control!$E31,Data!$B:$B,0),),NA())</f>
        <v>268.3</v>
      </c>
      <c r="JX31">
        <f>IF($E$7&gt;=JX$7,INDEX(Data!JU:JU,MATCH(Control!$E31,Data!$B:$B,0),),NA())</f>
        <v>260.60000000000002</v>
      </c>
      <c r="JY31">
        <f>IF($E$7&gt;=JY$7,INDEX(Data!JV:JV,MATCH(Control!$E31,Data!$B:$B,0),),NA())</f>
        <v>260.10000000000002</v>
      </c>
      <c r="JZ31">
        <f>IF($E$7&gt;=JZ$7,INDEX(Data!JW:JW,MATCH(Control!$E31,Data!$B:$B,0),),NA())</f>
        <v>254.4</v>
      </c>
      <c r="KA31">
        <f>IF($E$7&gt;=KA$7,INDEX(Data!JX:JX,MATCH(Control!$E31,Data!$B:$B,0),),NA())</f>
        <v>249.9</v>
      </c>
      <c r="KB31">
        <f>IF($E$7&gt;=KB$7,INDEX(Data!JY:JY,MATCH(Control!$E31,Data!$B:$B,0),),NA())</f>
        <v>262.39999999999998</v>
      </c>
      <c r="KC31">
        <f>IF($E$7&gt;=KC$7,INDEX(Data!JZ:JZ,MATCH(Control!$E31,Data!$B:$B,0),),NA())</f>
        <v>269.89999999999998</v>
      </c>
      <c r="KD31">
        <f>IF($E$7&gt;=KD$7,INDEX(Data!KA:KA,MATCH(Control!$E31,Data!$B:$B,0),),NA())</f>
        <v>277.8</v>
      </c>
      <c r="KE31">
        <f>IF($E$7&gt;=KE$7,INDEX(Data!KB:KB,MATCH(Control!$E31,Data!$B:$B,0),),NA())</f>
        <v>303</v>
      </c>
      <c r="KF31">
        <f>IF($E$7&gt;=KF$7,INDEX(Data!KC:KC,MATCH(Control!$E31,Data!$B:$B,0),),NA())</f>
        <v>417.3</v>
      </c>
      <c r="KG31">
        <f>IF($E$7&gt;=KG$7,INDEX(Data!KD:KD,MATCH(Control!$E31,Data!$B:$B,0),),NA())</f>
        <v>265.8</v>
      </c>
      <c r="KH31">
        <f>IF($E$7&gt;=KH$7,INDEX(Data!KE:KE,MATCH(Control!$E31,Data!$B:$B,0),),NA())</f>
        <v>248.7</v>
      </c>
      <c r="KI31">
        <f>IF($E$7&gt;=KI$7,INDEX(Data!KF:KF,MATCH(Control!$E31,Data!$B:$B,0),),NA())</f>
        <v>273.10000000000002</v>
      </c>
      <c r="KJ31">
        <f>IF($E$7&gt;=KJ$7,INDEX(Data!KG:KG,MATCH(Control!$E31,Data!$B:$B,0),),NA())</f>
        <v>261</v>
      </c>
      <c r="KK31">
        <f>IF($E$7&gt;=KK$7,INDEX(Data!KH:KH,MATCH(Control!$E31,Data!$B:$B,0),),NA())</f>
        <v>266.3</v>
      </c>
      <c r="KL31">
        <f>IF($E$7&gt;=KL$7,INDEX(Data!KI:KI,MATCH(Control!$E31,Data!$B:$B,0),),NA())</f>
        <v>260.39999999999998</v>
      </c>
      <c r="KM31">
        <f>IF($E$7&gt;=KM$7,INDEX(Data!KJ:KJ,MATCH(Control!$E31,Data!$B:$B,0),),NA())</f>
        <v>268.3</v>
      </c>
      <c r="KN31">
        <f>IF($E$7&gt;=KN$7,INDEX(Data!KK:KK,MATCH(Control!$E31,Data!$B:$B,0),),NA())</f>
        <v>275.89999999999998</v>
      </c>
      <c r="KO31">
        <f>IF($E$7&gt;=KO$7,INDEX(Data!KL:KL,MATCH(Control!$E31,Data!$B:$B,0),),NA())</f>
        <v>278.2</v>
      </c>
      <c r="KP31">
        <f>IF($E$7&gt;=KP$7,INDEX(Data!KM:KM,MATCH(Control!$E31,Data!$B:$B,0),),NA())</f>
        <v>284.10000000000002</v>
      </c>
      <c r="KQ31">
        <f>IF($E$7&gt;=KQ$7,INDEX(Data!KN:KN,MATCH(Control!$E31,Data!$B:$B,0),),NA())</f>
        <v>299.2</v>
      </c>
      <c r="KR31">
        <f>IF($E$7&gt;=KR$7,INDEX(Data!KO:KO,MATCH(Control!$E31,Data!$B:$B,0),),NA())</f>
        <v>429.1</v>
      </c>
      <c r="KS31">
        <f>IF($E$7&gt;=KS$7,INDEX(Data!KP:KP,MATCH(Control!$E31,Data!$B:$B,0),),NA())</f>
        <v>266</v>
      </c>
      <c r="KT31">
        <f>IF($E$7&gt;=KT$7,INDEX(Data!KQ:KQ,MATCH(Control!$E31,Data!$B:$B,0),),NA())</f>
        <v>251.1</v>
      </c>
      <c r="KU31">
        <f>IF($E$7&gt;=KU$7,INDEX(Data!KR:KR,MATCH(Control!$E31,Data!$B:$B,0),),NA())</f>
        <v>269.89999999999998</v>
      </c>
      <c r="KV31">
        <f>IF($E$7&gt;=KV$7,INDEX(Data!KS:KS,MATCH(Control!$E31,Data!$B:$B,0),),NA())</f>
        <v>261.7</v>
      </c>
      <c r="KW31">
        <f>IF($E$7&gt;=KW$7,INDEX(Data!KT:KT,MATCH(Control!$E31,Data!$B:$B,0),),NA())</f>
        <v>273.7</v>
      </c>
      <c r="KX31">
        <f>IF($E$7&gt;=KX$7,INDEX(Data!KU:KU,MATCH(Control!$E31,Data!$B:$B,0),),NA())</f>
        <v>254.8</v>
      </c>
      <c r="KY31">
        <f>IF($E$7&gt;=KY$7,INDEX(Data!KV:KV,MATCH(Control!$E31,Data!$B:$B,0),),NA())</f>
        <v>275.2</v>
      </c>
      <c r="KZ31">
        <f>IF($E$7&gt;=KZ$7,INDEX(Data!KW:KW,MATCH(Control!$E31,Data!$B:$B,0),),NA())</f>
        <v>290.39999999999998</v>
      </c>
      <c r="LA31">
        <f>IF($E$7&gt;=LA$7,INDEX(Data!KX:KX,MATCH(Control!$E31,Data!$B:$B,0),),NA())</f>
        <v>306.7</v>
      </c>
      <c r="LB31">
        <f>IF($E$7&gt;=LB$7,INDEX(Data!KY:KY,MATCH(Control!$E31,Data!$B:$B,0),),NA())</f>
        <v>309.8</v>
      </c>
      <c r="LC31">
        <f>IF($E$7&gt;=LC$7,INDEX(Data!KZ:KZ,MATCH(Control!$E31,Data!$B:$B,0),),NA())</f>
        <v>324.3</v>
      </c>
      <c r="LD31">
        <f>IF($E$7&gt;=LD$7,INDEX(Data!LA:LA,MATCH(Control!$E31,Data!$B:$B,0),),NA())</f>
        <v>472</v>
      </c>
      <c r="LE31">
        <f>IF($E$7&gt;=LE$7,INDEX(Data!LB:LB,MATCH(Control!$E31,Data!$B:$B,0),),NA())</f>
        <v>285.89999999999998</v>
      </c>
      <c r="LF31">
        <f>IF($E$7&gt;=LF$7,INDEX(Data!LC:LC,MATCH(Control!$E31,Data!$B:$B,0),),NA())</f>
        <v>286.8</v>
      </c>
      <c r="LG31">
        <f>IF($E$7&gt;=LG$7,INDEX(Data!LD:LD,MATCH(Control!$E31,Data!$B:$B,0),),NA())</f>
        <v>275.3</v>
      </c>
      <c r="LH31">
        <f>IF($E$7&gt;=LH$7,INDEX(Data!LE:LE,MATCH(Control!$E31,Data!$B:$B,0),),NA())</f>
        <v>257.2</v>
      </c>
      <c r="LI31">
        <f>IF($E$7&gt;=LI$7,INDEX(Data!LF:LF,MATCH(Control!$E31,Data!$B:$B,0),),NA())</f>
        <v>285.8</v>
      </c>
      <c r="LJ31">
        <f>IF($E$7&gt;=LJ$7,INDEX(Data!LG:LG,MATCH(Control!$E31,Data!$B:$B,0),),NA())</f>
        <v>259.7</v>
      </c>
      <c r="LK31">
        <f>IF($E$7&gt;=LK$7,INDEX(Data!LH:LH,MATCH(Control!$E31,Data!$B:$B,0),),NA())</f>
        <v>261.2</v>
      </c>
      <c r="LL31">
        <f>IF($E$7&gt;=LL$7,INDEX(Data!LI:LI,MATCH(Control!$E31,Data!$B:$B,0),),NA())</f>
        <v>273.39999999999998</v>
      </c>
      <c r="LM31">
        <f>IF($E$7&gt;=LM$7,INDEX(Data!LJ:LJ,MATCH(Control!$E31,Data!$B:$B,0),),NA())</f>
        <v>275.2</v>
      </c>
      <c r="LN31">
        <f>IF($E$7&gt;=LN$7,INDEX(Data!LK:LK,MATCH(Control!$E31,Data!$B:$B,0),),NA())</f>
        <v>300.5</v>
      </c>
      <c r="LO31">
        <f>IF($E$7&gt;=LO$7,INDEX(Data!LL:LL,MATCH(Control!$E31,Data!$B:$B,0),),NA())</f>
        <v>323.5</v>
      </c>
      <c r="LP31">
        <f>IF($E$7&gt;=LP$7,INDEX(Data!LM:LM,MATCH(Control!$E31,Data!$B:$B,0),),NA())</f>
        <v>457.3</v>
      </c>
      <c r="LQ31">
        <f>IF($E$7&gt;=LQ$7,INDEX(Data!LN:LN,MATCH(Control!$E31,Data!$B:$B,0),),NA())</f>
        <v>290.8</v>
      </c>
      <c r="LR31">
        <f>IF($E$7&gt;=LR$7,INDEX(Data!LO:LO,MATCH(Control!$E31,Data!$B:$B,0),),NA())</f>
        <v>285.2</v>
      </c>
      <c r="LS31">
        <f>IF($E$7&gt;=LS$7,INDEX(Data!LP:LP,MATCH(Control!$E31,Data!$B:$B,0),),NA())</f>
        <v>300.60000000000002</v>
      </c>
      <c r="LT31">
        <f>IF($E$7&gt;=LT$7,INDEX(Data!LQ:LQ,MATCH(Control!$E31,Data!$B:$B,0),),NA())</f>
        <v>294.39999999999998</v>
      </c>
      <c r="LU31">
        <f>IF($E$7&gt;=LU$7,INDEX(Data!LR:LR,MATCH(Control!$E31,Data!$B:$B,0),),NA())</f>
        <v>304.89999999999998</v>
      </c>
      <c r="LV31">
        <f>IF($E$7&gt;=LV$7,INDEX(Data!LS:LS,MATCH(Control!$E31,Data!$B:$B,0),),NA())</f>
        <v>292.5</v>
      </c>
      <c r="LW31">
        <f>IF($E$7&gt;=LW$7,INDEX(Data!LT:LT,MATCH(Control!$E31,Data!$B:$B,0),),NA())</f>
        <v>305.3</v>
      </c>
      <c r="LX31">
        <f>IF($E$7&gt;=LX$7,INDEX(Data!LU:LU,MATCH(Control!$E31,Data!$B:$B,0),),NA())</f>
        <v>289.10000000000002</v>
      </c>
      <c r="LY31">
        <f>IF($E$7&gt;=LY$7,INDEX(Data!LV:LV,MATCH(Control!$E31,Data!$B:$B,0),),NA())</f>
        <v>296.2</v>
      </c>
      <c r="LZ31">
        <f>IF($E$7&gt;=LZ$7,INDEX(Data!LW:LW,MATCH(Control!$E31,Data!$B:$B,0),),NA())</f>
        <v>298.5</v>
      </c>
      <c r="MA31">
        <f>IF($E$7&gt;=MA$7,INDEX(Data!LX:LX,MATCH(Control!$E31,Data!$B:$B,0),),NA())</f>
        <v>320.7</v>
      </c>
      <c r="MB31">
        <f>IF($E$7&gt;=MB$7,INDEX(Data!LY:LY,MATCH(Control!$E31,Data!$B:$B,0),),NA())</f>
        <v>408.4</v>
      </c>
      <c r="MC31">
        <f>IF($E$7&gt;=MC$7,INDEX(Data!LZ:LZ,MATCH(Control!$E31,Data!$B:$B,0),),NA())</f>
        <v>265.8</v>
      </c>
      <c r="MD31">
        <f>IF($E$7&gt;=MD$7,INDEX(Data!MA:MA,MATCH(Control!$E31,Data!$B:$B,0),),NA())</f>
        <v>239.5</v>
      </c>
      <c r="ME31">
        <f>IF($E$7&gt;=ME$7,INDEX(Data!MB:MB,MATCH(Control!$E31,Data!$B:$B,0),),NA())</f>
        <v>266.89999999999998</v>
      </c>
      <c r="MF31">
        <f>IF($E$7&gt;=MF$7,INDEX(Data!MC:MC,MATCH(Control!$E31,Data!$B:$B,0),),NA())</f>
        <v>259.89999999999998</v>
      </c>
      <c r="MG31">
        <f>IF($E$7&gt;=MG$7,INDEX(Data!MD:MD,MATCH(Control!$E31,Data!$B:$B,0),),NA())</f>
        <v>271.89999999999998</v>
      </c>
      <c r="MH31">
        <f>IF($E$7&gt;=MH$7,INDEX(Data!ME:ME,MATCH(Control!$E31,Data!$B:$B,0),),NA())</f>
        <v>259.5</v>
      </c>
      <c r="MI31">
        <f>IF($E$7&gt;=MI$7,INDEX(Data!MF:MF,MATCH(Control!$E31,Data!$B:$B,0),),NA())</f>
        <v>267.5</v>
      </c>
      <c r="MJ31">
        <f>IF($E$7&gt;=MJ$7,INDEX(Data!MG:MG,MATCH(Control!$E31,Data!$B:$B,0),),NA())</f>
        <v>275.89999999999998</v>
      </c>
      <c r="MK31">
        <f>IF($E$7&gt;=MK$7,INDEX(Data!MH:MH,MATCH(Control!$E31,Data!$B:$B,0),),NA())</f>
        <v>277.5</v>
      </c>
      <c r="ML31">
        <f>IF($E$7&gt;=ML$7,INDEX(Data!MI:MI,MATCH(Control!$E31,Data!$B:$B,0),),NA())</f>
        <v>277.7</v>
      </c>
      <c r="MM31">
        <f>IF($E$7&gt;=MM$7,INDEX(Data!MJ:MJ,MATCH(Control!$E31,Data!$B:$B,0),),NA())</f>
        <v>317.60000000000002</v>
      </c>
      <c r="MN31">
        <f>IF($E$7&gt;=MN$7,INDEX(Data!MK:MK,MATCH(Control!$E31,Data!$B:$B,0),),NA())</f>
        <v>398</v>
      </c>
      <c r="MO31">
        <f>IF($E$7&gt;=MO$7,INDEX(Data!ML:ML,MATCH(Control!$E31,Data!$B:$B,0),),NA())</f>
        <v>294.39999999999998</v>
      </c>
      <c r="MP31">
        <f>IF($E$7&gt;=MP$7,INDEX(Data!MM:MM,MATCH(Control!$E31,Data!$B:$B,0),),NA())</f>
        <v>300.5</v>
      </c>
      <c r="MQ31">
        <f>IF($E$7&gt;=MQ$7,INDEX(Data!MN:MN,MATCH(Control!$E31,Data!$B:$B,0),),NA())</f>
        <v>308.7</v>
      </c>
      <c r="MR31">
        <f>IF($E$7&gt;=MR$7,INDEX(Data!MO:MO,MATCH(Control!$E31,Data!$B:$B,0),),NA())</f>
        <v>272.8</v>
      </c>
      <c r="MS31" t="e">
        <f>IF($E$7&gt;=MS$7,INDEX(Data!MP:MP,MATCH(Control!$E31,Data!$B:$B,0),),NA())</f>
        <v>#N/A</v>
      </c>
      <c r="MT31" t="e">
        <f>IF($E$7&gt;=MT$7,INDEX(Data!MQ:MQ,MATCH(Control!$E31,Data!$B:$B,0),),NA())</f>
        <v>#N/A</v>
      </c>
      <c r="MU31" t="e">
        <f>IF($E$7&gt;=MU$7,INDEX(Data!MR:MR,MATCH(Control!$E31,Data!$B:$B,0),),NA())</f>
        <v>#N/A</v>
      </c>
      <c r="MV31" t="e">
        <f>IF($E$7&gt;=MV$7,INDEX(Data!MS:MS,MATCH(Control!$E31,Data!$B:$B,0),),NA())</f>
        <v>#N/A</v>
      </c>
      <c r="MW31" t="e">
        <f>IF($E$7&gt;=MW$7,INDEX(Data!MT:MT,MATCH(Control!$E31,Data!$B:$B,0),),NA())</f>
        <v>#N/A</v>
      </c>
      <c r="MX31" t="e">
        <f>IF($E$7&gt;=MX$7,INDEX(Data!MU:MU,MATCH(Control!$E31,Data!$B:$B,0),),NA())</f>
        <v>#N/A</v>
      </c>
      <c r="MY31" t="e">
        <f>IF($E$7&gt;=MY$7,INDEX(Data!MV:MV,MATCH(Control!$E31,Data!$B:$B,0),),NA())</f>
        <v>#N/A</v>
      </c>
      <c r="MZ31" t="e">
        <f>IF($E$7&gt;=MZ$7,INDEX(Data!MW:MW,MATCH(Control!$E31,Data!$B:$B,0),),NA())</f>
        <v>#N/A</v>
      </c>
      <c r="NA31" t="e">
        <f>IF($E$7&gt;=NA$7,INDEX(Data!MX:MX,MATCH(Control!$E31,Data!$B:$B,0),),NA())</f>
        <v>#N/A</v>
      </c>
      <c r="NB31" t="e">
        <f>IF($E$7&gt;=NB$7,INDEX(Data!MY:MY,MATCH(Control!$E31,Data!$B:$B,0),),NA())</f>
        <v>#N/A</v>
      </c>
      <c r="NC31" t="e">
        <f>IF($E$7&gt;=NC$7,INDEX(Data!MZ:MZ,MATCH(Control!$E31,Data!$B:$B,0),),NA())</f>
        <v>#N/A</v>
      </c>
      <c r="ND31" t="e">
        <f>IF($E$7&gt;=ND$7,INDEX(Data!NA:NA,MATCH(Control!$E31,Data!$B:$B,0),),NA())</f>
        <v>#N/A</v>
      </c>
      <c r="NE31" t="e">
        <f>IF($E$7&gt;=NE$7,INDEX(Data!NB:NB,MATCH(Control!$E31,Data!$B:$B,0),),NA())</f>
        <v>#N/A</v>
      </c>
      <c r="NF31" t="e">
        <f>IF($E$7&gt;=NF$7,INDEX(Data!NC:NC,MATCH(Control!$E31,Data!$B:$B,0),),NA())</f>
        <v>#N/A</v>
      </c>
      <c r="NG31" t="e">
        <f>IF($E$7&gt;=NG$7,INDEX(Data!ND:ND,MATCH(Control!$E31,Data!$B:$B,0),),NA())</f>
        <v>#N/A</v>
      </c>
      <c r="NH31" t="e">
        <f>IF($E$7&gt;=NH$7,INDEX(Data!NE:NE,MATCH(Control!$E31,Data!$B:$B,0),),NA())</f>
        <v>#N/A</v>
      </c>
      <c r="NI31" t="e">
        <f>IF($E$7&gt;=NI$7,INDEX(Data!NF:NF,MATCH(Control!$E31,Data!$B:$B,0),),NA())</f>
        <v>#N/A</v>
      </c>
      <c r="NJ31" t="e">
        <f>IF($E$7&gt;=NJ$7,INDEX(Data!NG:NG,MATCH(Control!$E31,Data!$B:$B,0),),NA())</f>
        <v>#N/A</v>
      </c>
      <c r="NK31" t="e">
        <f>IF($E$7&gt;=NK$7,INDEX(Data!NH:NH,MATCH(Control!$E31,Data!$B:$B,0),),NA())</f>
        <v>#N/A</v>
      </c>
      <c r="NL31" t="e">
        <f>IF($E$7&gt;=NL$7,INDEX(Data!NI:NI,MATCH(Control!$E31,Data!$B:$B,0),),NA())</f>
        <v>#N/A</v>
      </c>
    </row>
    <row r="32" spans="1:376" x14ac:dyDescent="0.25">
      <c r="A32" s="17">
        <v>4</v>
      </c>
      <c r="C32" s="8">
        <f t="shared" si="0"/>
        <v>39753</v>
      </c>
      <c r="E32" s="3" t="str">
        <f t="shared" si="32"/>
        <v>New South Wales - Other retailing</v>
      </c>
      <c r="F32" t="str">
        <f t="shared" si="34"/>
        <v>New South Wales</v>
      </c>
      <c r="G32" t="str">
        <f t="shared" si="33"/>
        <v>Other retailing</v>
      </c>
      <c r="H32">
        <f>IF($E$7&gt;=H$7,INDEX(Data!E:E,MATCH(Control!$E32,Data!$B:$B,0),),NA())</f>
        <v>178</v>
      </c>
      <c r="I32">
        <f>IF($E$7&gt;=I$7,INDEX(Data!F:F,MATCH(Control!$E32,Data!$B:$B,0),),NA())</f>
        <v>181.5</v>
      </c>
      <c r="J32">
        <f>IF($E$7&gt;=J$7,INDEX(Data!G:G,MATCH(Control!$E32,Data!$B:$B,0),),NA())</f>
        <v>174.1</v>
      </c>
      <c r="K32">
        <f>IF($E$7&gt;=K$7,INDEX(Data!H:H,MATCH(Control!$E32,Data!$B:$B,0),),NA())</f>
        <v>180.2</v>
      </c>
      <c r="L32">
        <f>IF($E$7&gt;=L$7,INDEX(Data!I:I,MATCH(Control!$E32,Data!$B:$B,0),),NA())</f>
        <v>178.1</v>
      </c>
      <c r="M32">
        <f>IF($E$7&gt;=M$7,INDEX(Data!J:J,MATCH(Control!$E32,Data!$B:$B,0),),NA())</f>
        <v>176.5</v>
      </c>
      <c r="N32">
        <f>IF($E$7&gt;=N$7,INDEX(Data!K:K,MATCH(Control!$E32,Data!$B:$B,0),),NA())</f>
        <v>180.3</v>
      </c>
      <c r="O32">
        <f>IF($E$7&gt;=O$7,INDEX(Data!L:L,MATCH(Control!$E32,Data!$B:$B,0),),NA())</f>
        <v>192.9</v>
      </c>
      <c r="P32">
        <f>IF($E$7&gt;=P$7,INDEX(Data!M:M,MATCH(Control!$E32,Data!$B:$B,0),),NA())</f>
        <v>260.3</v>
      </c>
      <c r="Q32">
        <f>IF($E$7&gt;=Q$7,INDEX(Data!N:N,MATCH(Control!$E32,Data!$B:$B,0),),NA())</f>
        <v>182.1</v>
      </c>
      <c r="R32">
        <f>IF($E$7&gt;=R$7,INDEX(Data!O:O,MATCH(Control!$E32,Data!$B:$B,0),),NA())</f>
        <v>195.5</v>
      </c>
      <c r="S32">
        <f>IF($E$7&gt;=S$7,INDEX(Data!P:P,MATCH(Control!$E32,Data!$B:$B,0),),NA())</f>
        <v>205.7</v>
      </c>
      <c r="T32">
        <f>IF($E$7&gt;=T$7,INDEX(Data!Q:Q,MATCH(Control!$E32,Data!$B:$B,0),),NA())</f>
        <v>193.7</v>
      </c>
      <c r="U32">
        <f>IF($E$7&gt;=U$7,INDEX(Data!R:R,MATCH(Control!$E32,Data!$B:$B,0),),NA())</f>
        <v>204.1</v>
      </c>
      <c r="V32">
        <f>IF($E$7&gt;=V$7,INDEX(Data!S:S,MATCH(Control!$E32,Data!$B:$B,0),),NA())</f>
        <v>198.8</v>
      </c>
      <c r="W32">
        <f>IF($E$7&gt;=W$7,INDEX(Data!T:T,MATCH(Control!$E32,Data!$B:$B,0),),NA())</f>
        <v>203</v>
      </c>
      <c r="X32">
        <f>IF($E$7&gt;=X$7,INDEX(Data!U:U,MATCH(Control!$E32,Data!$B:$B,0),),NA())</f>
        <v>211.5</v>
      </c>
      <c r="Y32">
        <f>IF($E$7&gt;=Y$7,INDEX(Data!V:V,MATCH(Control!$E32,Data!$B:$B,0),),NA())</f>
        <v>210.9</v>
      </c>
      <c r="Z32">
        <f>IF($E$7&gt;=Z$7,INDEX(Data!W:W,MATCH(Control!$E32,Data!$B:$B,0),),NA())</f>
        <v>212</v>
      </c>
      <c r="AA32">
        <f>IF($E$7&gt;=AA$7,INDEX(Data!X:X,MATCH(Control!$E32,Data!$B:$B,0),),NA())</f>
        <v>228.2</v>
      </c>
      <c r="AB32">
        <f>IF($E$7&gt;=AB$7,INDEX(Data!Y:Y,MATCH(Control!$E32,Data!$B:$B,0),),NA())</f>
        <v>301.2</v>
      </c>
      <c r="AC32">
        <f>IF($E$7&gt;=AC$7,INDEX(Data!Z:Z,MATCH(Control!$E32,Data!$B:$B,0),),NA())</f>
        <v>199.7</v>
      </c>
      <c r="AD32">
        <f>IF($E$7&gt;=AD$7,INDEX(Data!AA:AA,MATCH(Control!$E32,Data!$B:$B,0),),NA())</f>
        <v>219.7</v>
      </c>
      <c r="AE32">
        <f>IF($E$7&gt;=AE$7,INDEX(Data!AB:AB,MATCH(Control!$E32,Data!$B:$B,0),),NA())</f>
        <v>217.7</v>
      </c>
      <c r="AF32">
        <f>IF($E$7&gt;=AF$7,INDEX(Data!AC:AC,MATCH(Control!$E32,Data!$B:$B,0),),NA())</f>
        <v>196.3</v>
      </c>
      <c r="AG32">
        <f>IF($E$7&gt;=AG$7,INDEX(Data!AD:AD,MATCH(Control!$E32,Data!$B:$B,0),),NA())</f>
        <v>218.7</v>
      </c>
      <c r="AH32">
        <f>IF($E$7&gt;=AH$7,INDEX(Data!AE:AE,MATCH(Control!$E32,Data!$B:$B,0),),NA())</f>
        <v>201</v>
      </c>
      <c r="AI32">
        <f>IF($E$7&gt;=AI$7,INDEX(Data!AF:AF,MATCH(Control!$E32,Data!$B:$B,0),),NA())</f>
        <v>206</v>
      </c>
      <c r="AJ32">
        <f>IF($E$7&gt;=AJ$7,INDEX(Data!AG:AG,MATCH(Control!$E32,Data!$B:$B,0),),NA())</f>
        <v>213.4</v>
      </c>
      <c r="AK32">
        <f>IF($E$7&gt;=AK$7,INDEX(Data!AH:AH,MATCH(Control!$E32,Data!$B:$B,0),),NA())</f>
        <v>199.2</v>
      </c>
      <c r="AL32">
        <f>IF($E$7&gt;=AL$7,INDEX(Data!AI:AI,MATCH(Control!$E32,Data!$B:$B,0),),NA())</f>
        <v>225.8</v>
      </c>
      <c r="AM32">
        <f>IF($E$7&gt;=AM$7,INDEX(Data!AJ:AJ,MATCH(Control!$E32,Data!$B:$B,0),),NA())</f>
        <v>239.8</v>
      </c>
      <c r="AN32">
        <f>IF($E$7&gt;=AN$7,INDEX(Data!AK:AK,MATCH(Control!$E32,Data!$B:$B,0),),NA())</f>
        <v>306</v>
      </c>
      <c r="AO32">
        <f>IF($E$7&gt;=AO$7,INDEX(Data!AL:AL,MATCH(Control!$E32,Data!$B:$B,0),),NA())</f>
        <v>218.9</v>
      </c>
      <c r="AP32">
        <f>IF($E$7&gt;=AP$7,INDEX(Data!AM:AM,MATCH(Control!$E32,Data!$B:$B,0),),NA())</f>
        <v>213</v>
      </c>
      <c r="AQ32">
        <f>IF($E$7&gt;=AQ$7,INDEX(Data!AN:AN,MATCH(Control!$E32,Data!$B:$B,0),),NA())</f>
        <v>222.8</v>
      </c>
      <c r="AR32">
        <f>IF($E$7&gt;=AR$7,INDEX(Data!AO:AO,MATCH(Control!$E32,Data!$B:$B,0),),NA())</f>
        <v>215.2</v>
      </c>
      <c r="AS32">
        <f>IF($E$7&gt;=AS$7,INDEX(Data!AP:AP,MATCH(Control!$E32,Data!$B:$B,0),),NA())</f>
        <v>239.8</v>
      </c>
      <c r="AT32">
        <f>IF($E$7&gt;=AT$7,INDEX(Data!AQ:AQ,MATCH(Control!$E32,Data!$B:$B,0),),NA())</f>
        <v>216.1</v>
      </c>
      <c r="AU32">
        <f>IF($E$7&gt;=AU$7,INDEX(Data!AR:AR,MATCH(Control!$E32,Data!$B:$B,0),),NA())</f>
        <v>238.2</v>
      </c>
      <c r="AV32">
        <f>IF($E$7&gt;=AV$7,INDEX(Data!AS:AS,MATCH(Control!$E32,Data!$B:$B,0),),NA())</f>
        <v>242.4</v>
      </c>
      <c r="AW32">
        <f>IF($E$7&gt;=AW$7,INDEX(Data!AT:AT,MATCH(Control!$E32,Data!$B:$B,0),),NA())</f>
        <v>229.1</v>
      </c>
      <c r="AX32">
        <f>IF($E$7&gt;=AX$7,INDEX(Data!AU:AU,MATCH(Control!$E32,Data!$B:$B,0),),NA())</f>
        <v>250.3</v>
      </c>
      <c r="AY32">
        <f>IF($E$7&gt;=AY$7,INDEX(Data!AV:AV,MATCH(Control!$E32,Data!$B:$B,0),),NA())</f>
        <v>269.5</v>
      </c>
      <c r="AZ32">
        <f>IF($E$7&gt;=AZ$7,INDEX(Data!AW:AW,MATCH(Control!$E32,Data!$B:$B,0),),NA())</f>
        <v>343.2</v>
      </c>
      <c r="BA32">
        <f>IF($E$7&gt;=BA$7,INDEX(Data!AX:AX,MATCH(Control!$E32,Data!$B:$B,0),),NA())</f>
        <v>240.3</v>
      </c>
      <c r="BB32">
        <f>IF($E$7&gt;=BB$7,INDEX(Data!AY:AY,MATCH(Control!$E32,Data!$B:$B,0),),NA())</f>
        <v>235.6</v>
      </c>
      <c r="BC32">
        <f>IF($E$7&gt;=BC$7,INDEX(Data!AZ:AZ,MATCH(Control!$E32,Data!$B:$B,0),),NA())</f>
        <v>232.4</v>
      </c>
      <c r="BD32">
        <f>IF($E$7&gt;=BD$7,INDEX(Data!BA:BA,MATCH(Control!$E32,Data!$B:$B,0),),NA())</f>
        <v>246.5</v>
      </c>
      <c r="BE32">
        <f>IF($E$7&gt;=BE$7,INDEX(Data!BB:BB,MATCH(Control!$E32,Data!$B:$B,0),),NA())</f>
        <v>266</v>
      </c>
      <c r="BF32">
        <f>IF($E$7&gt;=BF$7,INDEX(Data!BC:BC,MATCH(Control!$E32,Data!$B:$B,0),),NA())</f>
        <v>239.3</v>
      </c>
      <c r="BG32">
        <f>IF($E$7&gt;=BG$7,INDEX(Data!BD:BD,MATCH(Control!$E32,Data!$B:$B,0),),NA())</f>
        <v>264.3</v>
      </c>
      <c r="BH32">
        <f>IF($E$7&gt;=BH$7,INDEX(Data!BE:BE,MATCH(Control!$E32,Data!$B:$B,0),),NA())</f>
        <v>263.3</v>
      </c>
      <c r="BI32">
        <f>IF($E$7&gt;=BI$7,INDEX(Data!BF:BF,MATCH(Control!$E32,Data!$B:$B,0),),NA())</f>
        <v>262.5</v>
      </c>
      <c r="BJ32">
        <f>IF($E$7&gt;=BJ$7,INDEX(Data!BG:BG,MATCH(Control!$E32,Data!$B:$B,0),),NA())</f>
        <v>278</v>
      </c>
      <c r="BK32">
        <f>IF($E$7&gt;=BK$7,INDEX(Data!BH:BH,MATCH(Control!$E32,Data!$B:$B,0),),NA())</f>
        <v>280.2</v>
      </c>
      <c r="BL32">
        <f>IF($E$7&gt;=BL$7,INDEX(Data!BI:BI,MATCH(Control!$E32,Data!$B:$B,0),),NA())</f>
        <v>382.4</v>
      </c>
      <c r="BM32">
        <f>IF($E$7&gt;=BM$7,INDEX(Data!BJ:BJ,MATCH(Control!$E32,Data!$B:$B,0),),NA())</f>
        <v>260.2</v>
      </c>
      <c r="BN32">
        <f>IF($E$7&gt;=BN$7,INDEX(Data!BK:BK,MATCH(Control!$E32,Data!$B:$B,0),),NA())</f>
        <v>262.5</v>
      </c>
      <c r="BO32">
        <f>IF($E$7&gt;=BO$7,INDEX(Data!BL:BL,MATCH(Control!$E32,Data!$B:$B,0),),NA())</f>
        <v>266.10000000000002</v>
      </c>
      <c r="BP32">
        <f>IF($E$7&gt;=BP$7,INDEX(Data!BM:BM,MATCH(Control!$E32,Data!$B:$B,0),),NA())</f>
        <v>269.89999999999998</v>
      </c>
      <c r="BQ32">
        <f>IF($E$7&gt;=BQ$7,INDEX(Data!BN:BN,MATCH(Control!$E32,Data!$B:$B,0),),NA())</f>
        <v>286.2</v>
      </c>
      <c r="BR32">
        <f>IF($E$7&gt;=BR$7,INDEX(Data!BO:BO,MATCH(Control!$E32,Data!$B:$B,0),),NA())</f>
        <v>273.3</v>
      </c>
      <c r="BS32">
        <f>IF($E$7&gt;=BS$7,INDEX(Data!BP:BP,MATCH(Control!$E32,Data!$B:$B,0),),NA())</f>
        <v>296.10000000000002</v>
      </c>
      <c r="BT32">
        <f>IF($E$7&gt;=BT$7,INDEX(Data!BQ:BQ,MATCH(Control!$E32,Data!$B:$B,0),),NA())</f>
        <v>290.39999999999998</v>
      </c>
      <c r="BU32">
        <f>IF($E$7&gt;=BU$7,INDEX(Data!BR:BR,MATCH(Control!$E32,Data!$B:$B,0),),NA())</f>
        <v>293.39999999999998</v>
      </c>
      <c r="BV32">
        <f>IF($E$7&gt;=BV$7,INDEX(Data!BS:BS,MATCH(Control!$E32,Data!$B:$B,0),),NA())</f>
        <v>302.89999999999998</v>
      </c>
      <c r="BW32">
        <f>IF($E$7&gt;=BW$7,INDEX(Data!BT:BT,MATCH(Control!$E32,Data!$B:$B,0),),NA())</f>
        <v>308.39999999999998</v>
      </c>
      <c r="BX32">
        <f>IF($E$7&gt;=BX$7,INDEX(Data!BU:BU,MATCH(Control!$E32,Data!$B:$B,0),),NA())</f>
        <v>406.6</v>
      </c>
      <c r="BY32">
        <f>IF($E$7&gt;=BY$7,INDEX(Data!BV:BV,MATCH(Control!$E32,Data!$B:$B,0),),NA())</f>
        <v>284.60000000000002</v>
      </c>
      <c r="BZ32">
        <f>IF($E$7&gt;=BZ$7,INDEX(Data!BW:BW,MATCH(Control!$E32,Data!$B:$B,0),),NA())</f>
        <v>299.7</v>
      </c>
      <c r="CA32">
        <f>IF($E$7&gt;=CA$7,INDEX(Data!BX:BX,MATCH(Control!$E32,Data!$B:$B,0),),NA())</f>
        <v>310.10000000000002</v>
      </c>
      <c r="CB32">
        <f>IF($E$7&gt;=CB$7,INDEX(Data!BY:BY,MATCH(Control!$E32,Data!$B:$B,0),),NA())</f>
        <v>282.39999999999998</v>
      </c>
      <c r="CC32">
        <f>IF($E$7&gt;=CC$7,INDEX(Data!BZ:BZ,MATCH(Control!$E32,Data!$B:$B,0),),NA())</f>
        <v>304.5</v>
      </c>
      <c r="CD32">
        <f>IF($E$7&gt;=CD$7,INDEX(Data!CA:CA,MATCH(Control!$E32,Data!$B:$B,0),),NA())</f>
        <v>297.2</v>
      </c>
      <c r="CE32">
        <f>IF($E$7&gt;=CE$7,INDEX(Data!CB:CB,MATCH(Control!$E32,Data!$B:$B,0),),NA())</f>
        <v>299.5</v>
      </c>
      <c r="CF32">
        <f>IF($E$7&gt;=CF$7,INDEX(Data!CC:CC,MATCH(Control!$E32,Data!$B:$B,0),),NA())</f>
        <v>310.2</v>
      </c>
      <c r="CG32">
        <f>IF($E$7&gt;=CG$7,INDEX(Data!CD:CD,MATCH(Control!$E32,Data!$B:$B,0),),NA())</f>
        <v>321.60000000000002</v>
      </c>
      <c r="CH32">
        <f>IF($E$7&gt;=CH$7,INDEX(Data!CE:CE,MATCH(Control!$E32,Data!$B:$B,0),),NA())</f>
        <v>333</v>
      </c>
      <c r="CI32">
        <f>IF($E$7&gt;=CI$7,INDEX(Data!CF:CF,MATCH(Control!$E32,Data!$B:$B,0),),NA())</f>
        <v>375.2</v>
      </c>
      <c r="CJ32">
        <f>IF($E$7&gt;=CJ$7,INDEX(Data!CG:CG,MATCH(Control!$E32,Data!$B:$B,0),),NA())</f>
        <v>510</v>
      </c>
      <c r="CK32">
        <f>IF($E$7&gt;=CK$7,INDEX(Data!CH:CH,MATCH(Control!$E32,Data!$B:$B,0),),NA())</f>
        <v>334.6</v>
      </c>
      <c r="CL32">
        <f>IF($E$7&gt;=CL$7,INDEX(Data!CI:CI,MATCH(Control!$E32,Data!$B:$B,0),),NA())</f>
        <v>329.9</v>
      </c>
      <c r="CM32">
        <f>IF($E$7&gt;=CM$7,INDEX(Data!CJ:CJ,MATCH(Control!$E32,Data!$B:$B,0),),NA())</f>
        <v>352.1</v>
      </c>
      <c r="CN32">
        <f>IF($E$7&gt;=CN$7,INDEX(Data!CK:CK,MATCH(Control!$E32,Data!$B:$B,0),),NA())</f>
        <v>335.2</v>
      </c>
      <c r="CO32">
        <f>IF($E$7&gt;=CO$7,INDEX(Data!CL:CL,MATCH(Control!$E32,Data!$B:$B,0),),NA())</f>
        <v>368.7</v>
      </c>
      <c r="CP32">
        <f>IF($E$7&gt;=CP$7,INDEX(Data!CM:CM,MATCH(Control!$E32,Data!$B:$B,0),),NA())</f>
        <v>344.9</v>
      </c>
      <c r="CQ32">
        <f>IF($E$7&gt;=CQ$7,INDEX(Data!CN:CN,MATCH(Control!$E32,Data!$B:$B,0),),NA())</f>
        <v>344.6</v>
      </c>
      <c r="CR32">
        <f>IF($E$7&gt;=CR$7,INDEX(Data!CO:CO,MATCH(Control!$E32,Data!$B:$B,0),),NA())</f>
        <v>368.1</v>
      </c>
      <c r="CS32">
        <f>IF($E$7&gt;=CS$7,INDEX(Data!CP:CP,MATCH(Control!$E32,Data!$B:$B,0),),NA())</f>
        <v>380.2</v>
      </c>
      <c r="CT32">
        <f>IF($E$7&gt;=CT$7,INDEX(Data!CQ:CQ,MATCH(Control!$E32,Data!$B:$B,0),),NA())</f>
        <v>384.9</v>
      </c>
      <c r="CU32">
        <f>IF($E$7&gt;=CU$7,INDEX(Data!CR:CR,MATCH(Control!$E32,Data!$B:$B,0),),NA())</f>
        <v>413.6</v>
      </c>
      <c r="CV32">
        <f>IF($E$7&gt;=CV$7,INDEX(Data!CS:CS,MATCH(Control!$E32,Data!$B:$B,0),),NA())</f>
        <v>532.70000000000005</v>
      </c>
      <c r="CW32">
        <f>IF($E$7&gt;=CW$7,INDEX(Data!CT:CT,MATCH(Control!$E32,Data!$B:$B,0),),NA())</f>
        <v>362.4</v>
      </c>
      <c r="CX32">
        <f>IF($E$7&gt;=CX$7,INDEX(Data!CU:CU,MATCH(Control!$E32,Data!$B:$B,0),),NA())</f>
        <v>367.3</v>
      </c>
      <c r="CY32">
        <f>IF($E$7&gt;=CY$7,INDEX(Data!CV:CV,MATCH(Control!$E32,Data!$B:$B,0),),NA())</f>
        <v>400.8</v>
      </c>
      <c r="CZ32">
        <f>IF($E$7&gt;=CZ$7,INDEX(Data!CW:CW,MATCH(Control!$E32,Data!$B:$B,0),),NA())</f>
        <v>364.7</v>
      </c>
      <c r="DA32">
        <f>IF($E$7&gt;=DA$7,INDEX(Data!CX:CX,MATCH(Control!$E32,Data!$B:$B,0),),NA())</f>
        <v>399.4</v>
      </c>
      <c r="DB32">
        <f>IF($E$7&gt;=DB$7,INDEX(Data!CY:CY,MATCH(Control!$E32,Data!$B:$B,0),),NA())</f>
        <v>363.7</v>
      </c>
      <c r="DC32">
        <f>IF($E$7&gt;=DC$7,INDEX(Data!CZ:CZ,MATCH(Control!$E32,Data!$B:$B,0),),NA())</f>
        <v>378.8</v>
      </c>
      <c r="DD32">
        <f>IF($E$7&gt;=DD$7,INDEX(Data!DA:DA,MATCH(Control!$E32,Data!$B:$B,0),),NA())</f>
        <v>402.9</v>
      </c>
      <c r="DE32">
        <f>IF($E$7&gt;=DE$7,INDEX(Data!DB:DB,MATCH(Control!$E32,Data!$B:$B,0),),NA())</f>
        <v>389.7</v>
      </c>
      <c r="DF32">
        <f>IF($E$7&gt;=DF$7,INDEX(Data!DC:DC,MATCH(Control!$E32,Data!$B:$B,0),),NA())</f>
        <v>416</v>
      </c>
      <c r="DG32">
        <f>IF($E$7&gt;=DG$7,INDEX(Data!DD:DD,MATCH(Control!$E32,Data!$B:$B,0),),NA())</f>
        <v>426.9</v>
      </c>
      <c r="DH32">
        <f>IF($E$7&gt;=DH$7,INDEX(Data!DE:DE,MATCH(Control!$E32,Data!$B:$B,0),),NA())</f>
        <v>513.20000000000005</v>
      </c>
      <c r="DI32">
        <f>IF($E$7&gt;=DI$7,INDEX(Data!DF:DF,MATCH(Control!$E32,Data!$B:$B,0),),NA())</f>
        <v>354</v>
      </c>
      <c r="DJ32">
        <f>IF($E$7&gt;=DJ$7,INDEX(Data!DG:DG,MATCH(Control!$E32,Data!$B:$B,0),),NA())</f>
        <v>366.8</v>
      </c>
      <c r="DK32">
        <f>IF($E$7&gt;=DK$7,INDEX(Data!DH:DH,MATCH(Control!$E32,Data!$B:$B,0),),NA())</f>
        <v>391.2</v>
      </c>
      <c r="DL32">
        <f>IF($E$7&gt;=DL$7,INDEX(Data!DI:DI,MATCH(Control!$E32,Data!$B:$B,0),),NA())</f>
        <v>374.3</v>
      </c>
      <c r="DM32">
        <f>IF($E$7&gt;=DM$7,INDEX(Data!DJ:DJ,MATCH(Control!$E32,Data!$B:$B,0),),NA())</f>
        <v>403.7</v>
      </c>
      <c r="DN32">
        <f>IF($E$7&gt;=DN$7,INDEX(Data!DK:DK,MATCH(Control!$E32,Data!$B:$B,0),),NA())</f>
        <v>399.6</v>
      </c>
      <c r="DO32">
        <f>IF($E$7&gt;=DO$7,INDEX(Data!DL:DL,MATCH(Control!$E32,Data!$B:$B,0),),NA())</f>
        <v>434.5</v>
      </c>
      <c r="DP32">
        <f>IF($E$7&gt;=DP$7,INDEX(Data!DM:DM,MATCH(Control!$E32,Data!$B:$B,0),),NA())</f>
        <v>444.5</v>
      </c>
      <c r="DQ32">
        <f>IF($E$7&gt;=DQ$7,INDEX(Data!DN:DN,MATCH(Control!$E32,Data!$B:$B,0),),NA())</f>
        <v>427.3</v>
      </c>
      <c r="DR32">
        <f>IF($E$7&gt;=DR$7,INDEX(Data!DO:DO,MATCH(Control!$E32,Data!$B:$B,0),),NA())</f>
        <v>436</v>
      </c>
      <c r="DS32">
        <f>IF($E$7&gt;=DS$7,INDEX(Data!DP:DP,MATCH(Control!$E32,Data!$B:$B,0),),NA())</f>
        <v>471</v>
      </c>
      <c r="DT32">
        <f>IF($E$7&gt;=DT$7,INDEX(Data!DQ:DQ,MATCH(Control!$E32,Data!$B:$B,0),),NA())</f>
        <v>583.29999999999995</v>
      </c>
      <c r="DU32">
        <f>IF($E$7&gt;=DU$7,INDEX(Data!DR:DR,MATCH(Control!$E32,Data!$B:$B,0),),NA())</f>
        <v>411.7</v>
      </c>
      <c r="DV32">
        <f>IF($E$7&gt;=DV$7,INDEX(Data!DS:DS,MATCH(Control!$E32,Data!$B:$B,0),),NA())</f>
        <v>423.4</v>
      </c>
      <c r="DW32">
        <f>IF($E$7&gt;=DW$7,INDEX(Data!DT:DT,MATCH(Control!$E32,Data!$B:$B,0),),NA())</f>
        <v>420</v>
      </c>
      <c r="DX32">
        <f>IF($E$7&gt;=DX$7,INDEX(Data!DU:DU,MATCH(Control!$E32,Data!$B:$B,0),),NA())</f>
        <v>414.6</v>
      </c>
      <c r="DY32">
        <f>IF($E$7&gt;=DY$7,INDEX(Data!DV:DV,MATCH(Control!$E32,Data!$B:$B,0),),NA())</f>
        <v>414.2</v>
      </c>
      <c r="DZ32">
        <f>IF($E$7&gt;=DZ$7,INDEX(Data!DW:DW,MATCH(Control!$E32,Data!$B:$B,0),),NA())</f>
        <v>387.2</v>
      </c>
      <c r="EA32">
        <f>IF($E$7&gt;=EA$7,INDEX(Data!DX:DX,MATCH(Control!$E32,Data!$B:$B,0),),NA())</f>
        <v>415.6</v>
      </c>
      <c r="EB32">
        <f>IF($E$7&gt;=EB$7,INDEX(Data!DY:DY,MATCH(Control!$E32,Data!$B:$B,0),),NA())</f>
        <v>410.2</v>
      </c>
      <c r="EC32">
        <f>IF($E$7&gt;=EC$7,INDEX(Data!DZ:DZ,MATCH(Control!$E32,Data!$B:$B,0),),NA())</f>
        <v>429.9</v>
      </c>
      <c r="ED32">
        <f>IF($E$7&gt;=ED$7,INDEX(Data!EA:EA,MATCH(Control!$E32,Data!$B:$B,0),),NA())</f>
        <v>435.6</v>
      </c>
      <c r="EE32">
        <f>IF($E$7&gt;=EE$7,INDEX(Data!EB:EB,MATCH(Control!$E32,Data!$B:$B,0),),NA())</f>
        <v>459.9</v>
      </c>
      <c r="EF32">
        <f>IF($E$7&gt;=EF$7,INDEX(Data!EC:EC,MATCH(Control!$E32,Data!$B:$B,0),),NA())</f>
        <v>581.29999999999995</v>
      </c>
      <c r="EG32">
        <f>IF($E$7&gt;=EG$7,INDEX(Data!ED:ED,MATCH(Control!$E32,Data!$B:$B,0),),NA())</f>
        <v>395.9</v>
      </c>
      <c r="EH32">
        <f>IF($E$7&gt;=EH$7,INDEX(Data!EE:EE,MATCH(Control!$E32,Data!$B:$B,0),),NA())</f>
        <v>386.5</v>
      </c>
      <c r="EI32">
        <f>IF($E$7&gt;=EI$7,INDEX(Data!EF:EF,MATCH(Control!$E32,Data!$B:$B,0),),NA())</f>
        <v>438.1</v>
      </c>
      <c r="EJ32">
        <f>IF($E$7&gt;=EJ$7,INDEX(Data!EG:EG,MATCH(Control!$E32,Data!$B:$B,0),),NA())</f>
        <v>407.9</v>
      </c>
      <c r="EK32">
        <f>IF($E$7&gt;=EK$7,INDEX(Data!EH:EH,MATCH(Control!$E32,Data!$B:$B,0),),NA())</f>
        <v>431.1</v>
      </c>
      <c r="EL32">
        <f>IF($E$7&gt;=EL$7,INDEX(Data!EI:EI,MATCH(Control!$E32,Data!$B:$B,0),),NA())</f>
        <v>385</v>
      </c>
      <c r="EM32">
        <f>IF($E$7&gt;=EM$7,INDEX(Data!EJ:EJ,MATCH(Control!$E32,Data!$B:$B,0),),NA())</f>
        <v>392.7</v>
      </c>
      <c r="EN32">
        <f>IF($E$7&gt;=EN$7,INDEX(Data!EK:EK,MATCH(Control!$E32,Data!$B:$B,0),),NA())</f>
        <v>393.2</v>
      </c>
      <c r="EO32">
        <f>IF($E$7&gt;=EO$7,INDEX(Data!EL:EL,MATCH(Control!$E32,Data!$B:$B,0),),NA())</f>
        <v>416.6</v>
      </c>
      <c r="EP32">
        <f>IF($E$7&gt;=EP$7,INDEX(Data!EM:EM,MATCH(Control!$E32,Data!$B:$B,0),),NA())</f>
        <v>434.4</v>
      </c>
      <c r="EQ32">
        <f>IF($E$7&gt;=EQ$7,INDEX(Data!EN:EN,MATCH(Control!$E32,Data!$B:$B,0),),NA())</f>
        <v>467.2</v>
      </c>
      <c r="ER32">
        <f>IF($E$7&gt;=ER$7,INDEX(Data!EO:EO,MATCH(Control!$E32,Data!$B:$B,0),),NA())</f>
        <v>632.20000000000005</v>
      </c>
      <c r="ES32">
        <f>IF($E$7&gt;=ES$7,INDEX(Data!EP:EP,MATCH(Control!$E32,Data!$B:$B,0),),NA())</f>
        <v>404.3</v>
      </c>
      <c r="ET32">
        <f>IF($E$7&gt;=ET$7,INDEX(Data!EQ:EQ,MATCH(Control!$E32,Data!$B:$B,0),),NA())</f>
        <v>405</v>
      </c>
      <c r="EU32">
        <f>IF($E$7&gt;=EU$7,INDEX(Data!ER:ER,MATCH(Control!$E32,Data!$B:$B,0),),NA())</f>
        <v>464.5</v>
      </c>
      <c r="EV32">
        <f>IF($E$7&gt;=EV$7,INDEX(Data!ES:ES,MATCH(Control!$E32,Data!$B:$B,0),),NA())</f>
        <v>409.7</v>
      </c>
      <c r="EW32">
        <f>IF($E$7&gt;=EW$7,INDEX(Data!ET:ET,MATCH(Control!$E32,Data!$B:$B,0),),NA())</f>
        <v>434.8</v>
      </c>
      <c r="EX32">
        <f>IF($E$7&gt;=EX$7,INDEX(Data!EU:EU,MATCH(Control!$E32,Data!$B:$B,0),),NA())</f>
        <v>432.2</v>
      </c>
      <c r="EY32">
        <f>IF($E$7&gt;=EY$7,INDEX(Data!EV:EV,MATCH(Control!$E32,Data!$B:$B,0),),NA())</f>
        <v>440.2</v>
      </c>
      <c r="EZ32">
        <f>IF($E$7&gt;=EZ$7,INDEX(Data!EW:EW,MATCH(Control!$E32,Data!$B:$B,0),),NA())</f>
        <v>452.8</v>
      </c>
      <c r="FA32">
        <f>IF($E$7&gt;=FA$7,INDEX(Data!EX:EX,MATCH(Control!$E32,Data!$B:$B,0),),NA())</f>
        <v>456.4</v>
      </c>
      <c r="FB32">
        <f>IF($E$7&gt;=FB$7,INDEX(Data!EY:EY,MATCH(Control!$E32,Data!$B:$B,0),),NA())</f>
        <v>468.4</v>
      </c>
      <c r="FC32">
        <f>IF($E$7&gt;=FC$7,INDEX(Data!EZ:EZ,MATCH(Control!$E32,Data!$B:$B,0),),NA())</f>
        <v>483.7</v>
      </c>
      <c r="FD32">
        <f>IF($E$7&gt;=FD$7,INDEX(Data!FA:FA,MATCH(Control!$E32,Data!$B:$B,0),),NA())</f>
        <v>615.1</v>
      </c>
      <c r="FE32">
        <f>IF($E$7&gt;=FE$7,INDEX(Data!FB:FB,MATCH(Control!$E32,Data!$B:$B,0),),NA())</f>
        <v>418</v>
      </c>
      <c r="FF32">
        <f>IF($E$7&gt;=FF$7,INDEX(Data!FC:FC,MATCH(Control!$E32,Data!$B:$B,0),),NA())</f>
        <v>394.6</v>
      </c>
      <c r="FG32">
        <f>IF($E$7&gt;=FG$7,INDEX(Data!FD:FD,MATCH(Control!$E32,Data!$B:$B,0),),NA())</f>
        <v>439.1</v>
      </c>
      <c r="FH32">
        <f>IF($E$7&gt;=FH$7,INDEX(Data!FE:FE,MATCH(Control!$E32,Data!$B:$B,0),),NA())</f>
        <v>417.8</v>
      </c>
      <c r="FI32">
        <f>IF($E$7&gt;=FI$7,INDEX(Data!FF:FF,MATCH(Control!$E32,Data!$B:$B,0),),NA())</f>
        <v>441.6</v>
      </c>
      <c r="FJ32">
        <f>IF($E$7&gt;=FJ$7,INDEX(Data!FG:FG,MATCH(Control!$E32,Data!$B:$B,0),),NA())</f>
        <v>426.6</v>
      </c>
      <c r="FK32">
        <f>IF($E$7&gt;=FK$7,INDEX(Data!FH:FH,MATCH(Control!$E32,Data!$B:$B,0),),NA())</f>
        <v>454.2</v>
      </c>
      <c r="FL32">
        <f>IF($E$7&gt;=FL$7,INDEX(Data!FI:FI,MATCH(Control!$E32,Data!$B:$B,0),),NA())</f>
        <v>474.1</v>
      </c>
      <c r="FM32">
        <f>IF($E$7&gt;=FM$7,INDEX(Data!FJ:FJ,MATCH(Control!$E32,Data!$B:$B,0),),NA())</f>
        <v>485.5</v>
      </c>
      <c r="FN32">
        <f>IF($E$7&gt;=FN$7,INDEX(Data!FK:FK,MATCH(Control!$E32,Data!$B:$B,0),),NA())</f>
        <v>482.7</v>
      </c>
      <c r="FO32">
        <f>IF($E$7&gt;=FO$7,INDEX(Data!FL:FL,MATCH(Control!$E32,Data!$B:$B,0),),NA())</f>
        <v>527</v>
      </c>
      <c r="FP32">
        <f>IF($E$7&gt;=FP$7,INDEX(Data!FM:FM,MATCH(Control!$E32,Data!$B:$B,0),),NA())</f>
        <v>687.1</v>
      </c>
      <c r="FQ32">
        <f>IF($E$7&gt;=FQ$7,INDEX(Data!FN:FN,MATCH(Control!$E32,Data!$B:$B,0),),NA())</f>
        <v>463</v>
      </c>
      <c r="FR32">
        <f>IF($E$7&gt;=FR$7,INDEX(Data!FO:FO,MATCH(Control!$E32,Data!$B:$B,0),),NA())</f>
        <v>460</v>
      </c>
      <c r="FS32">
        <f>IF($E$7&gt;=FS$7,INDEX(Data!FP:FP,MATCH(Control!$E32,Data!$B:$B,0),),NA())</f>
        <v>464.8</v>
      </c>
      <c r="FT32">
        <f>IF($E$7&gt;=FT$7,INDEX(Data!FQ:FQ,MATCH(Control!$E32,Data!$B:$B,0),),NA())</f>
        <v>456</v>
      </c>
      <c r="FU32">
        <f>IF($E$7&gt;=FU$7,INDEX(Data!FR:FR,MATCH(Control!$E32,Data!$B:$B,0),),NA())</f>
        <v>477.2</v>
      </c>
      <c r="FV32">
        <f>IF($E$7&gt;=FV$7,INDEX(Data!FS:FS,MATCH(Control!$E32,Data!$B:$B,0),),NA())</f>
        <v>458.2</v>
      </c>
      <c r="FW32">
        <f>IF($E$7&gt;=FW$7,INDEX(Data!FT:FT,MATCH(Control!$E32,Data!$B:$B,0),),NA())</f>
        <v>488.1</v>
      </c>
      <c r="FX32">
        <f>IF($E$7&gt;=FX$7,INDEX(Data!FU:FU,MATCH(Control!$E32,Data!$B:$B,0),),NA())</f>
        <v>505.6</v>
      </c>
      <c r="FY32">
        <f>IF($E$7&gt;=FY$7,INDEX(Data!FV:FV,MATCH(Control!$E32,Data!$B:$B,0),),NA())</f>
        <v>494.5</v>
      </c>
      <c r="FZ32">
        <f>IF($E$7&gt;=FZ$7,INDEX(Data!FW:FW,MATCH(Control!$E32,Data!$B:$B,0),),NA())</f>
        <v>508.5</v>
      </c>
      <c r="GA32">
        <f>IF($E$7&gt;=GA$7,INDEX(Data!FX:FX,MATCH(Control!$E32,Data!$B:$B,0),),NA())</f>
        <v>534</v>
      </c>
      <c r="GB32">
        <f>IF($E$7&gt;=GB$7,INDEX(Data!FY:FY,MATCH(Control!$E32,Data!$B:$B,0),),NA())</f>
        <v>704.3</v>
      </c>
      <c r="GC32">
        <f>IF($E$7&gt;=GC$7,INDEX(Data!FZ:FZ,MATCH(Control!$E32,Data!$B:$B,0),),NA())</f>
        <v>470.4</v>
      </c>
      <c r="GD32">
        <f>IF($E$7&gt;=GD$7,INDEX(Data!GA:GA,MATCH(Control!$E32,Data!$B:$B,0),),NA())</f>
        <v>450.7</v>
      </c>
      <c r="GE32">
        <f>IF($E$7&gt;=GE$7,INDEX(Data!GB:GB,MATCH(Control!$E32,Data!$B:$B,0),),NA())</f>
        <v>475.3</v>
      </c>
      <c r="GF32">
        <f>IF($E$7&gt;=GF$7,INDEX(Data!GC:GC,MATCH(Control!$E32,Data!$B:$B,0),),NA())</f>
        <v>467</v>
      </c>
      <c r="GG32">
        <f>IF($E$7&gt;=GG$7,INDEX(Data!GD:GD,MATCH(Control!$E32,Data!$B:$B,0),),NA())</f>
        <v>486</v>
      </c>
      <c r="GH32">
        <f>IF($E$7&gt;=GH$7,INDEX(Data!GE:GE,MATCH(Control!$E32,Data!$B:$B,0),),NA())</f>
        <v>473.3</v>
      </c>
      <c r="GI32">
        <f>IF($E$7&gt;=GI$7,INDEX(Data!GF:GF,MATCH(Control!$E32,Data!$B:$B,0),),NA())</f>
        <v>494.9</v>
      </c>
      <c r="GJ32">
        <f>IF($E$7&gt;=GJ$7,INDEX(Data!GG:GG,MATCH(Control!$E32,Data!$B:$B,0),),NA())</f>
        <v>492</v>
      </c>
      <c r="GK32">
        <f>IF($E$7&gt;=GK$7,INDEX(Data!GH:GH,MATCH(Control!$E32,Data!$B:$B,0),),NA())</f>
        <v>500.2</v>
      </c>
      <c r="GL32">
        <f>IF($E$7&gt;=GL$7,INDEX(Data!GI:GI,MATCH(Control!$E32,Data!$B:$B,0),),NA())</f>
        <v>525.20000000000005</v>
      </c>
      <c r="GM32">
        <f>IF($E$7&gt;=GM$7,INDEX(Data!GJ:GJ,MATCH(Control!$E32,Data!$B:$B,0),),NA())</f>
        <v>552.70000000000005</v>
      </c>
      <c r="GN32">
        <f>IF($E$7&gt;=GN$7,INDEX(Data!GK:GK,MATCH(Control!$E32,Data!$B:$B,0),),NA())</f>
        <v>750.2</v>
      </c>
      <c r="GO32">
        <f>IF($E$7&gt;=GO$7,INDEX(Data!GL:GL,MATCH(Control!$E32,Data!$B:$B,0),),NA())</f>
        <v>496.8</v>
      </c>
      <c r="GP32">
        <f>IF($E$7&gt;=GP$7,INDEX(Data!GM:GM,MATCH(Control!$E32,Data!$B:$B,0),),NA())</f>
        <v>469</v>
      </c>
      <c r="GQ32">
        <f>IF($E$7&gt;=GQ$7,INDEX(Data!GN:GN,MATCH(Control!$E32,Data!$B:$B,0),),NA())</f>
        <v>486</v>
      </c>
      <c r="GR32">
        <f>IF($E$7&gt;=GR$7,INDEX(Data!GO:GO,MATCH(Control!$E32,Data!$B:$B,0),),NA())</f>
        <v>497.1</v>
      </c>
      <c r="GS32">
        <f>IF($E$7&gt;=GS$7,INDEX(Data!GP:GP,MATCH(Control!$E32,Data!$B:$B,0),),NA())</f>
        <v>497.2</v>
      </c>
      <c r="GT32">
        <f>IF($E$7&gt;=GT$7,INDEX(Data!GQ:GQ,MATCH(Control!$E32,Data!$B:$B,0),),NA())</f>
        <v>488.6</v>
      </c>
      <c r="GU32">
        <f>IF($E$7&gt;=GU$7,INDEX(Data!GR:GR,MATCH(Control!$E32,Data!$B:$B,0),),NA())</f>
        <v>511.9</v>
      </c>
      <c r="GV32">
        <f>IF($E$7&gt;=GV$7,INDEX(Data!GS:GS,MATCH(Control!$E32,Data!$B:$B,0),),NA())</f>
        <v>494</v>
      </c>
      <c r="GW32">
        <f>IF($E$7&gt;=GW$7,INDEX(Data!GT:GT,MATCH(Control!$E32,Data!$B:$B,0),),NA())</f>
        <v>518.79999999999995</v>
      </c>
      <c r="GX32">
        <f>IF($E$7&gt;=GX$7,INDEX(Data!GU:GU,MATCH(Control!$E32,Data!$B:$B,0),),NA())</f>
        <v>512.70000000000005</v>
      </c>
      <c r="GY32">
        <f>IF($E$7&gt;=GY$7,INDEX(Data!GV:GV,MATCH(Control!$E32,Data!$B:$B,0),),NA())</f>
        <v>534.20000000000005</v>
      </c>
      <c r="GZ32">
        <f>IF($E$7&gt;=GZ$7,INDEX(Data!GW:GW,MATCH(Control!$E32,Data!$B:$B,0),),NA())</f>
        <v>717.8</v>
      </c>
      <c r="HA32">
        <f>IF($E$7&gt;=HA$7,INDEX(Data!GX:GX,MATCH(Control!$E32,Data!$B:$B,0),),NA())</f>
        <v>494.4</v>
      </c>
      <c r="HB32">
        <f>IF($E$7&gt;=HB$7,INDEX(Data!GY:GY,MATCH(Control!$E32,Data!$B:$B,0),),NA())</f>
        <v>465.2</v>
      </c>
      <c r="HC32">
        <f>IF($E$7&gt;=HC$7,INDEX(Data!GZ:GZ,MATCH(Control!$E32,Data!$B:$B,0),),NA())</f>
        <v>504.6</v>
      </c>
      <c r="HD32">
        <f>IF($E$7&gt;=HD$7,INDEX(Data!HA:HA,MATCH(Control!$E32,Data!$B:$B,0),),NA())</f>
        <v>511.3</v>
      </c>
      <c r="HE32">
        <f>IF($E$7&gt;=HE$7,INDEX(Data!HB:HB,MATCH(Control!$E32,Data!$B:$B,0),),NA())</f>
        <v>517.6</v>
      </c>
      <c r="HF32">
        <f>IF($E$7&gt;=HF$7,INDEX(Data!HC:HC,MATCH(Control!$E32,Data!$B:$B,0),),NA())</f>
        <v>495.4</v>
      </c>
      <c r="HG32">
        <f>IF($E$7&gt;=HG$7,INDEX(Data!HD:HD,MATCH(Control!$E32,Data!$B:$B,0),),NA())</f>
        <v>531.79999999999995</v>
      </c>
      <c r="HH32">
        <f>IF($E$7&gt;=HH$7,INDEX(Data!HE:HE,MATCH(Control!$E32,Data!$B:$B,0),),NA())</f>
        <v>533.20000000000005</v>
      </c>
      <c r="HI32">
        <f>IF($E$7&gt;=HI$7,INDEX(Data!HF:HF,MATCH(Control!$E32,Data!$B:$B,0),),NA())</f>
        <v>553.1</v>
      </c>
      <c r="HJ32">
        <f>IF($E$7&gt;=HJ$7,INDEX(Data!HG:HG,MATCH(Control!$E32,Data!$B:$B,0),),NA())</f>
        <v>547.4</v>
      </c>
      <c r="HK32">
        <f>IF($E$7&gt;=HK$7,INDEX(Data!HH:HH,MATCH(Control!$E32,Data!$B:$B,0),),NA())</f>
        <v>580.9</v>
      </c>
      <c r="HL32">
        <f>IF($E$7&gt;=HL$7,INDEX(Data!HI:HI,MATCH(Control!$E32,Data!$B:$B,0),),NA())</f>
        <v>792.4</v>
      </c>
      <c r="HM32">
        <f>IF($E$7&gt;=HM$7,INDEX(Data!HJ:HJ,MATCH(Control!$E32,Data!$B:$B,0),),NA())</f>
        <v>506.7</v>
      </c>
      <c r="HN32">
        <f>IF($E$7&gt;=HN$7,INDEX(Data!HK:HK,MATCH(Control!$E32,Data!$B:$B,0),),NA())</f>
        <v>500.5</v>
      </c>
      <c r="HO32">
        <f>IF($E$7&gt;=HO$7,INDEX(Data!HL:HL,MATCH(Control!$E32,Data!$B:$B,0),),NA())</f>
        <v>533.9</v>
      </c>
      <c r="HP32">
        <f>IF($E$7&gt;=HP$7,INDEX(Data!HM:HM,MATCH(Control!$E32,Data!$B:$B,0),),NA())</f>
        <v>506.1</v>
      </c>
      <c r="HQ32">
        <f>IF($E$7&gt;=HQ$7,INDEX(Data!HN:HN,MATCH(Control!$E32,Data!$B:$B,0),),NA())</f>
        <v>554.70000000000005</v>
      </c>
      <c r="HR32">
        <f>IF($E$7&gt;=HR$7,INDEX(Data!HO:HO,MATCH(Control!$E32,Data!$B:$B,0),),NA())</f>
        <v>564.6</v>
      </c>
      <c r="HS32">
        <f>IF($E$7&gt;=HS$7,INDEX(Data!HP:HP,MATCH(Control!$E32,Data!$B:$B,0),),NA())</f>
        <v>514.20000000000005</v>
      </c>
      <c r="HT32">
        <f>IF($E$7&gt;=HT$7,INDEX(Data!HQ:HQ,MATCH(Control!$E32,Data!$B:$B,0),),NA())</f>
        <v>540.70000000000005</v>
      </c>
      <c r="HU32">
        <f>IF($E$7&gt;=HU$7,INDEX(Data!HR:HR,MATCH(Control!$E32,Data!$B:$B,0),),NA())</f>
        <v>564.70000000000005</v>
      </c>
      <c r="HV32">
        <f>IF($E$7&gt;=HV$7,INDEX(Data!HS:HS,MATCH(Control!$E32,Data!$B:$B,0),),NA())</f>
        <v>570.20000000000005</v>
      </c>
      <c r="HW32">
        <f>IF($E$7&gt;=HW$7,INDEX(Data!HT:HT,MATCH(Control!$E32,Data!$B:$B,0),),NA())</f>
        <v>598.29999999999995</v>
      </c>
      <c r="HX32">
        <f>IF($E$7&gt;=HX$7,INDEX(Data!HU:HU,MATCH(Control!$E32,Data!$B:$B,0),),NA())</f>
        <v>793.7</v>
      </c>
      <c r="HY32">
        <f>IF($E$7&gt;=HY$7,INDEX(Data!HV:HV,MATCH(Control!$E32,Data!$B:$B,0),),NA())</f>
        <v>563.29999999999995</v>
      </c>
      <c r="HZ32">
        <f>IF($E$7&gt;=HZ$7,INDEX(Data!HW:HW,MATCH(Control!$E32,Data!$B:$B,0),),NA())</f>
        <v>542.1</v>
      </c>
      <c r="IA32">
        <f>IF($E$7&gt;=IA$7,INDEX(Data!HX:HX,MATCH(Control!$E32,Data!$B:$B,0),),NA())</f>
        <v>583.29999999999995</v>
      </c>
      <c r="IB32">
        <f>IF($E$7&gt;=IB$7,INDEX(Data!HY:HY,MATCH(Control!$E32,Data!$B:$B,0),),NA())</f>
        <v>569.1</v>
      </c>
      <c r="IC32">
        <f>IF($E$7&gt;=IC$7,INDEX(Data!HZ:HZ,MATCH(Control!$E32,Data!$B:$B,0),),NA())</f>
        <v>586.20000000000005</v>
      </c>
      <c r="ID32">
        <f>IF($E$7&gt;=ID$7,INDEX(Data!IA:IA,MATCH(Control!$E32,Data!$B:$B,0),),NA())</f>
        <v>562.6</v>
      </c>
      <c r="IE32">
        <f>IF($E$7&gt;=IE$7,INDEX(Data!IB:IB,MATCH(Control!$E32,Data!$B:$B,0),),NA())</f>
        <v>590.29999999999995</v>
      </c>
      <c r="IF32">
        <f>IF($E$7&gt;=IF$7,INDEX(Data!IC:IC,MATCH(Control!$E32,Data!$B:$B,0),),NA())</f>
        <v>613</v>
      </c>
      <c r="IG32">
        <f>IF($E$7&gt;=IG$7,INDEX(Data!ID:ID,MATCH(Control!$E32,Data!$B:$B,0),),NA())</f>
        <v>582.6</v>
      </c>
      <c r="IH32">
        <f>IF($E$7&gt;=IH$7,INDEX(Data!IE:IE,MATCH(Control!$E32,Data!$B:$B,0),),NA())</f>
        <v>621.6</v>
      </c>
      <c r="II32">
        <f>IF($E$7&gt;=II$7,INDEX(Data!IF:IF,MATCH(Control!$E32,Data!$B:$B,0),),NA())</f>
        <v>668.6</v>
      </c>
      <c r="IJ32">
        <f>IF($E$7&gt;=IJ$7,INDEX(Data!IG:IG,MATCH(Control!$E32,Data!$B:$B,0),),NA())</f>
        <v>882.9</v>
      </c>
      <c r="IK32">
        <f>IF($E$7&gt;=IK$7,INDEX(Data!IH:IH,MATCH(Control!$E32,Data!$B:$B,0),),NA())</f>
        <v>586.70000000000005</v>
      </c>
      <c r="IL32">
        <f>IF($E$7&gt;=IL$7,INDEX(Data!II:II,MATCH(Control!$E32,Data!$B:$B,0),),NA())</f>
        <v>552.5</v>
      </c>
      <c r="IM32">
        <f>IF($E$7&gt;=IM$7,INDEX(Data!IJ:IJ,MATCH(Control!$E32,Data!$B:$B,0),),NA())</f>
        <v>606.5</v>
      </c>
      <c r="IN32">
        <f>IF($E$7&gt;=IN$7,INDEX(Data!IK:IK,MATCH(Control!$E32,Data!$B:$B,0),),NA())</f>
        <v>608.5</v>
      </c>
      <c r="IO32">
        <f>IF($E$7&gt;=IO$7,INDEX(Data!IL:IL,MATCH(Control!$E32,Data!$B:$B,0),),NA())</f>
        <v>642.5</v>
      </c>
      <c r="IP32">
        <f>IF($E$7&gt;=IP$7,INDEX(Data!IM:IM,MATCH(Control!$E32,Data!$B:$B,0),),NA())</f>
        <v>588.4</v>
      </c>
      <c r="IQ32">
        <f>IF($E$7&gt;=IQ$7,INDEX(Data!IN:IN,MATCH(Control!$E32,Data!$B:$B,0),),NA())</f>
        <v>632.5</v>
      </c>
      <c r="IR32">
        <f>IF($E$7&gt;=IR$7,INDEX(Data!IO:IO,MATCH(Control!$E32,Data!$B:$B,0),),NA())</f>
        <v>666.3</v>
      </c>
      <c r="IS32">
        <f>IF($E$7&gt;=IS$7,INDEX(Data!IP:IP,MATCH(Control!$E32,Data!$B:$B,0),),NA())</f>
        <v>646.70000000000005</v>
      </c>
      <c r="IT32">
        <f>IF($E$7&gt;=IT$7,INDEX(Data!IQ:IQ,MATCH(Control!$E32,Data!$B:$B,0),),NA())</f>
        <v>644.70000000000005</v>
      </c>
      <c r="IU32">
        <f>IF($E$7&gt;=IU$7,INDEX(Data!IR:IR,MATCH(Control!$E32,Data!$B:$B,0),),NA())</f>
        <v>704.2</v>
      </c>
      <c r="IV32">
        <f>IF($E$7&gt;=IV$7,INDEX(Data!IS:IS,MATCH(Control!$E32,Data!$B:$B,0),),NA())</f>
        <v>928.5</v>
      </c>
      <c r="IW32">
        <f>IF($E$7&gt;=IW$7,INDEX(Data!IT:IT,MATCH(Control!$E32,Data!$B:$B,0),),NA())</f>
        <v>613.9</v>
      </c>
      <c r="IX32">
        <f>IF($E$7&gt;=IX$7,INDEX(Data!IU:IU,MATCH(Control!$E32,Data!$B:$B,0),),NA())</f>
        <v>584.4</v>
      </c>
      <c r="IY32">
        <f>IF($E$7&gt;=IY$7,INDEX(Data!IV:IV,MATCH(Control!$E32,Data!$B:$B,0),),NA())</f>
        <v>617.79999999999995</v>
      </c>
      <c r="IZ32">
        <f>IF($E$7&gt;=IZ$7,INDEX(Data!IW:IW,MATCH(Control!$E32,Data!$B:$B,0),),NA())</f>
        <v>624.9</v>
      </c>
      <c r="JA32">
        <f>IF($E$7&gt;=JA$7,INDEX(Data!IX:IX,MATCH(Control!$E32,Data!$B:$B,0),),NA())</f>
        <v>658.7</v>
      </c>
      <c r="JB32">
        <f>IF($E$7&gt;=JB$7,INDEX(Data!IY:IY,MATCH(Control!$E32,Data!$B:$B,0),),NA())</f>
        <v>641.1</v>
      </c>
      <c r="JC32">
        <f>IF($E$7&gt;=JC$7,INDEX(Data!IZ:IZ,MATCH(Control!$E32,Data!$B:$B,0),),NA())</f>
        <v>681.6</v>
      </c>
      <c r="JD32">
        <f>IF($E$7&gt;=JD$7,INDEX(Data!JA:JA,MATCH(Control!$E32,Data!$B:$B,0),),NA())</f>
        <v>687.8</v>
      </c>
      <c r="JE32">
        <f>IF($E$7&gt;=JE$7,INDEX(Data!JB:JB,MATCH(Control!$E32,Data!$B:$B,0),),NA())</f>
        <v>706.8</v>
      </c>
      <c r="JF32">
        <f>IF($E$7&gt;=JF$7,INDEX(Data!JC:JC,MATCH(Control!$E32,Data!$B:$B,0),),NA())</f>
        <v>748.9</v>
      </c>
      <c r="JG32">
        <f>IF($E$7&gt;=JG$7,INDEX(Data!JD:JD,MATCH(Control!$E32,Data!$B:$B,0),),NA())</f>
        <v>785.1</v>
      </c>
      <c r="JH32">
        <f>IF($E$7&gt;=JH$7,INDEX(Data!JE:JE,MATCH(Control!$E32,Data!$B:$B,0),),NA())</f>
        <v>1009.5</v>
      </c>
      <c r="JI32">
        <f>IF($E$7&gt;=JI$7,INDEX(Data!JF:JF,MATCH(Control!$E32,Data!$B:$B,0),),NA())</f>
        <v>656.9</v>
      </c>
      <c r="JJ32">
        <f>IF($E$7&gt;=JJ$7,INDEX(Data!JG:JG,MATCH(Control!$E32,Data!$B:$B,0),),NA())</f>
        <v>632.29999999999995</v>
      </c>
      <c r="JK32">
        <f>IF($E$7&gt;=JK$7,INDEX(Data!JH:JH,MATCH(Control!$E32,Data!$B:$B,0),),NA())</f>
        <v>696.7</v>
      </c>
      <c r="JL32">
        <f>IF($E$7&gt;=JL$7,INDEX(Data!JI:JI,MATCH(Control!$E32,Data!$B:$B,0),),NA())</f>
        <v>643.9</v>
      </c>
      <c r="JM32">
        <f>IF($E$7&gt;=JM$7,INDEX(Data!JJ:JJ,MATCH(Control!$E32,Data!$B:$B,0),),NA())</f>
        <v>682.5</v>
      </c>
      <c r="JN32">
        <f>IF($E$7&gt;=JN$7,INDEX(Data!JK:JK,MATCH(Control!$E32,Data!$B:$B,0),),NA())</f>
        <v>661</v>
      </c>
      <c r="JO32">
        <f>IF($E$7&gt;=JO$7,INDEX(Data!JL:JL,MATCH(Control!$E32,Data!$B:$B,0),),NA())</f>
        <v>684.4</v>
      </c>
      <c r="JP32">
        <f>IF($E$7&gt;=JP$7,INDEX(Data!JM:JM,MATCH(Control!$E32,Data!$B:$B,0),),NA())</f>
        <v>680.2</v>
      </c>
      <c r="JQ32">
        <f>IF($E$7&gt;=JQ$7,INDEX(Data!JN:JN,MATCH(Control!$E32,Data!$B:$B,0),),NA())</f>
        <v>694.6</v>
      </c>
      <c r="JR32">
        <f>IF($E$7&gt;=JR$7,INDEX(Data!JO:JO,MATCH(Control!$E32,Data!$B:$B,0),),NA())</f>
        <v>701.5</v>
      </c>
      <c r="JS32">
        <f>IF($E$7&gt;=JS$7,INDEX(Data!JP:JP,MATCH(Control!$E32,Data!$B:$B,0),),NA())</f>
        <v>722.3</v>
      </c>
      <c r="JT32">
        <f>IF($E$7&gt;=JT$7,INDEX(Data!JQ:JQ,MATCH(Control!$E32,Data!$B:$B,0),),NA())</f>
        <v>962.4</v>
      </c>
      <c r="JU32">
        <f>IF($E$7&gt;=JU$7,INDEX(Data!JR:JR,MATCH(Control!$E32,Data!$B:$B,0),),NA())</f>
        <v>646</v>
      </c>
      <c r="JV32">
        <f>IF($E$7&gt;=JV$7,INDEX(Data!JS:JS,MATCH(Control!$E32,Data!$B:$B,0),),NA())</f>
        <v>606.70000000000005</v>
      </c>
      <c r="JW32">
        <f>IF($E$7&gt;=JW$7,INDEX(Data!JT:JT,MATCH(Control!$E32,Data!$B:$B,0),),NA())</f>
        <v>645.5</v>
      </c>
      <c r="JX32">
        <f>IF($E$7&gt;=JX$7,INDEX(Data!JU:JU,MATCH(Control!$E32,Data!$B:$B,0),),NA())</f>
        <v>625.4</v>
      </c>
      <c r="JY32">
        <f>IF($E$7&gt;=JY$7,INDEX(Data!JV:JV,MATCH(Control!$E32,Data!$B:$B,0),),NA())</f>
        <v>628.9</v>
      </c>
      <c r="JZ32">
        <f>IF($E$7&gt;=JZ$7,INDEX(Data!JW:JW,MATCH(Control!$E32,Data!$B:$B,0),),NA())</f>
        <v>626.6</v>
      </c>
      <c r="KA32">
        <f>IF($E$7&gt;=KA$7,INDEX(Data!JX:JX,MATCH(Control!$E32,Data!$B:$B,0),),NA())</f>
        <v>619.20000000000005</v>
      </c>
      <c r="KB32">
        <f>IF($E$7&gt;=KB$7,INDEX(Data!JY:JY,MATCH(Control!$E32,Data!$B:$B,0),),NA())</f>
        <v>629.5</v>
      </c>
      <c r="KC32">
        <f>IF($E$7&gt;=KC$7,INDEX(Data!JZ:JZ,MATCH(Control!$E32,Data!$B:$B,0),),NA())</f>
        <v>626.5</v>
      </c>
      <c r="KD32">
        <f>IF($E$7&gt;=KD$7,INDEX(Data!KA:KA,MATCH(Control!$E32,Data!$B:$B,0),),NA())</f>
        <v>635.5</v>
      </c>
      <c r="KE32">
        <f>IF($E$7&gt;=KE$7,INDEX(Data!KB:KB,MATCH(Control!$E32,Data!$B:$B,0),),NA())</f>
        <v>679.7</v>
      </c>
      <c r="KF32">
        <f>IF($E$7&gt;=KF$7,INDEX(Data!KC:KC,MATCH(Control!$E32,Data!$B:$B,0),),NA())</f>
        <v>921.2</v>
      </c>
      <c r="KG32">
        <f>IF($E$7&gt;=KG$7,INDEX(Data!KD:KD,MATCH(Control!$E32,Data!$B:$B,0),),NA())</f>
        <v>604.29999999999995</v>
      </c>
      <c r="KH32">
        <f>IF($E$7&gt;=KH$7,INDEX(Data!KE:KE,MATCH(Control!$E32,Data!$B:$B,0),),NA())</f>
        <v>567</v>
      </c>
      <c r="KI32">
        <f>IF($E$7&gt;=KI$7,INDEX(Data!KF:KF,MATCH(Control!$E32,Data!$B:$B,0),),NA())</f>
        <v>627.29999999999995</v>
      </c>
      <c r="KJ32">
        <f>IF($E$7&gt;=KJ$7,INDEX(Data!KG:KG,MATCH(Control!$E32,Data!$B:$B,0),),NA())</f>
        <v>611.70000000000005</v>
      </c>
      <c r="KK32">
        <f>IF($E$7&gt;=KK$7,INDEX(Data!KH:KH,MATCH(Control!$E32,Data!$B:$B,0),),NA())</f>
        <v>646.4</v>
      </c>
      <c r="KL32">
        <f>IF($E$7&gt;=KL$7,INDEX(Data!KI:KI,MATCH(Control!$E32,Data!$B:$B,0),),NA())</f>
        <v>634.4</v>
      </c>
      <c r="KM32">
        <f>IF($E$7&gt;=KM$7,INDEX(Data!KJ:KJ,MATCH(Control!$E32,Data!$B:$B,0),),NA())</f>
        <v>656.2</v>
      </c>
      <c r="KN32">
        <f>IF($E$7&gt;=KN$7,INDEX(Data!KK:KK,MATCH(Control!$E32,Data!$B:$B,0),),NA())</f>
        <v>674.6</v>
      </c>
      <c r="KO32">
        <f>IF($E$7&gt;=KO$7,INDEX(Data!KL:KL,MATCH(Control!$E32,Data!$B:$B,0),),NA())</f>
        <v>667</v>
      </c>
      <c r="KP32">
        <f>IF($E$7&gt;=KP$7,INDEX(Data!KM:KM,MATCH(Control!$E32,Data!$B:$B,0),),NA())</f>
        <v>677.6</v>
      </c>
      <c r="KQ32">
        <f>IF($E$7&gt;=KQ$7,INDEX(Data!KN:KN,MATCH(Control!$E32,Data!$B:$B,0),),NA())</f>
        <v>717.7</v>
      </c>
      <c r="KR32">
        <f>IF($E$7&gt;=KR$7,INDEX(Data!KO:KO,MATCH(Control!$E32,Data!$B:$B,0),),NA())</f>
        <v>964.6</v>
      </c>
      <c r="KS32">
        <f>IF($E$7&gt;=KS$7,INDEX(Data!KP:KP,MATCH(Control!$E32,Data!$B:$B,0),),NA())</f>
        <v>636.1</v>
      </c>
      <c r="KT32">
        <f>IF($E$7&gt;=KT$7,INDEX(Data!KQ:KQ,MATCH(Control!$E32,Data!$B:$B,0),),NA())</f>
        <v>585.9</v>
      </c>
      <c r="KU32">
        <f>IF($E$7&gt;=KU$7,INDEX(Data!KR:KR,MATCH(Control!$E32,Data!$B:$B,0),),NA())</f>
        <v>656.2</v>
      </c>
      <c r="KV32">
        <f>IF($E$7&gt;=KV$7,INDEX(Data!KS:KS,MATCH(Control!$E32,Data!$B:$B,0),),NA())</f>
        <v>620.6</v>
      </c>
      <c r="KW32">
        <f>IF($E$7&gt;=KW$7,INDEX(Data!KT:KT,MATCH(Control!$E32,Data!$B:$B,0),),NA())</f>
        <v>648.79999999999995</v>
      </c>
      <c r="KX32">
        <f>IF($E$7&gt;=KX$7,INDEX(Data!KU:KU,MATCH(Control!$E32,Data!$B:$B,0),),NA())</f>
        <v>631</v>
      </c>
      <c r="KY32">
        <f>IF($E$7&gt;=KY$7,INDEX(Data!KV:KV,MATCH(Control!$E32,Data!$B:$B,0),),NA())</f>
        <v>680.4</v>
      </c>
      <c r="KZ32">
        <f>IF($E$7&gt;=KZ$7,INDEX(Data!KW:KW,MATCH(Control!$E32,Data!$B:$B,0),),NA())</f>
        <v>716.5</v>
      </c>
      <c r="LA32">
        <f>IF($E$7&gt;=LA$7,INDEX(Data!KX:KX,MATCH(Control!$E32,Data!$B:$B,0),),NA())</f>
        <v>707.1</v>
      </c>
      <c r="LB32">
        <f>IF($E$7&gt;=LB$7,INDEX(Data!KY:KY,MATCH(Control!$E32,Data!$B:$B,0),),NA())</f>
        <v>747.6</v>
      </c>
      <c r="LC32">
        <f>IF($E$7&gt;=LC$7,INDEX(Data!KZ:KZ,MATCH(Control!$E32,Data!$B:$B,0),),NA())</f>
        <v>785.8</v>
      </c>
      <c r="LD32">
        <f>IF($E$7&gt;=LD$7,INDEX(Data!LA:LA,MATCH(Control!$E32,Data!$B:$B,0),),NA())</f>
        <v>1089.5999999999999</v>
      </c>
      <c r="LE32">
        <f>IF($E$7&gt;=LE$7,INDEX(Data!LB:LB,MATCH(Control!$E32,Data!$B:$B,0),),NA())</f>
        <v>716.6</v>
      </c>
      <c r="LF32">
        <f>IF($E$7&gt;=LF$7,INDEX(Data!LC:LC,MATCH(Control!$E32,Data!$B:$B,0),),NA())</f>
        <v>703.4</v>
      </c>
      <c r="LG32">
        <f>IF($E$7&gt;=LG$7,INDEX(Data!LD:LD,MATCH(Control!$E32,Data!$B:$B,0),),NA())</f>
        <v>712.9</v>
      </c>
      <c r="LH32">
        <f>IF($E$7&gt;=LH$7,INDEX(Data!LE:LE,MATCH(Control!$E32,Data!$B:$B,0),),NA())</f>
        <v>693.4</v>
      </c>
      <c r="LI32">
        <f>IF($E$7&gt;=LI$7,INDEX(Data!LF:LF,MATCH(Control!$E32,Data!$B:$B,0),),NA())</f>
        <v>744.2</v>
      </c>
      <c r="LJ32">
        <f>IF($E$7&gt;=LJ$7,INDEX(Data!LG:LG,MATCH(Control!$E32,Data!$B:$B,0),),NA())</f>
        <v>688.3</v>
      </c>
      <c r="LK32">
        <f>IF($E$7&gt;=LK$7,INDEX(Data!LH:LH,MATCH(Control!$E32,Data!$B:$B,0),),NA())</f>
        <v>714.7</v>
      </c>
      <c r="LL32">
        <f>IF($E$7&gt;=LL$7,INDEX(Data!LI:LI,MATCH(Control!$E32,Data!$B:$B,0),),NA())</f>
        <v>727.4</v>
      </c>
      <c r="LM32">
        <f>IF($E$7&gt;=LM$7,INDEX(Data!LJ:LJ,MATCH(Control!$E32,Data!$B:$B,0),),NA())</f>
        <v>714.3</v>
      </c>
      <c r="LN32">
        <f>IF($E$7&gt;=LN$7,INDEX(Data!LK:LK,MATCH(Control!$E32,Data!$B:$B,0),),NA())</f>
        <v>756.3</v>
      </c>
      <c r="LO32">
        <f>IF($E$7&gt;=LO$7,INDEX(Data!LL:LL,MATCH(Control!$E32,Data!$B:$B,0),),NA())</f>
        <v>790.2</v>
      </c>
      <c r="LP32">
        <f>IF($E$7&gt;=LP$7,INDEX(Data!LM:LM,MATCH(Control!$E32,Data!$B:$B,0),),NA())</f>
        <v>1081.5</v>
      </c>
      <c r="LQ32">
        <f>IF($E$7&gt;=LQ$7,INDEX(Data!LN:LN,MATCH(Control!$E32,Data!$B:$B,0),),NA())</f>
        <v>725</v>
      </c>
      <c r="LR32">
        <f>IF($E$7&gt;=LR$7,INDEX(Data!LO:LO,MATCH(Control!$E32,Data!$B:$B,0),),NA())</f>
        <v>696.6</v>
      </c>
      <c r="LS32">
        <f>IF($E$7&gt;=LS$7,INDEX(Data!LP:LP,MATCH(Control!$E32,Data!$B:$B,0),),NA())</f>
        <v>755.4</v>
      </c>
      <c r="LT32">
        <f>IF($E$7&gt;=LT$7,INDEX(Data!LQ:LQ,MATCH(Control!$E32,Data!$B:$B,0),),NA())</f>
        <v>726.3</v>
      </c>
      <c r="LU32">
        <f>IF($E$7&gt;=LU$7,INDEX(Data!LR:LR,MATCH(Control!$E32,Data!$B:$B,0),),NA())</f>
        <v>751.5</v>
      </c>
      <c r="LV32">
        <f>IF($E$7&gt;=LV$7,INDEX(Data!LS:LS,MATCH(Control!$E32,Data!$B:$B,0),),NA())</f>
        <v>727</v>
      </c>
      <c r="LW32">
        <f>IF($E$7&gt;=LW$7,INDEX(Data!LT:LT,MATCH(Control!$E32,Data!$B:$B,0),),NA())</f>
        <v>780.5</v>
      </c>
      <c r="LX32">
        <f>IF($E$7&gt;=LX$7,INDEX(Data!LU:LU,MATCH(Control!$E32,Data!$B:$B,0),),NA())</f>
        <v>751.8</v>
      </c>
      <c r="LY32">
        <f>IF($E$7&gt;=LY$7,INDEX(Data!LV:LV,MATCH(Control!$E32,Data!$B:$B,0),),NA())</f>
        <v>752.3</v>
      </c>
      <c r="LZ32">
        <f>IF($E$7&gt;=LZ$7,INDEX(Data!LW:LW,MATCH(Control!$E32,Data!$B:$B,0),),NA())</f>
        <v>786.6</v>
      </c>
      <c r="MA32">
        <f>IF($E$7&gt;=MA$7,INDEX(Data!LX:LX,MATCH(Control!$E32,Data!$B:$B,0),),NA())</f>
        <v>807.5</v>
      </c>
      <c r="MB32">
        <f>IF($E$7&gt;=MB$7,INDEX(Data!LY:LY,MATCH(Control!$E32,Data!$B:$B,0),),NA())</f>
        <v>1085.0999999999999</v>
      </c>
      <c r="MC32">
        <f>IF($E$7&gt;=MC$7,INDEX(Data!LZ:LZ,MATCH(Control!$E32,Data!$B:$B,0),),NA())</f>
        <v>705.7</v>
      </c>
      <c r="MD32">
        <f>IF($E$7&gt;=MD$7,INDEX(Data!MA:MA,MATCH(Control!$E32,Data!$B:$B,0),),NA())</f>
        <v>670.4</v>
      </c>
      <c r="ME32">
        <f>IF($E$7&gt;=ME$7,INDEX(Data!MB:MB,MATCH(Control!$E32,Data!$B:$B,0),),NA())</f>
        <v>765</v>
      </c>
      <c r="MF32">
        <f>IF($E$7&gt;=MF$7,INDEX(Data!MC:MC,MATCH(Control!$E32,Data!$B:$B,0),),NA())</f>
        <v>699.6</v>
      </c>
      <c r="MG32">
        <f>IF($E$7&gt;=MG$7,INDEX(Data!MD:MD,MATCH(Control!$E32,Data!$B:$B,0),),NA())</f>
        <v>731.1</v>
      </c>
      <c r="MH32">
        <f>IF($E$7&gt;=MH$7,INDEX(Data!ME:ME,MATCH(Control!$E32,Data!$B:$B,0),),NA())</f>
        <v>730.1</v>
      </c>
      <c r="MI32">
        <f>IF($E$7&gt;=MI$7,INDEX(Data!MF:MF,MATCH(Control!$E32,Data!$B:$B,0),),NA())</f>
        <v>760.7</v>
      </c>
      <c r="MJ32">
        <f>IF($E$7&gt;=MJ$7,INDEX(Data!MG:MG,MATCH(Control!$E32,Data!$B:$B,0),),NA())</f>
        <v>778.6</v>
      </c>
      <c r="MK32">
        <f>IF($E$7&gt;=MK$7,INDEX(Data!MH:MH,MATCH(Control!$E32,Data!$B:$B,0),),NA())</f>
        <v>770.9</v>
      </c>
      <c r="ML32">
        <f>IF($E$7&gt;=ML$7,INDEX(Data!MI:MI,MATCH(Control!$E32,Data!$B:$B,0),),NA())</f>
        <v>819.5</v>
      </c>
      <c r="MM32">
        <f>IF($E$7&gt;=MM$7,INDEX(Data!MJ:MJ,MATCH(Control!$E32,Data!$B:$B,0),),NA())</f>
        <v>875.3</v>
      </c>
      <c r="MN32">
        <f>IF($E$7&gt;=MN$7,INDEX(Data!MK:MK,MATCH(Control!$E32,Data!$B:$B,0),),NA())</f>
        <v>1156.0999999999999</v>
      </c>
      <c r="MO32">
        <f>IF($E$7&gt;=MO$7,INDEX(Data!ML:ML,MATCH(Control!$E32,Data!$B:$B,0),),NA())</f>
        <v>817.4</v>
      </c>
      <c r="MP32">
        <f>IF($E$7&gt;=MP$7,INDEX(Data!MM:MM,MATCH(Control!$E32,Data!$B:$B,0),),NA())</f>
        <v>771.7</v>
      </c>
      <c r="MQ32">
        <f>IF($E$7&gt;=MQ$7,INDEX(Data!MN:MN,MATCH(Control!$E32,Data!$B:$B,0),),NA())</f>
        <v>844.2</v>
      </c>
      <c r="MR32">
        <f>IF($E$7&gt;=MR$7,INDEX(Data!MO:MO,MATCH(Control!$E32,Data!$B:$B,0),),NA())</f>
        <v>782.4</v>
      </c>
      <c r="MS32" t="e">
        <f>IF($E$7&gt;=MS$7,INDEX(Data!MP:MP,MATCH(Control!$E32,Data!$B:$B,0),),NA())</f>
        <v>#N/A</v>
      </c>
      <c r="MT32" t="e">
        <f>IF($E$7&gt;=MT$7,INDEX(Data!MQ:MQ,MATCH(Control!$E32,Data!$B:$B,0),),NA())</f>
        <v>#N/A</v>
      </c>
      <c r="MU32" t="e">
        <f>IF($E$7&gt;=MU$7,INDEX(Data!MR:MR,MATCH(Control!$E32,Data!$B:$B,0),),NA())</f>
        <v>#N/A</v>
      </c>
      <c r="MV32" t="e">
        <f>IF($E$7&gt;=MV$7,INDEX(Data!MS:MS,MATCH(Control!$E32,Data!$B:$B,0),),NA())</f>
        <v>#N/A</v>
      </c>
      <c r="MW32" t="e">
        <f>IF($E$7&gt;=MW$7,INDEX(Data!MT:MT,MATCH(Control!$E32,Data!$B:$B,0),),NA())</f>
        <v>#N/A</v>
      </c>
      <c r="MX32" t="e">
        <f>IF($E$7&gt;=MX$7,INDEX(Data!MU:MU,MATCH(Control!$E32,Data!$B:$B,0),),NA())</f>
        <v>#N/A</v>
      </c>
      <c r="MY32" t="e">
        <f>IF($E$7&gt;=MY$7,INDEX(Data!MV:MV,MATCH(Control!$E32,Data!$B:$B,0),),NA())</f>
        <v>#N/A</v>
      </c>
      <c r="MZ32" t="e">
        <f>IF($E$7&gt;=MZ$7,INDEX(Data!MW:MW,MATCH(Control!$E32,Data!$B:$B,0),),NA())</f>
        <v>#N/A</v>
      </c>
      <c r="NA32" t="e">
        <f>IF($E$7&gt;=NA$7,INDEX(Data!MX:MX,MATCH(Control!$E32,Data!$B:$B,0),),NA())</f>
        <v>#N/A</v>
      </c>
      <c r="NB32" t="e">
        <f>IF($E$7&gt;=NB$7,INDEX(Data!MY:MY,MATCH(Control!$E32,Data!$B:$B,0),),NA())</f>
        <v>#N/A</v>
      </c>
      <c r="NC32" t="e">
        <f>IF($E$7&gt;=NC$7,INDEX(Data!MZ:MZ,MATCH(Control!$E32,Data!$B:$B,0),),NA())</f>
        <v>#N/A</v>
      </c>
      <c r="ND32" t="e">
        <f>IF($E$7&gt;=ND$7,INDEX(Data!NA:NA,MATCH(Control!$E32,Data!$B:$B,0),),NA())</f>
        <v>#N/A</v>
      </c>
      <c r="NE32" t="e">
        <f>IF($E$7&gt;=NE$7,INDEX(Data!NB:NB,MATCH(Control!$E32,Data!$B:$B,0),),NA())</f>
        <v>#N/A</v>
      </c>
      <c r="NF32" t="e">
        <f>IF($E$7&gt;=NF$7,INDEX(Data!NC:NC,MATCH(Control!$E32,Data!$B:$B,0),),NA())</f>
        <v>#N/A</v>
      </c>
      <c r="NG32" t="e">
        <f>IF($E$7&gt;=NG$7,INDEX(Data!ND:ND,MATCH(Control!$E32,Data!$B:$B,0),),NA())</f>
        <v>#N/A</v>
      </c>
      <c r="NH32" t="e">
        <f>IF($E$7&gt;=NH$7,INDEX(Data!NE:NE,MATCH(Control!$E32,Data!$B:$B,0),),NA())</f>
        <v>#N/A</v>
      </c>
      <c r="NI32" t="e">
        <f>IF($E$7&gt;=NI$7,INDEX(Data!NF:NF,MATCH(Control!$E32,Data!$B:$B,0),),NA())</f>
        <v>#N/A</v>
      </c>
      <c r="NJ32" t="e">
        <f>IF($E$7&gt;=NJ$7,INDEX(Data!NG:NG,MATCH(Control!$E32,Data!$B:$B,0),),NA())</f>
        <v>#N/A</v>
      </c>
      <c r="NK32" t="e">
        <f>IF($E$7&gt;=NK$7,INDEX(Data!NH:NH,MATCH(Control!$E32,Data!$B:$B,0),),NA())</f>
        <v>#N/A</v>
      </c>
      <c r="NL32" t="e">
        <f>IF($E$7&gt;=NL$7,INDEX(Data!NI:NI,MATCH(Control!$E32,Data!$B:$B,0),),NA())</f>
        <v>#N/A</v>
      </c>
    </row>
    <row r="33" spans="1:376" x14ac:dyDescent="0.25">
      <c r="A33" s="17">
        <v>3</v>
      </c>
      <c r="C33" s="8">
        <f t="shared" si="0"/>
        <v>39722</v>
      </c>
      <c r="E33" s="3" t="str">
        <f t="shared" si="32"/>
        <v>New South Wales - Cafes, restaurants &amp; catering services</v>
      </c>
      <c r="F33" t="str">
        <f t="shared" si="34"/>
        <v>New South Wales</v>
      </c>
      <c r="G33" t="str">
        <f t="shared" si="33"/>
        <v>Cafes, restaurants &amp; catering services</v>
      </c>
      <c r="H33">
        <f>IF($E$7&gt;=H$7,INDEX(Data!E:E,MATCH(Control!$E33,Data!$B:$B,0),),NA())</f>
        <v>61.8</v>
      </c>
      <c r="I33">
        <f>IF($E$7&gt;=I$7,INDEX(Data!F:F,MATCH(Control!$E33,Data!$B:$B,0),),NA())</f>
        <v>60.8</v>
      </c>
      <c r="J33">
        <f>IF($E$7&gt;=J$7,INDEX(Data!G:G,MATCH(Control!$E33,Data!$B:$B,0),),NA())</f>
        <v>58.7</v>
      </c>
      <c r="K33">
        <f>IF($E$7&gt;=K$7,INDEX(Data!H:H,MATCH(Control!$E33,Data!$B:$B,0),),NA())</f>
        <v>60.3</v>
      </c>
      <c r="L33">
        <f>IF($E$7&gt;=L$7,INDEX(Data!I:I,MATCH(Control!$E33,Data!$B:$B,0),),NA())</f>
        <v>56.1</v>
      </c>
      <c r="M33">
        <f>IF($E$7&gt;=M$7,INDEX(Data!J:J,MATCH(Control!$E33,Data!$B:$B,0),),NA())</f>
        <v>58.1</v>
      </c>
      <c r="N33">
        <f>IF($E$7&gt;=N$7,INDEX(Data!K:K,MATCH(Control!$E33,Data!$B:$B,0),),NA())</f>
        <v>53.9</v>
      </c>
      <c r="O33">
        <f>IF($E$7&gt;=O$7,INDEX(Data!L:L,MATCH(Control!$E33,Data!$B:$B,0),),NA())</f>
        <v>61.2</v>
      </c>
      <c r="P33">
        <f>IF($E$7&gt;=P$7,INDEX(Data!M:M,MATCH(Control!$E33,Data!$B:$B,0),),NA())</f>
        <v>75.7</v>
      </c>
      <c r="Q33">
        <f>IF($E$7&gt;=Q$7,INDEX(Data!N:N,MATCH(Control!$E33,Data!$B:$B,0),),NA())</f>
        <v>54.2</v>
      </c>
      <c r="R33">
        <f>IF($E$7&gt;=R$7,INDEX(Data!O:O,MATCH(Control!$E33,Data!$B:$B,0),),NA())</f>
        <v>56.7</v>
      </c>
      <c r="S33">
        <f>IF($E$7&gt;=S$7,INDEX(Data!P:P,MATCH(Control!$E33,Data!$B:$B,0),),NA())</f>
        <v>60.9</v>
      </c>
      <c r="T33">
        <f>IF($E$7&gt;=T$7,INDEX(Data!Q:Q,MATCH(Control!$E33,Data!$B:$B,0),),NA())</f>
        <v>63.5</v>
      </c>
      <c r="U33">
        <f>IF($E$7&gt;=U$7,INDEX(Data!R:R,MATCH(Control!$E33,Data!$B:$B,0),),NA())</f>
        <v>64.5</v>
      </c>
      <c r="V33">
        <f>IF($E$7&gt;=V$7,INDEX(Data!S:S,MATCH(Control!$E33,Data!$B:$B,0),),NA())</f>
        <v>63</v>
      </c>
      <c r="W33">
        <f>IF($E$7&gt;=W$7,INDEX(Data!T:T,MATCH(Control!$E33,Data!$B:$B,0),),NA())</f>
        <v>61.9</v>
      </c>
      <c r="X33">
        <f>IF($E$7&gt;=X$7,INDEX(Data!U:U,MATCH(Control!$E33,Data!$B:$B,0),),NA())</f>
        <v>64.7</v>
      </c>
      <c r="Y33">
        <f>IF($E$7&gt;=Y$7,INDEX(Data!V:V,MATCH(Control!$E33,Data!$B:$B,0),),NA())</f>
        <v>66.3</v>
      </c>
      <c r="Z33">
        <f>IF($E$7&gt;=Z$7,INDEX(Data!W:W,MATCH(Control!$E33,Data!$B:$B,0),),NA())</f>
        <v>63.7</v>
      </c>
      <c r="AA33">
        <f>IF($E$7&gt;=AA$7,INDEX(Data!X:X,MATCH(Control!$E33,Data!$B:$B,0),),NA())</f>
        <v>69.400000000000006</v>
      </c>
      <c r="AB33">
        <f>IF($E$7&gt;=AB$7,INDEX(Data!Y:Y,MATCH(Control!$E33,Data!$B:$B,0),),NA())</f>
        <v>86</v>
      </c>
      <c r="AC33">
        <f>IF($E$7&gt;=AC$7,INDEX(Data!Z:Z,MATCH(Control!$E33,Data!$B:$B,0),),NA())</f>
        <v>58.5</v>
      </c>
      <c r="AD33">
        <f>IF($E$7&gt;=AD$7,INDEX(Data!AA:AA,MATCH(Control!$E33,Data!$B:$B,0),),NA())</f>
        <v>60.3</v>
      </c>
      <c r="AE33">
        <f>IF($E$7&gt;=AE$7,INDEX(Data!AB:AB,MATCH(Control!$E33,Data!$B:$B,0),),NA())</f>
        <v>66.5</v>
      </c>
      <c r="AF33">
        <f>IF($E$7&gt;=AF$7,INDEX(Data!AC:AC,MATCH(Control!$E33,Data!$B:$B,0),),NA())</f>
        <v>68.7</v>
      </c>
      <c r="AG33">
        <f>IF($E$7&gt;=AG$7,INDEX(Data!AD:AD,MATCH(Control!$E33,Data!$B:$B,0),),NA())</f>
        <v>77.900000000000006</v>
      </c>
      <c r="AH33">
        <f>IF($E$7&gt;=AH$7,INDEX(Data!AE:AE,MATCH(Control!$E33,Data!$B:$B,0),),NA())</f>
        <v>68.3</v>
      </c>
      <c r="AI33">
        <f>IF($E$7&gt;=AI$7,INDEX(Data!AF:AF,MATCH(Control!$E33,Data!$B:$B,0),),NA())</f>
        <v>70.8</v>
      </c>
      <c r="AJ33">
        <f>IF($E$7&gt;=AJ$7,INDEX(Data!AG:AG,MATCH(Control!$E33,Data!$B:$B,0),),NA())</f>
        <v>73.2</v>
      </c>
      <c r="AK33">
        <f>IF($E$7&gt;=AK$7,INDEX(Data!AH:AH,MATCH(Control!$E33,Data!$B:$B,0),),NA())</f>
        <v>68</v>
      </c>
      <c r="AL33">
        <f>IF($E$7&gt;=AL$7,INDEX(Data!AI:AI,MATCH(Control!$E33,Data!$B:$B,0),),NA())</f>
        <v>76.7</v>
      </c>
      <c r="AM33">
        <f>IF($E$7&gt;=AM$7,INDEX(Data!AJ:AJ,MATCH(Control!$E33,Data!$B:$B,0),),NA())</f>
        <v>78.099999999999994</v>
      </c>
      <c r="AN33">
        <f>IF($E$7&gt;=AN$7,INDEX(Data!AK:AK,MATCH(Control!$E33,Data!$B:$B,0),),NA())</f>
        <v>88.9</v>
      </c>
      <c r="AO33">
        <f>IF($E$7&gt;=AO$7,INDEX(Data!AL:AL,MATCH(Control!$E33,Data!$B:$B,0),),NA())</f>
        <v>65.900000000000006</v>
      </c>
      <c r="AP33">
        <f>IF($E$7&gt;=AP$7,INDEX(Data!AM:AM,MATCH(Control!$E33,Data!$B:$B,0),),NA())</f>
        <v>62.5</v>
      </c>
      <c r="AQ33">
        <f>IF($E$7&gt;=AQ$7,INDEX(Data!AN:AN,MATCH(Control!$E33,Data!$B:$B,0),),NA())</f>
        <v>68.8</v>
      </c>
      <c r="AR33">
        <f>IF($E$7&gt;=AR$7,INDEX(Data!AO:AO,MATCH(Control!$E33,Data!$B:$B,0),),NA())</f>
        <v>73.2</v>
      </c>
      <c r="AS33">
        <f>IF($E$7&gt;=AS$7,INDEX(Data!AP:AP,MATCH(Control!$E33,Data!$B:$B,0),),NA())</f>
        <v>85.4</v>
      </c>
      <c r="AT33">
        <f>IF($E$7&gt;=AT$7,INDEX(Data!AQ:AQ,MATCH(Control!$E33,Data!$B:$B,0),),NA())</f>
        <v>75.7</v>
      </c>
      <c r="AU33">
        <f>IF($E$7&gt;=AU$7,INDEX(Data!AR:AR,MATCH(Control!$E33,Data!$B:$B,0),),NA())</f>
        <v>88.2</v>
      </c>
      <c r="AV33">
        <f>IF($E$7&gt;=AV$7,INDEX(Data!AS:AS,MATCH(Control!$E33,Data!$B:$B,0),),NA())</f>
        <v>85.4</v>
      </c>
      <c r="AW33">
        <f>IF($E$7&gt;=AW$7,INDEX(Data!AT:AT,MATCH(Control!$E33,Data!$B:$B,0),),NA())</f>
        <v>82.6</v>
      </c>
      <c r="AX33">
        <f>IF($E$7&gt;=AX$7,INDEX(Data!AU:AU,MATCH(Control!$E33,Data!$B:$B,0),),NA())</f>
        <v>93.5</v>
      </c>
      <c r="AY33">
        <f>IF($E$7&gt;=AY$7,INDEX(Data!AV:AV,MATCH(Control!$E33,Data!$B:$B,0),),NA())</f>
        <v>95</v>
      </c>
      <c r="AZ33">
        <f>IF($E$7&gt;=AZ$7,INDEX(Data!AW:AW,MATCH(Control!$E33,Data!$B:$B,0),),NA())</f>
        <v>107.8</v>
      </c>
      <c r="BA33">
        <f>IF($E$7&gt;=BA$7,INDEX(Data!AX:AX,MATCH(Control!$E33,Data!$B:$B,0),),NA())</f>
        <v>85.1</v>
      </c>
      <c r="BB33">
        <f>IF($E$7&gt;=BB$7,INDEX(Data!AY:AY,MATCH(Control!$E33,Data!$B:$B,0),),NA())</f>
        <v>80.099999999999994</v>
      </c>
      <c r="BC33">
        <f>IF($E$7&gt;=BC$7,INDEX(Data!AZ:AZ,MATCH(Control!$E33,Data!$B:$B,0),),NA())</f>
        <v>82</v>
      </c>
      <c r="BD33">
        <f>IF($E$7&gt;=BD$7,INDEX(Data!BA:BA,MATCH(Control!$E33,Data!$B:$B,0),),NA())</f>
        <v>96.8</v>
      </c>
      <c r="BE33">
        <f>IF($E$7&gt;=BE$7,INDEX(Data!BB:BB,MATCH(Control!$E33,Data!$B:$B,0),),NA())</f>
        <v>110.2</v>
      </c>
      <c r="BF33">
        <f>IF($E$7&gt;=BF$7,INDEX(Data!BC:BC,MATCH(Control!$E33,Data!$B:$B,0),),NA())</f>
        <v>94.2</v>
      </c>
      <c r="BG33">
        <f>IF($E$7&gt;=BG$7,INDEX(Data!BD:BD,MATCH(Control!$E33,Data!$B:$B,0),),NA())</f>
        <v>109.5</v>
      </c>
      <c r="BH33">
        <f>IF($E$7&gt;=BH$7,INDEX(Data!BE:BE,MATCH(Control!$E33,Data!$B:$B,0),),NA())</f>
        <v>105.1</v>
      </c>
      <c r="BI33">
        <f>IF($E$7&gt;=BI$7,INDEX(Data!BF:BF,MATCH(Control!$E33,Data!$B:$B,0),),NA())</f>
        <v>105.6</v>
      </c>
      <c r="BJ33">
        <f>IF($E$7&gt;=BJ$7,INDEX(Data!BG:BG,MATCH(Control!$E33,Data!$B:$B,0),),NA())</f>
        <v>110.4</v>
      </c>
      <c r="BK33">
        <f>IF($E$7&gt;=BK$7,INDEX(Data!BH:BH,MATCH(Control!$E33,Data!$B:$B,0),),NA())</f>
        <v>110</v>
      </c>
      <c r="BL33">
        <f>IF($E$7&gt;=BL$7,INDEX(Data!BI:BI,MATCH(Control!$E33,Data!$B:$B,0),),NA())</f>
        <v>136.6</v>
      </c>
      <c r="BM33">
        <f>IF($E$7&gt;=BM$7,INDEX(Data!BJ:BJ,MATCH(Control!$E33,Data!$B:$B,0),),NA())</f>
        <v>99.2</v>
      </c>
      <c r="BN33">
        <f>IF($E$7&gt;=BN$7,INDEX(Data!BK:BK,MATCH(Control!$E33,Data!$B:$B,0),),NA())</f>
        <v>91.1</v>
      </c>
      <c r="BO33">
        <f>IF($E$7&gt;=BO$7,INDEX(Data!BL:BL,MATCH(Control!$E33,Data!$B:$B,0),),NA())</f>
        <v>98.8</v>
      </c>
      <c r="BP33">
        <f>IF($E$7&gt;=BP$7,INDEX(Data!BM:BM,MATCH(Control!$E33,Data!$B:$B,0),),NA())</f>
        <v>102.1</v>
      </c>
      <c r="BQ33">
        <f>IF($E$7&gt;=BQ$7,INDEX(Data!BN:BN,MATCH(Control!$E33,Data!$B:$B,0),),NA())</f>
        <v>110.5</v>
      </c>
      <c r="BR33">
        <f>IF($E$7&gt;=BR$7,INDEX(Data!BO:BO,MATCH(Control!$E33,Data!$B:$B,0),),NA())</f>
        <v>106.1</v>
      </c>
      <c r="BS33">
        <f>IF($E$7&gt;=BS$7,INDEX(Data!BP:BP,MATCH(Control!$E33,Data!$B:$B,0),),NA())</f>
        <v>113.7</v>
      </c>
      <c r="BT33">
        <f>IF($E$7&gt;=BT$7,INDEX(Data!BQ:BQ,MATCH(Control!$E33,Data!$B:$B,0),),NA())</f>
        <v>111.4</v>
      </c>
      <c r="BU33">
        <f>IF($E$7&gt;=BU$7,INDEX(Data!BR:BR,MATCH(Control!$E33,Data!$B:$B,0),),NA())</f>
        <v>111.1</v>
      </c>
      <c r="BV33">
        <f>IF($E$7&gt;=BV$7,INDEX(Data!BS:BS,MATCH(Control!$E33,Data!$B:$B,0),),NA())</f>
        <v>111</v>
      </c>
      <c r="BW33">
        <f>IF($E$7&gt;=BW$7,INDEX(Data!BT:BT,MATCH(Control!$E33,Data!$B:$B,0),),NA())</f>
        <v>114.1</v>
      </c>
      <c r="BX33">
        <f>IF($E$7&gt;=BX$7,INDEX(Data!BU:BU,MATCH(Control!$E33,Data!$B:$B,0),),NA())</f>
        <v>145.5</v>
      </c>
      <c r="BY33">
        <f>IF($E$7&gt;=BY$7,INDEX(Data!BV:BV,MATCH(Control!$E33,Data!$B:$B,0),),NA())</f>
        <v>102</v>
      </c>
      <c r="BZ33">
        <f>IF($E$7&gt;=BZ$7,INDEX(Data!BW:BW,MATCH(Control!$E33,Data!$B:$B,0),),NA())</f>
        <v>106.6</v>
      </c>
      <c r="CA33">
        <f>IF($E$7&gt;=CA$7,INDEX(Data!BX:BX,MATCH(Control!$E33,Data!$B:$B,0),),NA())</f>
        <v>111.9</v>
      </c>
      <c r="CB33">
        <f>IF($E$7&gt;=CB$7,INDEX(Data!BY:BY,MATCH(Control!$E33,Data!$B:$B,0),),NA())</f>
        <v>106.4</v>
      </c>
      <c r="CC33">
        <f>IF($E$7&gt;=CC$7,INDEX(Data!BZ:BZ,MATCH(Control!$E33,Data!$B:$B,0),),NA())</f>
        <v>114.8</v>
      </c>
      <c r="CD33">
        <f>IF($E$7&gt;=CD$7,INDEX(Data!CA:CA,MATCH(Control!$E33,Data!$B:$B,0),),NA())</f>
        <v>113.2</v>
      </c>
      <c r="CE33">
        <f>IF($E$7&gt;=CE$7,INDEX(Data!CB:CB,MATCH(Control!$E33,Data!$B:$B,0),),NA())</f>
        <v>128.30000000000001</v>
      </c>
      <c r="CF33">
        <f>IF($E$7&gt;=CF$7,INDEX(Data!CC:CC,MATCH(Control!$E33,Data!$B:$B,0),),NA())</f>
        <v>122.7</v>
      </c>
      <c r="CG33">
        <f>IF($E$7&gt;=CG$7,INDEX(Data!CD:CD,MATCH(Control!$E33,Data!$B:$B,0),),NA())</f>
        <v>121.2</v>
      </c>
      <c r="CH33">
        <f>IF($E$7&gt;=CH$7,INDEX(Data!CE:CE,MATCH(Control!$E33,Data!$B:$B,0),),NA())</f>
        <v>126.9</v>
      </c>
      <c r="CI33">
        <f>IF($E$7&gt;=CI$7,INDEX(Data!CF:CF,MATCH(Control!$E33,Data!$B:$B,0),),NA())</f>
        <v>148</v>
      </c>
      <c r="CJ33">
        <f>IF($E$7&gt;=CJ$7,INDEX(Data!CG:CG,MATCH(Control!$E33,Data!$B:$B,0),),NA())</f>
        <v>165.3</v>
      </c>
      <c r="CK33">
        <f>IF($E$7&gt;=CK$7,INDEX(Data!CH:CH,MATCH(Control!$E33,Data!$B:$B,0),),NA())</f>
        <v>164.1</v>
      </c>
      <c r="CL33">
        <f>IF($E$7&gt;=CL$7,INDEX(Data!CI:CI,MATCH(Control!$E33,Data!$B:$B,0),),NA())</f>
        <v>137.6</v>
      </c>
      <c r="CM33">
        <f>IF($E$7&gt;=CM$7,INDEX(Data!CJ:CJ,MATCH(Control!$E33,Data!$B:$B,0),),NA())</f>
        <v>140.9</v>
      </c>
      <c r="CN33">
        <f>IF($E$7&gt;=CN$7,INDEX(Data!CK:CK,MATCH(Control!$E33,Data!$B:$B,0),),NA())</f>
        <v>136.69999999999999</v>
      </c>
      <c r="CO33">
        <f>IF($E$7&gt;=CO$7,INDEX(Data!CL:CL,MATCH(Control!$E33,Data!$B:$B,0),),NA())</f>
        <v>141.6</v>
      </c>
      <c r="CP33">
        <f>IF($E$7&gt;=CP$7,INDEX(Data!CM:CM,MATCH(Control!$E33,Data!$B:$B,0),),NA())</f>
        <v>151.30000000000001</v>
      </c>
      <c r="CQ33">
        <f>IF($E$7&gt;=CQ$7,INDEX(Data!CN:CN,MATCH(Control!$E33,Data!$B:$B,0),),NA())</f>
        <v>148.9</v>
      </c>
      <c r="CR33">
        <f>IF($E$7&gt;=CR$7,INDEX(Data!CO:CO,MATCH(Control!$E33,Data!$B:$B,0),),NA())</f>
        <v>150.69999999999999</v>
      </c>
      <c r="CS33">
        <f>IF($E$7&gt;=CS$7,INDEX(Data!CP:CP,MATCH(Control!$E33,Data!$B:$B,0),),NA())</f>
        <v>152</v>
      </c>
      <c r="CT33">
        <f>IF($E$7&gt;=CT$7,INDEX(Data!CQ:CQ,MATCH(Control!$E33,Data!$B:$B,0),),NA())</f>
        <v>158.6</v>
      </c>
      <c r="CU33">
        <f>IF($E$7&gt;=CU$7,INDEX(Data!CR:CR,MATCH(Control!$E33,Data!$B:$B,0),),NA())</f>
        <v>165.6</v>
      </c>
      <c r="CV33">
        <f>IF($E$7&gt;=CV$7,INDEX(Data!CS:CS,MATCH(Control!$E33,Data!$B:$B,0),),NA())</f>
        <v>199.3</v>
      </c>
      <c r="CW33">
        <f>IF($E$7&gt;=CW$7,INDEX(Data!CT:CT,MATCH(Control!$E33,Data!$B:$B,0),),NA())</f>
        <v>170</v>
      </c>
      <c r="CX33">
        <f>IF($E$7&gt;=CX$7,INDEX(Data!CU:CU,MATCH(Control!$E33,Data!$B:$B,0),),NA())</f>
        <v>159.30000000000001</v>
      </c>
      <c r="CY33">
        <f>IF($E$7&gt;=CY$7,INDEX(Data!CV:CV,MATCH(Control!$E33,Data!$B:$B,0),),NA())</f>
        <v>166.1</v>
      </c>
      <c r="CZ33">
        <f>IF($E$7&gt;=CZ$7,INDEX(Data!CW:CW,MATCH(Control!$E33,Data!$B:$B,0),),NA())</f>
        <v>161.9</v>
      </c>
      <c r="DA33">
        <f>IF($E$7&gt;=DA$7,INDEX(Data!CX:CX,MATCH(Control!$E33,Data!$B:$B,0),),NA())</f>
        <v>158.80000000000001</v>
      </c>
      <c r="DB33">
        <f>IF($E$7&gt;=DB$7,INDEX(Data!CY:CY,MATCH(Control!$E33,Data!$B:$B,0),),NA())</f>
        <v>150.4</v>
      </c>
      <c r="DC33">
        <f>IF($E$7&gt;=DC$7,INDEX(Data!CZ:CZ,MATCH(Control!$E33,Data!$B:$B,0),),NA())</f>
        <v>150.30000000000001</v>
      </c>
      <c r="DD33">
        <f>IF($E$7&gt;=DD$7,INDEX(Data!DA:DA,MATCH(Control!$E33,Data!$B:$B,0),),NA())</f>
        <v>159.80000000000001</v>
      </c>
      <c r="DE33">
        <f>IF($E$7&gt;=DE$7,INDEX(Data!DB:DB,MATCH(Control!$E33,Data!$B:$B,0),),NA())</f>
        <v>168.4</v>
      </c>
      <c r="DF33">
        <f>IF($E$7&gt;=DF$7,INDEX(Data!DC:DC,MATCH(Control!$E33,Data!$B:$B,0),),NA())</f>
        <v>159.5</v>
      </c>
      <c r="DG33">
        <f>IF($E$7&gt;=DG$7,INDEX(Data!DD:DD,MATCH(Control!$E33,Data!$B:$B,0),),NA())</f>
        <v>168.2</v>
      </c>
      <c r="DH33">
        <f>IF($E$7&gt;=DH$7,INDEX(Data!DE:DE,MATCH(Control!$E33,Data!$B:$B,0),),NA())</f>
        <v>191.8</v>
      </c>
      <c r="DI33">
        <f>IF($E$7&gt;=DI$7,INDEX(Data!DF:DF,MATCH(Control!$E33,Data!$B:$B,0),),NA())</f>
        <v>165.3</v>
      </c>
      <c r="DJ33">
        <f>IF($E$7&gt;=DJ$7,INDEX(Data!DG:DG,MATCH(Control!$E33,Data!$B:$B,0),),NA())</f>
        <v>147.6</v>
      </c>
      <c r="DK33">
        <f>IF($E$7&gt;=DK$7,INDEX(Data!DH:DH,MATCH(Control!$E33,Data!$B:$B,0),),NA())</f>
        <v>152</v>
      </c>
      <c r="DL33">
        <f>IF($E$7&gt;=DL$7,INDEX(Data!DI:DI,MATCH(Control!$E33,Data!$B:$B,0),),NA())</f>
        <v>148.1</v>
      </c>
      <c r="DM33">
        <f>IF($E$7&gt;=DM$7,INDEX(Data!DJ:DJ,MATCH(Control!$E33,Data!$B:$B,0),),NA())</f>
        <v>158.80000000000001</v>
      </c>
      <c r="DN33">
        <f>IF($E$7&gt;=DN$7,INDEX(Data!DK:DK,MATCH(Control!$E33,Data!$B:$B,0),),NA())</f>
        <v>150.6</v>
      </c>
      <c r="DO33">
        <f>IF($E$7&gt;=DO$7,INDEX(Data!DL:DL,MATCH(Control!$E33,Data!$B:$B,0),),NA())</f>
        <v>158.19999999999999</v>
      </c>
      <c r="DP33">
        <f>IF($E$7&gt;=DP$7,INDEX(Data!DM:DM,MATCH(Control!$E33,Data!$B:$B,0),),NA())</f>
        <v>165.4</v>
      </c>
      <c r="DQ33">
        <f>IF($E$7&gt;=DQ$7,INDEX(Data!DN:DN,MATCH(Control!$E33,Data!$B:$B,0),),NA())</f>
        <v>189.2</v>
      </c>
      <c r="DR33">
        <f>IF($E$7&gt;=DR$7,INDEX(Data!DO:DO,MATCH(Control!$E33,Data!$B:$B,0),),NA())</f>
        <v>214</v>
      </c>
      <c r="DS33">
        <f>IF($E$7&gt;=DS$7,INDEX(Data!DP:DP,MATCH(Control!$E33,Data!$B:$B,0),),NA())</f>
        <v>218.2</v>
      </c>
      <c r="DT33">
        <f>IF($E$7&gt;=DT$7,INDEX(Data!DQ:DQ,MATCH(Control!$E33,Data!$B:$B,0),),NA())</f>
        <v>225.9</v>
      </c>
      <c r="DU33">
        <f>IF($E$7&gt;=DU$7,INDEX(Data!DR:DR,MATCH(Control!$E33,Data!$B:$B,0),),NA())</f>
        <v>178.6</v>
      </c>
      <c r="DV33">
        <f>IF($E$7&gt;=DV$7,INDEX(Data!DS:DS,MATCH(Control!$E33,Data!$B:$B,0),),NA())</f>
        <v>170.7</v>
      </c>
      <c r="DW33">
        <f>IF($E$7&gt;=DW$7,INDEX(Data!DT:DT,MATCH(Control!$E33,Data!$B:$B,0),),NA())</f>
        <v>188.5</v>
      </c>
      <c r="DX33">
        <f>IF($E$7&gt;=DX$7,INDEX(Data!DU:DU,MATCH(Control!$E33,Data!$B:$B,0),),NA())</f>
        <v>189.6</v>
      </c>
      <c r="DY33">
        <f>IF($E$7&gt;=DY$7,INDEX(Data!DV:DV,MATCH(Control!$E33,Data!$B:$B,0),),NA())</f>
        <v>195.5</v>
      </c>
      <c r="DZ33">
        <f>IF($E$7&gt;=DZ$7,INDEX(Data!DW:DW,MATCH(Control!$E33,Data!$B:$B,0),),NA())</f>
        <v>179.9</v>
      </c>
      <c r="EA33">
        <f>IF($E$7&gt;=EA$7,INDEX(Data!DX:DX,MATCH(Control!$E33,Data!$B:$B,0),),NA())</f>
        <v>187</v>
      </c>
      <c r="EB33">
        <f>IF($E$7&gt;=EB$7,INDEX(Data!DY:DY,MATCH(Control!$E33,Data!$B:$B,0),),NA())</f>
        <v>182.3</v>
      </c>
      <c r="EC33">
        <f>IF($E$7&gt;=EC$7,INDEX(Data!DZ:DZ,MATCH(Control!$E33,Data!$B:$B,0),),NA())</f>
        <v>178.1</v>
      </c>
      <c r="ED33">
        <f>IF($E$7&gt;=ED$7,INDEX(Data!EA:EA,MATCH(Control!$E33,Data!$B:$B,0),),NA())</f>
        <v>171.9</v>
      </c>
      <c r="EE33">
        <f>IF($E$7&gt;=EE$7,INDEX(Data!EB:EB,MATCH(Control!$E33,Data!$B:$B,0),),NA())</f>
        <v>178.5</v>
      </c>
      <c r="EF33">
        <f>IF($E$7&gt;=EF$7,INDEX(Data!EC:EC,MATCH(Control!$E33,Data!$B:$B,0),),NA())</f>
        <v>221</v>
      </c>
      <c r="EG33">
        <f>IF($E$7&gt;=EG$7,INDEX(Data!ED:ED,MATCH(Control!$E33,Data!$B:$B,0),),NA())</f>
        <v>158.6</v>
      </c>
      <c r="EH33">
        <f>IF($E$7&gt;=EH$7,INDEX(Data!EE:EE,MATCH(Control!$E33,Data!$B:$B,0),),NA())</f>
        <v>160.80000000000001</v>
      </c>
      <c r="EI33">
        <f>IF($E$7&gt;=EI$7,INDEX(Data!EF:EF,MATCH(Control!$E33,Data!$B:$B,0),),NA())</f>
        <v>159.5</v>
      </c>
      <c r="EJ33">
        <f>IF($E$7&gt;=EJ$7,INDEX(Data!EG:EG,MATCH(Control!$E33,Data!$B:$B,0),),NA())</f>
        <v>151.4</v>
      </c>
      <c r="EK33">
        <f>IF($E$7&gt;=EK$7,INDEX(Data!EH:EH,MATCH(Control!$E33,Data!$B:$B,0),),NA())</f>
        <v>155</v>
      </c>
      <c r="EL33">
        <f>IF($E$7&gt;=EL$7,INDEX(Data!EI:EI,MATCH(Control!$E33,Data!$B:$B,0),),NA())</f>
        <v>145.19999999999999</v>
      </c>
      <c r="EM33">
        <f>IF($E$7&gt;=EM$7,INDEX(Data!EJ:EJ,MATCH(Control!$E33,Data!$B:$B,0),),NA())</f>
        <v>159.80000000000001</v>
      </c>
      <c r="EN33">
        <f>IF($E$7&gt;=EN$7,INDEX(Data!EK:EK,MATCH(Control!$E33,Data!$B:$B,0),),NA())</f>
        <v>153.19999999999999</v>
      </c>
      <c r="EO33">
        <f>IF($E$7&gt;=EO$7,INDEX(Data!EL:EL,MATCH(Control!$E33,Data!$B:$B,0),),NA())</f>
        <v>162.9</v>
      </c>
      <c r="EP33">
        <f>IF($E$7&gt;=EP$7,INDEX(Data!EM:EM,MATCH(Control!$E33,Data!$B:$B,0),),NA())</f>
        <v>166</v>
      </c>
      <c r="EQ33">
        <f>IF($E$7&gt;=EQ$7,INDEX(Data!EN:EN,MATCH(Control!$E33,Data!$B:$B,0),),NA())</f>
        <v>182.3</v>
      </c>
      <c r="ER33">
        <f>IF($E$7&gt;=ER$7,INDEX(Data!EO:EO,MATCH(Control!$E33,Data!$B:$B,0),),NA())</f>
        <v>214.5</v>
      </c>
      <c r="ES33">
        <f>IF($E$7&gt;=ES$7,INDEX(Data!EP:EP,MATCH(Control!$E33,Data!$B:$B,0),),NA())</f>
        <v>168.3</v>
      </c>
      <c r="ET33">
        <f>IF($E$7&gt;=ET$7,INDEX(Data!EQ:EQ,MATCH(Control!$E33,Data!$B:$B,0),),NA())</f>
        <v>164.5</v>
      </c>
      <c r="EU33">
        <f>IF($E$7&gt;=EU$7,INDEX(Data!ER:ER,MATCH(Control!$E33,Data!$B:$B,0),),NA())</f>
        <v>186.2</v>
      </c>
      <c r="EV33">
        <f>IF($E$7&gt;=EV$7,INDEX(Data!ES:ES,MATCH(Control!$E33,Data!$B:$B,0),),NA())</f>
        <v>175.8</v>
      </c>
      <c r="EW33">
        <f>IF($E$7&gt;=EW$7,INDEX(Data!ET:ET,MATCH(Control!$E33,Data!$B:$B,0),),NA())</f>
        <v>179.4</v>
      </c>
      <c r="EX33">
        <f>IF($E$7&gt;=EX$7,INDEX(Data!EU:EU,MATCH(Control!$E33,Data!$B:$B,0),),NA())</f>
        <v>177.5</v>
      </c>
      <c r="EY33">
        <f>IF($E$7&gt;=EY$7,INDEX(Data!EV:EV,MATCH(Control!$E33,Data!$B:$B,0),),NA())</f>
        <v>198.1</v>
      </c>
      <c r="EZ33">
        <f>IF($E$7&gt;=EZ$7,INDEX(Data!EW:EW,MATCH(Control!$E33,Data!$B:$B,0),),NA())</f>
        <v>201.3</v>
      </c>
      <c r="FA33">
        <f>IF($E$7&gt;=FA$7,INDEX(Data!EX:EX,MATCH(Control!$E33,Data!$B:$B,0),),NA())</f>
        <v>196.3</v>
      </c>
      <c r="FB33">
        <f>IF($E$7&gt;=FB$7,INDEX(Data!EY:EY,MATCH(Control!$E33,Data!$B:$B,0),),NA())</f>
        <v>191.1</v>
      </c>
      <c r="FC33">
        <f>IF($E$7&gt;=FC$7,INDEX(Data!EZ:EZ,MATCH(Control!$E33,Data!$B:$B,0),),NA())</f>
        <v>216.5</v>
      </c>
      <c r="FD33">
        <f>IF($E$7&gt;=FD$7,INDEX(Data!FA:FA,MATCH(Control!$E33,Data!$B:$B,0),),NA())</f>
        <v>238.7</v>
      </c>
      <c r="FE33">
        <f>IF($E$7&gt;=FE$7,INDEX(Data!FB:FB,MATCH(Control!$E33,Data!$B:$B,0),),NA())</f>
        <v>217.8</v>
      </c>
      <c r="FF33">
        <f>IF($E$7&gt;=FF$7,INDEX(Data!FC:FC,MATCH(Control!$E33,Data!$B:$B,0),),NA())</f>
        <v>207.1</v>
      </c>
      <c r="FG33">
        <f>IF($E$7&gt;=FG$7,INDEX(Data!FD:FD,MATCH(Control!$E33,Data!$B:$B,0),),NA())</f>
        <v>227.7</v>
      </c>
      <c r="FH33">
        <f>IF($E$7&gt;=FH$7,INDEX(Data!FE:FE,MATCH(Control!$E33,Data!$B:$B,0),),NA())</f>
        <v>218.8</v>
      </c>
      <c r="FI33">
        <f>IF($E$7&gt;=FI$7,INDEX(Data!FF:FF,MATCH(Control!$E33,Data!$B:$B,0),),NA())</f>
        <v>233.5</v>
      </c>
      <c r="FJ33">
        <f>IF($E$7&gt;=FJ$7,INDEX(Data!FG:FG,MATCH(Control!$E33,Data!$B:$B,0),),NA())</f>
        <v>213.7</v>
      </c>
      <c r="FK33">
        <f>IF($E$7&gt;=FK$7,INDEX(Data!FH:FH,MATCH(Control!$E33,Data!$B:$B,0),),NA())</f>
        <v>230.3</v>
      </c>
      <c r="FL33">
        <f>IF($E$7&gt;=FL$7,INDEX(Data!FI:FI,MATCH(Control!$E33,Data!$B:$B,0),),NA())</f>
        <v>226.6</v>
      </c>
      <c r="FM33">
        <f>IF($E$7&gt;=FM$7,INDEX(Data!FJ:FJ,MATCH(Control!$E33,Data!$B:$B,0),),NA())</f>
        <v>240.4</v>
      </c>
      <c r="FN33">
        <f>IF($E$7&gt;=FN$7,INDEX(Data!FK:FK,MATCH(Control!$E33,Data!$B:$B,0),),NA())</f>
        <v>246</v>
      </c>
      <c r="FO33">
        <f>IF($E$7&gt;=FO$7,INDEX(Data!FL:FL,MATCH(Control!$E33,Data!$B:$B,0),),NA())</f>
        <v>256.8</v>
      </c>
      <c r="FP33">
        <f>IF($E$7&gt;=FP$7,INDEX(Data!FM:FM,MATCH(Control!$E33,Data!$B:$B,0),),NA())</f>
        <v>297.39999999999998</v>
      </c>
      <c r="FQ33">
        <f>IF($E$7&gt;=FQ$7,INDEX(Data!FN:FN,MATCH(Control!$E33,Data!$B:$B,0),),NA())</f>
        <v>259</v>
      </c>
      <c r="FR33">
        <f>IF($E$7&gt;=FR$7,INDEX(Data!FO:FO,MATCH(Control!$E33,Data!$B:$B,0),),NA())</f>
        <v>251.8</v>
      </c>
      <c r="FS33">
        <f>IF($E$7&gt;=FS$7,INDEX(Data!FP:FP,MATCH(Control!$E33,Data!$B:$B,0),),NA())</f>
        <v>258.60000000000002</v>
      </c>
      <c r="FT33">
        <f>IF($E$7&gt;=FT$7,INDEX(Data!FQ:FQ,MATCH(Control!$E33,Data!$B:$B,0),),NA())</f>
        <v>248.3</v>
      </c>
      <c r="FU33">
        <f>IF($E$7&gt;=FU$7,INDEX(Data!FR:FR,MATCH(Control!$E33,Data!$B:$B,0),),NA())</f>
        <v>236.5</v>
      </c>
      <c r="FV33">
        <f>IF($E$7&gt;=FV$7,INDEX(Data!FS:FS,MATCH(Control!$E33,Data!$B:$B,0),),NA())</f>
        <v>229.2</v>
      </c>
      <c r="FW33">
        <f>IF($E$7&gt;=FW$7,INDEX(Data!FT:FT,MATCH(Control!$E33,Data!$B:$B,0),),NA())</f>
        <v>233.3</v>
      </c>
      <c r="FX33">
        <f>IF($E$7&gt;=FX$7,INDEX(Data!FU:FU,MATCH(Control!$E33,Data!$B:$B,0),),NA())</f>
        <v>240</v>
      </c>
      <c r="FY33">
        <f>IF($E$7&gt;=FY$7,INDEX(Data!FV:FV,MATCH(Control!$E33,Data!$B:$B,0),),NA())</f>
        <v>224.6</v>
      </c>
      <c r="FZ33">
        <f>IF($E$7&gt;=FZ$7,INDEX(Data!FW:FW,MATCH(Control!$E33,Data!$B:$B,0),),NA())</f>
        <v>229.5</v>
      </c>
      <c r="GA33">
        <f>IF($E$7&gt;=GA$7,INDEX(Data!FX:FX,MATCH(Control!$E33,Data!$B:$B,0),),NA())</f>
        <v>226.9</v>
      </c>
      <c r="GB33">
        <f>IF($E$7&gt;=GB$7,INDEX(Data!FY:FY,MATCH(Control!$E33,Data!$B:$B,0),),NA())</f>
        <v>249.5</v>
      </c>
      <c r="GC33">
        <f>IF($E$7&gt;=GC$7,INDEX(Data!FZ:FZ,MATCH(Control!$E33,Data!$B:$B,0),),NA())</f>
        <v>224.6</v>
      </c>
      <c r="GD33">
        <f>IF($E$7&gt;=GD$7,INDEX(Data!GA:GA,MATCH(Control!$E33,Data!$B:$B,0),),NA())</f>
        <v>213.2</v>
      </c>
      <c r="GE33">
        <f>IF($E$7&gt;=GE$7,INDEX(Data!GB:GB,MATCH(Control!$E33,Data!$B:$B,0),),NA())</f>
        <v>224.4</v>
      </c>
      <c r="GF33">
        <f>IF($E$7&gt;=GF$7,INDEX(Data!GC:GC,MATCH(Control!$E33,Data!$B:$B,0),),NA())</f>
        <v>215.8</v>
      </c>
      <c r="GG33">
        <f>IF($E$7&gt;=GG$7,INDEX(Data!GD:GD,MATCH(Control!$E33,Data!$B:$B,0),),NA())</f>
        <v>221.3</v>
      </c>
      <c r="GH33">
        <f>IF($E$7&gt;=GH$7,INDEX(Data!GE:GE,MATCH(Control!$E33,Data!$B:$B,0),),NA())</f>
        <v>207.9</v>
      </c>
      <c r="GI33">
        <f>IF($E$7&gt;=GI$7,INDEX(Data!GF:GF,MATCH(Control!$E33,Data!$B:$B,0),),NA())</f>
        <v>218.7</v>
      </c>
      <c r="GJ33">
        <f>IF($E$7&gt;=GJ$7,INDEX(Data!GG:GG,MATCH(Control!$E33,Data!$B:$B,0),),NA())</f>
        <v>227.7</v>
      </c>
      <c r="GK33">
        <f>IF($E$7&gt;=GK$7,INDEX(Data!GH:GH,MATCH(Control!$E33,Data!$B:$B,0),),NA())</f>
        <v>222.9</v>
      </c>
      <c r="GL33">
        <f>IF($E$7&gt;=GL$7,INDEX(Data!GI:GI,MATCH(Control!$E33,Data!$B:$B,0),),NA())</f>
        <v>227.6</v>
      </c>
      <c r="GM33">
        <f>IF($E$7&gt;=GM$7,INDEX(Data!GJ:GJ,MATCH(Control!$E33,Data!$B:$B,0),),NA())</f>
        <v>237.8</v>
      </c>
      <c r="GN33">
        <f>IF($E$7&gt;=GN$7,INDEX(Data!GK:GK,MATCH(Control!$E33,Data!$B:$B,0),),NA())</f>
        <v>257.89999999999998</v>
      </c>
      <c r="GO33">
        <f>IF($E$7&gt;=GO$7,INDEX(Data!GL:GL,MATCH(Control!$E33,Data!$B:$B,0),),NA())</f>
        <v>225</v>
      </c>
      <c r="GP33">
        <f>IF($E$7&gt;=GP$7,INDEX(Data!GM:GM,MATCH(Control!$E33,Data!$B:$B,0),),NA())</f>
        <v>188.6</v>
      </c>
      <c r="GQ33">
        <f>IF($E$7&gt;=GQ$7,INDEX(Data!GN:GN,MATCH(Control!$E33,Data!$B:$B,0),),NA())</f>
        <v>208.5</v>
      </c>
      <c r="GR33">
        <f>IF($E$7&gt;=GR$7,INDEX(Data!GO:GO,MATCH(Control!$E33,Data!$B:$B,0),),NA())</f>
        <v>198.7</v>
      </c>
      <c r="GS33">
        <f>IF($E$7&gt;=GS$7,INDEX(Data!GP:GP,MATCH(Control!$E33,Data!$B:$B,0),),NA())</f>
        <v>228.2</v>
      </c>
      <c r="GT33">
        <f>IF($E$7&gt;=GT$7,INDEX(Data!GQ:GQ,MATCH(Control!$E33,Data!$B:$B,0),),NA())</f>
        <v>207.1</v>
      </c>
      <c r="GU33">
        <f>IF($E$7&gt;=GU$7,INDEX(Data!GR:GR,MATCH(Control!$E33,Data!$B:$B,0),),NA())</f>
        <v>226.8</v>
      </c>
      <c r="GV33">
        <f>IF($E$7&gt;=GV$7,INDEX(Data!GS:GS,MATCH(Control!$E33,Data!$B:$B,0),),NA())</f>
        <v>221.6</v>
      </c>
      <c r="GW33">
        <f>IF($E$7&gt;=GW$7,INDEX(Data!GT:GT,MATCH(Control!$E33,Data!$B:$B,0),),NA())</f>
        <v>228.9</v>
      </c>
      <c r="GX33">
        <f>IF($E$7&gt;=GX$7,INDEX(Data!GU:GU,MATCH(Control!$E33,Data!$B:$B,0),),NA())</f>
        <v>262.5</v>
      </c>
      <c r="GY33">
        <f>IF($E$7&gt;=GY$7,INDEX(Data!GV:GV,MATCH(Control!$E33,Data!$B:$B,0),),NA())</f>
        <v>266.7</v>
      </c>
      <c r="GZ33">
        <f>IF($E$7&gt;=GZ$7,INDEX(Data!GW:GW,MATCH(Control!$E33,Data!$B:$B,0),),NA())</f>
        <v>279</v>
      </c>
      <c r="HA33">
        <f>IF($E$7&gt;=HA$7,INDEX(Data!GX:GX,MATCH(Control!$E33,Data!$B:$B,0),),NA())</f>
        <v>287.89999999999998</v>
      </c>
      <c r="HB33">
        <f>IF($E$7&gt;=HB$7,INDEX(Data!GY:GY,MATCH(Control!$E33,Data!$B:$B,0),),NA())</f>
        <v>270</v>
      </c>
      <c r="HC33">
        <f>IF($E$7&gt;=HC$7,INDEX(Data!GZ:GZ,MATCH(Control!$E33,Data!$B:$B,0),),NA())</f>
        <v>299.89999999999998</v>
      </c>
      <c r="HD33">
        <f>IF($E$7&gt;=HD$7,INDEX(Data!HA:HA,MATCH(Control!$E33,Data!$B:$B,0),),NA())</f>
        <v>312.60000000000002</v>
      </c>
      <c r="HE33">
        <f>IF($E$7&gt;=HE$7,INDEX(Data!HB:HB,MATCH(Control!$E33,Data!$B:$B,0),),NA())</f>
        <v>332.2</v>
      </c>
      <c r="HF33">
        <f>IF($E$7&gt;=HF$7,INDEX(Data!HC:HC,MATCH(Control!$E33,Data!$B:$B,0),),NA())</f>
        <v>286.7</v>
      </c>
      <c r="HG33">
        <f>IF($E$7&gt;=HG$7,INDEX(Data!HD:HD,MATCH(Control!$E33,Data!$B:$B,0),),NA())</f>
        <v>238.5</v>
      </c>
      <c r="HH33">
        <f>IF($E$7&gt;=HH$7,INDEX(Data!HE:HE,MATCH(Control!$E33,Data!$B:$B,0),),NA())</f>
        <v>247.4</v>
      </c>
      <c r="HI33">
        <f>IF($E$7&gt;=HI$7,INDEX(Data!HF:HF,MATCH(Control!$E33,Data!$B:$B,0),),NA())</f>
        <v>256.10000000000002</v>
      </c>
      <c r="HJ33">
        <f>IF($E$7&gt;=HJ$7,INDEX(Data!HG:HG,MATCH(Control!$E33,Data!$B:$B,0),),NA())</f>
        <v>258.7</v>
      </c>
      <c r="HK33">
        <f>IF($E$7&gt;=HK$7,INDEX(Data!HH:HH,MATCH(Control!$E33,Data!$B:$B,0),),NA())</f>
        <v>262</v>
      </c>
      <c r="HL33">
        <f>IF($E$7&gt;=HL$7,INDEX(Data!HI:HI,MATCH(Control!$E33,Data!$B:$B,0),),NA())</f>
        <v>312.39999999999998</v>
      </c>
      <c r="HM33">
        <f>IF($E$7&gt;=HM$7,INDEX(Data!HJ:HJ,MATCH(Control!$E33,Data!$B:$B,0),),NA())</f>
        <v>271.5</v>
      </c>
      <c r="HN33">
        <f>IF($E$7&gt;=HN$7,INDEX(Data!HK:HK,MATCH(Control!$E33,Data!$B:$B,0),),NA())</f>
        <v>259.39999999999998</v>
      </c>
      <c r="HO33">
        <f>IF($E$7&gt;=HO$7,INDEX(Data!HL:HL,MATCH(Control!$E33,Data!$B:$B,0),),NA())</f>
        <v>282.5</v>
      </c>
      <c r="HP33">
        <f>IF($E$7&gt;=HP$7,INDEX(Data!HM:HM,MATCH(Control!$E33,Data!$B:$B,0),),NA())</f>
        <v>277.60000000000002</v>
      </c>
      <c r="HQ33">
        <f>IF($E$7&gt;=HQ$7,INDEX(Data!HN:HN,MATCH(Control!$E33,Data!$B:$B,0),),NA())</f>
        <v>277.89999999999998</v>
      </c>
      <c r="HR33">
        <f>IF($E$7&gt;=HR$7,INDEX(Data!HO:HO,MATCH(Control!$E33,Data!$B:$B,0),),NA())</f>
        <v>270</v>
      </c>
      <c r="HS33">
        <f>IF($E$7&gt;=HS$7,INDEX(Data!HP:HP,MATCH(Control!$E33,Data!$B:$B,0),),NA())</f>
        <v>289</v>
      </c>
      <c r="HT33">
        <f>IF($E$7&gt;=HT$7,INDEX(Data!HQ:HQ,MATCH(Control!$E33,Data!$B:$B,0),),NA())</f>
        <v>289.39999999999998</v>
      </c>
      <c r="HU33">
        <f>IF($E$7&gt;=HU$7,INDEX(Data!HR:HR,MATCH(Control!$E33,Data!$B:$B,0),),NA())</f>
        <v>389.4</v>
      </c>
      <c r="HV33">
        <f>IF($E$7&gt;=HV$7,INDEX(Data!HS:HS,MATCH(Control!$E33,Data!$B:$B,0),),NA())</f>
        <v>339.8</v>
      </c>
      <c r="HW33">
        <f>IF($E$7&gt;=HW$7,INDEX(Data!HT:HT,MATCH(Control!$E33,Data!$B:$B,0),),NA())</f>
        <v>320.89999999999998</v>
      </c>
      <c r="HX33">
        <f>IF($E$7&gt;=HX$7,INDEX(Data!HU:HU,MATCH(Control!$E33,Data!$B:$B,0),),NA())</f>
        <v>354.4</v>
      </c>
      <c r="HY33">
        <f>IF($E$7&gt;=HY$7,INDEX(Data!HV:HV,MATCH(Control!$E33,Data!$B:$B,0),),NA())</f>
        <v>343.4</v>
      </c>
      <c r="HZ33">
        <f>IF($E$7&gt;=HZ$7,INDEX(Data!HW:HW,MATCH(Control!$E33,Data!$B:$B,0),),NA())</f>
        <v>307.60000000000002</v>
      </c>
      <c r="IA33">
        <f>IF($E$7&gt;=IA$7,INDEX(Data!HX:HX,MATCH(Control!$E33,Data!$B:$B,0),),NA())</f>
        <v>350.9</v>
      </c>
      <c r="IB33">
        <f>IF($E$7&gt;=IB$7,INDEX(Data!HY:HY,MATCH(Control!$E33,Data!$B:$B,0),),NA())</f>
        <v>316.7</v>
      </c>
      <c r="IC33">
        <f>IF($E$7&gt;=IC$7,INDEX(Data!HZ:HZ,MATCH(Control!$E33,Data!$B:$B,0),),NA())</f>
        <v>335.2</v>
      </c>
      <c r="ID33">
        <f>IF($E$7&gt;=ID$7,INDEX(Data!IA:IA,MATCH(Control!$E33,Data!$B:$B,0),),NA())</f>
        <v>296.39999999999998</v>
      </c>
      <c r="IE33">
        <f>IF($E$7&gt;=IE$7,INDEX(Data!IB:IB,MATCH(Control!$E33,Data!$B:$B,0),),NA())</f>
        <v>316.5</v>
      </c>
      <c r="IF33">
        <f>IF($E$7&gt;=IF$7,INDEX(Data!IC:IC,MATCH(Control!$E33,Data!$B:$B,0),),NA())</f>
        <v>315.5</v>
      </c>
      <c r="IG33">
        <f>IF($E$7&gt;=IG$7,INDEX(Data!ID:ID,MATCH(Control!$E33,Data!$B:$B,0),),NA())</f>
        <v>307.5</v>
      </c>
      <c r="IH33">
        <f>IF($E$7&gt;=IH$7,INDEX(Data!IE:IE,MATCH(Control!$E33,Data!$B:$B,0),),NA())</f>
        <v>306</v>
      </c>
      <c r="II33">
        <f>IF($E$7&gt;=II$7,INDEX(Data!IF:IF,MATCH(Control!$E33,Data!$B:$B,0),),NA())</f>
        <v>301.60000000000002</v>
      </c>
      <c r="IJ33">
        <f>IF($E$7&gt;=IJ$7,INDEX(Data!IG:IG,MATCH(Control!$E33,Data!$B:$B,0),),NA())</f>
        <v>321.8</v>
      </c>
      <c r="IK33">
        <f>IF($E$7&gt;=IK$7,INDEX(Data!IH:IH,MATCH(Control!$E33,Data!$B:$B,0),),NA())</f>
        <v>266</v>
      </c>
      <c r="IL33">
        <f>IF($E$7&gt;=IL$7,INDEX(Data!II:II,MATCH(Control!$E33,Data!$B:$B,0),),NA())</f>
        <v>251.1</v>
      </c>
      <c r="IM33">
        <f>IF($E$7&gt;=IM$7,INDEX(Data!IJ:IJ,MATCH(Control!$E33,Data!$B:$B,0),),NA())</f>
        <v>264</v>
      </c>
      <c r="IN33">
        <f>IF($E$7&gt;=IN$7,INDEX(Data!IK:IK,MATCH(Control!$E33,Data!$B:$B,0),),NA())</f>
        <v>270.3</v>
      </c>
      <c r="IO33">
        <f>IF($E$7&gt;=IO$7,INDEX(Data!IL:IL,MATCH(Control!$E33,Data!$B:$B,0),),NA())</f>
        <v>283.89999999999998</v>
      </c>
      <c r="IP33">
        <f>IF($E$7&gt;=IP$7,INDEX(Data!IM:IM,MATCH(Control!$E33,Data!$B:$B,0),),NA())</f>
        <v>265</v>
      </c>
      <c r="IQ33">
        <f>IF($E$7&gt;=IQ$7,INDEX(Data!IN:IN,MATCH(Control!$E33,Data!$B:$B,0),),NA())</f>
        <v>271.8</v>
      </c>
      <c r="IR33">
        <f>IF($E$7&gt;=IR$7,INDEX(Data!IO:IO,MATCH(Control!$E33,Data!$B:$B,0),),NA())</f>
        <v>283.2</v>
      </c>
      <c r="IS33">
        <f>IF($E$7&gt;=IS$7,INDEX(Data!IP:IP,MATCH(Control!$E33,Data!$B:$B,0),),NA())</f>
        <v>270</v>
      </c>
      <c r="IT33">
        <f>IF($E$7&gt;=IT$7,INDEX(Data!IQ:IQ,MATCH(Control!$E33,Data!$B:$B,0),),NA())</f>
        <v>265.2</v>
      </c>
      <c r="IU33">
        <f>IF($E$7&gt;=IU$7,INDEX(Data!IR:IR,MATCH(Control!$E33,Data!$B:$B,0),),NA())</f>
        <v>265</v>
      </c>
      <c r="IV33">
        <f>IF($E$7&gt;=IV$7,INDEX(Data!IS:IS,MATCH(Control!$E33,Data!$B:$B,0),),NA())</f>
        <v>292.8</v>
      </c>
      <c r="IW33">
        <f>IF($E$7&gt;=IW$7,INDEX(Data!IT:IT,MATCH(Control!$E33,Data!$B:$B,0),),NA())</f>
        <v>272.7</v>
      </c>
      <c r="IX33">
        <f>IF($E$7&gt;=IX$7,INDEX(Data!IU:IU,MATCH(Control!$E33,Data!$B:$B,0),),NA())</f>
        <v>249.8</v>
      </c>
      <c r="IY33">
        <f>IF($E$7&gt;=IY$7,INDEX(Data!IV:IV,MATCH(Control!$E33,Data!$B:$B,0),),NA())</f>
        <v>277.89999999999998</v>
      </c>
      <c r="IZ33">
        <f>IF($E$7&gt;=IZ$7,INDEX(Data!IW:IW,MATCH(Control!$E33,Data!$B:$B,0),),NA())</f>
        <v>270.89999999999998</v>
      </c>
      <c r="JA33">
        <f>IF($E$7&gt;=JA$7,INDEX(Data!IX:IX,MATCH(Control!$E33,Data!$B:$B,0),),NA())</f>
        <v>285.2</v>
      </c>
      <c r="JB33">
        <f>IF($E$7&gt;=JB$7,INDEX(Data!IY:IY,MATCH(Control!$E33,Data!$B:$B,0),),NA())</f>
        <v>254.9</v>
      </c>
      <c r="JC33">
        <f>IF($E$7&gt;=JC$7,INDEX(Data!IZ:IZ,MATCH(Control!$E33,Data!$B:$B,0),),NA())</f>
        <v>268.5</v>
      </c>
      <c r="JD33">
        <f>IF($E$7&gt;=JD$7,INDEX(Data!JA:JA,MATCH(Control!$E33,Data!$B:$B,0),),NA())</f>
        <v>298.5</v>
      </c>
      <c r="JE33">
        <f>IF($E$7&gt;=JE$7,INDEX(Data!JB:JB,MATCH(Control!$E33,Data!$B:$B,0),),NA())</f>
        <v>296</v>
      </c>
      <c r="JF33">
        <f>IF($E$7&gt;=JF$7,INDEX(Data!JC:JC,MATCH(Control!$E33,Data!$B:$B,0),),NA())</f>
        <v>321.8</v>
      </c>
      <c r="JG33">
        <f>IF($E$7&gt;=JG$7,INDEX(Data!JD:JD,MATCH(Control!$E33,Data!$B:$B,0),),NA())</f>
        <v>324.60000000000002</v>
      </c>
      <c r="JH33">
        <f>IF($E$7&gt;=JH$7,INDEX(Data!JE:JE,MATCH(Control!$E33,Data!$B:$B,0),),NA())</f>
        <v>366.1</v>
      </c>
      <c r="JI33">
        <f>IF($E$7&gt;=JI$7,INDEX(Data!JF:JF,MATCH(Control!$E33,Data!$B:$B,0),),NA())</f>
        <v>318.3</v>
      </c>
      <c r="JJ33">
        <f>IF($E$7&gt;=JJ$7,INDEX(Data!JG:JG,MATCH(Control!$E33,Data!$B:$B,0),),NA())</f>
        <v>314.8</v>
      </c>
      <c r="JK33">
        <f>IF($E$7&gt;=JK$7,INDEX(Data!JH:JH,MATCH(Control!$E33,Data!$B:$B,0),),NA())</f>
        <v>342.2</v>
      </c>
      <c r="JL33">
        <f>IF($E$7&gt;=JL$7,INDEX(Data!JI:JI,MATCH(Control!$E33,Data!$B:$B,0),),NA())</f>
        <v>353.7</v>
      </c>
      <c r="JM33">
        <f>IF($E$7&gt;=JM$7,INDEX(Data!JJ:JJ,MATCH(Control!$E33,Data!$B:$B,0),),NA())</f>
        <v>328.8</v>
      </c>
      <c r="JN33">
        <f>IF($E$7&gt;=JN$7,INDEX(Data!JK:JK,MATCH(Control!$E33,Data!$B:$B,0),),NA())</f>
        <v>296.10000000000002</v>
      </c>
      <c r="JO33">
        <f>IF($E$7&gt;=JO$7,INDEX(Data!JL:JL,MATCH(Control!$E33,Data!$B:$B,0),),NA())</f>
        <v>314.5</v>
      </c>
      <c r="JP33">
        <f>IF($E$7&gt;=JP$7,INDEX(Data!JM:JM,MATCH(Control!$E33,Data!$B:$B,0),),NA())</f>
        <v>313.7</v>
      </c>
      <c r="JQ33">
        <f>IF($E$7&gt;=JQ$7,INDEX(Data!JN:JN,MATCH(Control!$E33,Data!$B:$B,0),),NA())</f>
        <v>328.7</v>
      </c>
      <c r="JR33">
        <f>IF($E$7&gt;=JR$7,INDEX(Data!JO:JO,MATCH(Control!$E33,Data!$B:$B,0),),NA())</f>
        <v>323.5</v>
      </c>
      <c r="JS33">
        <f>IF($E$7&gt;=JS$7,INDEX(Data!JP:JP,MATCH(Control!$E33,Data!$B:$B,0),),NA())</f>
        <v>320.60000000000002</v>
      </c>
      <c r="JT33">
        <f>IF($E$7&gt;=JT$7,INDEX(Data!JQ:JQ,MATCH(Control!$E33,Data!$B:$B,0),),NA())</f>
        <v>367.6</v>
      </c>
      <c r="JU33">
        <f>IF($E$7&gt;=JU$7,INDEX(Data!JR:JR,MATCH(Control!$E33,Data!$B:$B,0),),NA())</f>
        <v>314.39999999999998</v>
      </c>
      <c r="JV33">
        <f>IF($E$7&gt;=JV$7,INDEX(Data!JS:JS,MATCH(Control!$E33,Data!$B:$B,0),),NA())</f>
        <v>284.7</v>
      </c>
      <c r="JW33">
        <f>IF($E$7&gt;=JW$7,INDEX(Data!JT:JT,MATCH(Control!$E33,Data!$B:$B,0),),NA())</f>
        <v>292.39999999999998</v>
      </c>
      <c r="JX33">
        <f>IF($E$7&gt;=JX$7,INDEX(Data!JU:JU,MATCH(Control!$E33,Data!$B:$B,0),),NA())</f>
        <v>315</v>
      </c>
      <c r="JY33">
        <f>IF($E$7&gt;=JY$7,INDEX(Data!JV:JV,MATCH(Control!$E33,Data!$B:$B,0),),NA())</f>
        <v>304.5</v>
      </c>
      <c r="JZ33">
        <f>IF($E$7&gt;=JZ$7,INDEX(Data!JW:JW,MATCH(Control!$E33,Data!$B:$B,0),),NA())</f>
        <v>297</v>
      </c>
      <c r="KA33">
        <f>IF($E$7&gt;=KA$7,INDEX(Data!JX:JX,MATCH(Control!$E33,Data!$B:$B,0),),NA())</f>
        <v>293.7</v>
      </c>
      <c r="KB33">
        <f>IF($E$7&gt;=KB$7,INDEX(Data!JY:JY,MATCH(Control!$E33,Data!$B:$B,0),),NA())</f>
        <v>278.60000000000002</v>
      </c>
      <c r="KC33">
        <f>IF($E$7&gt;=KC$7,INDEX(Data!JZ:JZ,MATCH(Control!$E33,Data!$B:$B,0),),NA())</f>
        <v>306.10000000000002</v>
      </c>
      <c r="KD33">
        <f>IF($E$7&gt;=KD$7,INDEX(Data!KA:KA,MATCH(Control!$E33,Data!$B:$B,0),),NA())</f>
        <v>333.3</v>
      </c>
      <c r="KE33">
        <f>IF($E$7&gt;=KE$7,INDEX(Data!KB:KB,MATCH(Control!$E33,Data!$B:$B,0),),NA())</f>
        <v>335.9</v>
      </c>
      <c r="KF33">
        <f>IF($E$7&gt;=KF$7,INDEX(Data!KC:KC,MATCH(Control!$E33,Data!$B:$B,0),),NA())</f>
        <v>362.8</v>
      </c>
      <c r="KG33">
        <f>IF($E$7&gt;=KG$7,INDEX(Data!KD:KD,MATCH(Control!$E33,Data!$B:$B,0),),NA())</f>
        <v>325.60000000000002</v>
      </c>
      <c r="KH33">
        <f>IF($E$7&gt;=KH$7,INDEX(Data!KE:KE,MATCH(Control!$E33,Data!$B:$B,0),),NA())</f>
        <v>315.7</v>
      </c>
      <c r="KI33">
        <f>IF($E$7&gt;=KI$7,INDEX(Data!KF:KF,MATCH(Control!$E33,Data!$B:$B,0),),NA())</f>
        <v>356</v>
      </c>
      <c r="KJ33">
        <f>IF($E$7&gt;=KJ$7,INDEX(Data!KG:KG,MATCH(Control!$E33,Data!$B:$B,0),),NA())</f>
        <v>356.1</v>
      </c>
      <c r="KK33">
        <f>IF($E$7&gt;=KK$7,INDEX(Data!KH:KH,MATCH(Control!$E33,Data!$B:$B,0),),NA())</f>
        <v>369.9</v>
      </c>
      <c r="KL33">
        <f>IF($E$7&gt;=KL$7,INDEX(Data!KI:KI,MATCH(Control!$E33,Data!$B:$B,0),),NA())</f>
        <v>362.2</v>
      </c>
      <c r="KM33">
        <f>IF($E$7&gt;=KM$7,INDEX(Data!KJ:KJ,MATCH(Control!$E33,Data!$B:$B,0),),NA())</f>
        <v>368.1</v>
      </c>
      <c r="KN33">
        <f>IF($E$7&gt;=KN$7,INDEX(Data!KK:KK,MATCH(Control!$E33,Data!$B:$B,0),),NA())</f>
        <v>367.2</v>
      </c>
      <c r="KO33">
        <f>IF($E$7&gt;=KO$7,INDEX(Data!KL:KL,MATCH(Control!$E33,Data!$B:$B,0),),NA())</f>
        <v>377.1</v>
      </c>
      <c r="KP33">
        <f>IF($E$7&gt;=KP$7,INDEX(Data!KM:KM,MATCH(Control!$E33,Data!$B:$B,0),),NA())</f>
        <v>408.4</v>
      </c>
      <c r="KQ33">
        <f>IF($E$7&gt;=KQ$7,INDEX(Data!KN:KN,MATCH(Control!$E33,Data!$B:$B,0),),NA())</f>
        <v>416.2</v>
      </c>
      <c r="KR33">
        <f>IF($E$7&gt;=KR$7,INDEX(Data!KO:KO,MATCH(Control!$E33,Data!$B:$B,0),),NA())</f>
        <v>474.1</v>
      </c>
      <c r="KS33">
        <f>IF($E$7&gt;=KS$7,INDEX(Data!KP:KP,MATCH(Control!$E33,Data!$B:$B,0),),NA())</f>
        <v>408</v>
      </c>
      <c r="KT33">
        <f>IF($E$7&gt;=KT$7,INDEX(Data!KQ:KQ,MATCH(Control!$E33,Data!$B:$B,0),),NA())</f>
        <v>396.3</v>
      </c>
      <c r="KU33">
        <f>IF($E$7&gt;=KU$7,INDEX(Data!KR:KR,MATCH(Control!$E33,Data!$B:$B,0),),NA())</f>
        <v>441.4</v>
      </c>
      <c r="KV33">
        <f>IF($E$7&gt;=KV$7,INDEX(Data!KS:KS,MATCH(Control!$E33,Data!$B:$B,0),),NA())</f>
        <v>424.2</v>
      </c>
      <c r="KW33">
        <f>IF($E$7&gt;=KW$7,INDEX(Data!KT:KT,MATCH(Control!$E33,Data!$B:$B,0),),NA())</f>
        <v>416.1</v>
      </c>
      <c r="KX33">
        <f>IF($E$7&gt;=KX$7,INDEX(Data!KU:KU,MATCH(Control!$E33,Data!$B:$B,0),),NA())</f>
        <v>418.5</v>
      </c>
      <c r="KY33">
        <f>IF($E$7&gt;=KY$7,INDEX(Data!KV:KV,MATCH(Control!$E33,Data!$B:$B,0),),NA())</f>
        <v>400.7</v>
      </c>
      <c r="KZ33">
        <f>IF($E$7&gt;=KZ$7,INDEX(Data!KW:KW,MATCH(Control!$E33,Data!$B:$B,0),),NA())</f>
        <v>437.9</v>
      </c>
      <c r="LA33">
        <f>IF($E$7&gt;=LA$7,INDEX(Data!KX:KX,MATCH(Control!$E33,Data!$B:$B,0),),NA())</f>
        <v>426.2</v>
      </c>
      <c r="LB33">
        <f>IF($E$7&gt;=LB$7,INDEX(Data!KY:KY,MATCH(Control!$E33,Data!$B:$B,0),),NA())</f>
        <v>402.1</v>
      </c>
      <c r="LC33">
        <f>IF($E$7&gt;=LC$7,INDEX(Data!KZ:KZ,MATCH(Control!$E33,Data!$B:$B,0),),NA())</f>
        <v>413.7</v>
      </c>
      <c r="LD33">
        <f>IF($E$7&gt;=LD$7,INDEX(Data!LA:LA,MATCH(Control!$E33,Data!$B:$B,0),),NA())</f>
        <v>441.5</v>
      </c>
      <c r="LE33">
        <f>IF($E$7&gt;=LE$7,INDEX(Data!LB:LB,MATCH(Control!$E33,Data!$B:$B,0),),NA())</f>
        <v>364.5</v>
      </c>
      <c r="LF33">
        <f>IF($E$7&gt;=LF$7,INDEX(Data!LC:LC,MATCH(Control!$E33,Data!$B:$B,0),),NA())</f>
        <v>357.2</v>
      </c>
      <c r="LG33">
        <f>IF($E$7&gt;=LG$7,INDEX(Data!LD:LD,MATCH(Control!$E33,Data!$B:$B,0),),NA())</f>
        <v>366.4</v>
      </c>
      <c r="LH33">
        <f>IF($E$7&gt;=LH$7,INDEX(Data!LE:LE,MATCH(Control!$E33,Data!$B:$B,0),),NA())</f>
        <v>363.9</v>
      </c>
      <c r="LI33">
        <f>IF($E$7&gt;=LI$7,INDEX(Data!LF:LF,MATCH(Control!$E33,Data!$B:$B,0),),NA())</f>
        <v>353.7</v>
      </c>
      <c r="LJ33">
        <f>IF($E$7&gt;=LJ$7,INDEX(Data!LG:LG,MATCH(Control!$E33,Data!$B:$B,0),),NA())</f>
        <v>343.5</v>
      </c>
      <c r="LK33">
        <f>IF($E$7&gt;=LK$7,INDEX(Data!LH:LH,MATCH(Control!$E33,Data!$B:$B,0),),NA())</f>
        <v>333.2</v>
      </c>
      <c r="LL33">
        <f>IF($E$7&gt;=LL$7,INDEX(Data!LI:LI,MATCH(Control!$E33,Data!$B:$B,0),),NA())</f>
        <v>349.2</v>
      </c>
      <c r="LM33">
        <f>IF($E$7&gt;=LM$7,INDEX(Data!LJ:LJ,MATCH(Control!$E33,Data!$B:$B,0),),NA())</f>
        <v>330.3</v>
      </c>
      <c r="LN33">
        <f>IF($E$7&gt;=LN$7,INDEX(Data!LK:LK,MATCH(Control!$E33,Data!$B:$B,0),),NA())</f>
        <v>357.3</v>
      </c>
      <c r="LO33">
        <f>IF($E$7&gt;=LO$7,INDEX(Data!LL:LL,MATCH(Control!$E33,Data!$B:$B,0),),NA())</f>
        <v>350.7</v>
      </c>
      <c r="LP33">
        <f>IF($E$7&gt;=LP$7,INDEX(Data!LM:LM,MATCH(Control!$E33,Data!$B:$B,0),),NA())</f>
        <v>377.4</v>
      </c>
      <c r="LQ33">
        <f>IF($E$7&gt;=LQ$7,INDEX(Data!LN:LN,MATCH(Control!$E33,Data!$B:$B,0),),NA())</f>
        <v>365.8</v>
      </c>
      <c r="LR33">
        <f>IF($E$7&gt;=LR$7,INDEX(Data!LO:LO,MATCH(Control!$E33,Data!$B:$B,0),),NA())</f>
        <v>339</v>
      </c>
      <c r="LS33">
        <f>IF($E$7&gt;=LS$7,INDEX(Data!LP:LP,MATCH(Control!$E33,Data!$B:$B,0),),NA())</f>
        <v>356.9</v>
      </c>
      <c r="LT33">
        <f>IF($E$7&gt;=LT$7,INDEX(Data!LQ:LQ,MATCH(Control!$E33,Data!$B:$B,0),),NA())</f>
        <v>387.6</v>
      </c>
      <c r="LU33">
        <f>IF($E$7&gt;=LU$7,INDEX(Data!LR:LR,MATCH(Control!$E33,Data!$B:$B,0),),NA())</f>
        <v>397.3</v>
      </c>
      <c r="LV33">
        <f>IF($E$7&gt;=LV$7,INDEX(Data!LS:LS,MATCH(Control!$E33,Data!$B:$B,0),),NA())</f>
        <v>373.4</v>
      </c>
      <c r="LW33">
        <f>IF($E$7&gt;=LW$7,INDEX(Data!LT:LT,MATCH(Control!$E33,Data!$B:$B,0),),NA())</f>
        <v>402</v>
      </c>
      <c r="LX33">
        <f>IF($E$7&gt;=LX$7,INDEX(Data!LU:LU,MATCH(Control!$E33,Data!$B:$B,0),),NA())</f>
        <v>419.8</v>
      </c>
      <c r="LY33">
        <f>IF($E$7&gt;=LY$7,INDEX(Data!LV:LV,MATCH(Control!$E33,Data!$B:$B,0),),NA())</f>
        <v>414.3</v>
      </c>
      <c r="LZ33">
        <f>IF($E$7&gt;=LZ$7,INDEX(Data!LW:LW,MATCH(Control!$E33,Data!$B:$B,0),),NA())</f>
        <v>493.4</v>
      </c>
      <c r="MA33">
        <f>IF($E$7&gt;=MA$7,INDEX(Data!LX:LX,MATCH(Control!$E33,Data!$B:$B,0),),NA())</f>
        <v>499.5</v>
      </c>
      <c r="MB33">
        <f>IF($E$7&gt;=MB$7,INDEX(Data!LY:LY,MATCH(Control!$E33,Data!$B:$B,0),),NA())</f>
        <v>557.1</v>
      </c>
      <c r="MC33">
        <f>IF($E$7&gt;=MC$7,INDEX(Data!LZ:LZ,MATCH(Control!$E33,Data!$B:$B,0),),NA())</f>
        <v>427.6</v>
      </c>
      <c r="MD33">
        <f>IF($E$7&gt;=MD$7,INDEX(Data!MA:MA,MATCH(Control!$E33,Data!$B:$B,0),),NA())</f>
        <v>420.6</v>
      </c>
      <c r="ME33">
        <f>IF($E$7&gt;=ME$7,INDEX(Data!MB:MB,MATCH(Control!$E33,Data!$B:$B,0),),NA())</f>
        <v>468.7</v>
      </c>
      <c r="MF33">
        <f>IF($E$7&gt;=MF$7,INDEX(Data!MC:MC,MATCH(Control!$E33,Data!$B:$B,0),),NA())</f>
        <v>413.1</v>
      </c>
      <c r="MG33">
        <f>IF($E$7&gt;=MG$7,INDEX(Data!MD:MD,MATCH(Control!$E33,Data!$B:$B,0),),NA())</f>
        <v>427.4</v>
      </c>
      <c r="MH33">
        <f>IF($E$7&gt;=MH$7,INDEX(Data!ME:ME,MATCH(Control!$E33,Data!$B:$B,0),),NA())</f>
        <v>408.8</v>
      </c>
      <c r="MI33">
        <f>IF($E$7&gt;=MI$7,INDEX(Data!MF:MF,MATCH(Control!$E33,Data!$B:$B,0),),NA())</f>
        <v>462.4</v>
      </c>
      <c r="MJ33">
        <f>IF($E$7&gt;=MJ$7,INDEX(Data!MG:MG,MATCH(Control!$E33,Data!$B:$B,0),),NA())</f>
        <v>493.2</v>
      </c>
      <c r="MK33">
        <f>IF($E$7&gt;=MK$7,INDEX(Data!MH:MH,MATCH(Control!$E33,Data!$B:$B,0),),NA())</f>
        <v>469</v>
      </c>
      <c r="ML33">
        <f>IF($E$7&gt;=ML$7,INDEX(Data!MI:MI,MATCH(Control!$E33,Data!$B:$B,0),),NA())</f>
        <v>453.7</v>
      </c>
      <c r="MM33">
        <f>IF($E$7&gt;=MM$7,INDEX(Data!MJ:MJ,MATCH(Control!$E33,Data!$B:$B,0),),NA())</f>
        <v>470.4</v>
      </c>
      <c r="MN33">
        <f>IF($E$7&gt;=MN$7,INDEX(Data!MK:MK,MATCH(Control!$E33,Data!$B:$B,0),),NA())</f>
        <v>525.5</v>
      </c>
      <c r="MO33">
        <f>IF($E$7&gt;=MO$7,INDEX(Data!ML:ML,MATCH(Control!$E33,Data!$B:$B,0),),NA())</f>
        <v>466.9</v>
      </c>
      <c r="MP33">
        <f>IF($E$7&gt;=MP$7,INDEX(Data!MM:MM,MATCH(Control!$E33,Data!$B:$B,0),),NA())</f>
        <v>425</v>
      </c>
      <c r="MQ33">
        <f>IF($E$7&gt;=MQ$7,INDEX(Data!MN:MN,MATCH(Control!$E33,Data!$B:$B,0),),NA())</f>
        <v>446.7</v>
      </c>
      <c r="MR33">
        <f>IF($E$7&gt;=MR$7,INDEX(Data!MO:MO,MATCH(Control!$E33,Data!$B:$B,0),),NA())</f>
        <v>434.2</v>
      </c>
      <c r="MS33" t="e">
        <f>IF($E$7&gt;=MS$7,INDEX(Data!MP:MP,MATCH(Control!$E33,Data!$B:$B,0),),NA())</f>
        <v>#N/A</v>
      </c>
      <c r="MT33" t="e">
        <f>IF($E$7&gt;=MT$7,INDEX(Data!MQ:MQ,MATCH(Control!$E33,Data!$B:$B,0),),NA())</f>
        <v>#N/A</v>
      </c>
      <c r="MU33" t="e">
        <f>IF($E$7&gt;=MU$7,INDEX(Data!MR:MR,MATCH(Control!$E33,Data!$B:$B,0),),NA())</f>
        <v>#N/A</v>
      </c>
      <c r="MV33" t="e">
        <f>IF($E$7&gt;=MV$7,INDEX(Data!MS:MS,MATCH(Control!$E33,Data!$B:$B,0),),NA())</f>
        <v>#N/A</v>
      </c>
      <c r="MW33" t="e">
        <f>IF($E$7&gt;=MW$7,INDEX(Data!MT:MT,MATCH(Control!$E33,Data!$B:$B,0),),NA())</f>
        <v>#N/A</v>
      </c>
      <c r="MX33" t="e">
        <f>IF($E$7&gt;=MX$7,INDEX(Data!MU:MU,MATCH(Control!$E33,Data!$B:$B,0),),NA())</f>
        <v>#N/A</v>
      </c>
      <c r="MY33" t="e">
        <f>IF($E$7&gt;=MY$7,INDEX(Data!MV:MV,MATCH(Control!$E33,Data!$B:$B,0),),NA())</f>
        <v>#N/A</v>
      </c>
      <c r="MZ33" t="e">
        <f>IF($E$7&gt;=MZ$7,INDEX(Data!MW:MW,MATCH(Control!$E33,Data!$B:$B,0),),NA())</f>
        <v>#N/A</v>
      </c>
      <c r="NA33" t="e">
        <f>IF($E$7&gt;=NA$7,INDEX(Data!MX:MX,MATCH(Control!$E33,Data!$B:$B,0),),NA())</f>
        <v>#N/A</v>
      </c>
      <c r="NB33" t="e">
        <f>IF($E$7&gt;=NB$7,INDEX(Data!MY:MY,MATCH(Control!$E33,Data!$B:$B,0),),NA())</f>
        <v>#N/A</v>
      </c>
      <c r="NC33" t="e">
        <f>IF($E$7&gt;=NC$7,INDEX(Data!MZ:MZ,MATCH(Control!$E33,Data!$B:$B,0),),NA())</f>
        <v>#N/A</v>
      </c>
      <c r="ND33" t="e">
        <f>IF($E$7&gt;=ND$7,INDEX(Data!NA:NA,MATCH(Control!$E33,Data!$B:$B,0),),NA())</f>
        <v>#N/A</v>
      </c>
      <c r="NE33" t="e">
        <f>IF($E$7&gt;=NE$7,INDEX(Data!NB:NB,MATCH(Control!$E33,Data!$B:$B,0),),NA())</f>
        <v>#N/A</v>
      </c>
      <c r="NF33" t="e">
        <f>IF($E$7&gt;=NF$7,INDEX(Data!NC:NC,MATCH(Control!$E33,Data!$B:$B,0),),NA())</f>
        <v>#N/A</v>
      </c>
      <c r="NG33" t="e">
        <f>IF($E$7&gt;=NG$7,INDEX(Data!ND:ND,MATCH(Control!$E33,Data!$B:$B,0),),NA())</f>
        <v>#N/A</v>
      </c>
      <c r="NH33" t="e">
        <f>IF($E$7&gt;=NH$7,INDEX(Data!NE:NE,MATCH(Control!$E33,Data!$B:$B,0),),NA())</f>
        <v>#N/A</v>
      </c>
      <c r="NI33" t="e">
        <f>IF($E$7&gt;=NI$7,INDEX(Data!NF:NF,MATCH(Control!$E33,Data!$B:$B,0),),NA())</f>
        <v>#N/A</v>
      </c>
      <c r="NJ33" t="e">
        <f>IF($E$7&gt;=NJ$7,INDEX(Data!NG:NG,MATCH(Control!$E33,Data!$B:$B,0),),NA())</f>
        <v>#N/A</v>
      </c>
      <c r="NK33" t="e">
        <f>IF($E$7&gt;=NK$7,INDEX(Data!NH:NH,MATCH(Control!$E33,Data!$B:$B,0),),NA())</f>
        <v>#N/A</v>
      </c>
      <c r="NL33" t="e">
        <f>IF($E$7&gt;=NL$7,INDEX(Data!NI:NI,MATCH(Control!$E33,Data!$B:$B,0),),NA())</f>
        <v>#N/A</v>
      </c>
    </row>
    <row r="34" spans="1:376" x14ac:dyDescent="0.25">
      <c r="A34" s="17">
        <v>2</v>
      </c>
      <c r="C34" s="8">
        <f t="shared" si="0"/>
        <v>39692</v>
      </c>
      <c r="E34" s="3" t="str">
        <f t="shared" si="32"/>
        <v>New South Wales - Takeaway food services</v>
      </c>
      <c r="F34" t="str">
        <f t="shared" si="34"/>
        <v>New South Wales</v>
      </c>
      <c r="G34" t="str">
        <f t="shared" si="33"/>
        <v>Takeaway food services</v>
      </c>
      <c r="H34">
        <f>IF($E$7&gt;=H$7,INDEX(Data!E:E,MATCH(Control!$E34,Data!$B:$B,0),),NA())</f>
        <v>85.4</v>
      </c>
      <c r="I34">
        <f>IF($E$7&gt;=I$7,INDEX(Data!F:F,MATCH(Control!$E34,Data!$B:$B,0),),NA())</f>
        <v>84.8</v>
      </c>
      <c r="J34">
        <f>IF($E$7&gt;=J$7,INDEX(Data!G:G,MATCH(Control!$E34,Data!$B:$B,0),),NA())</f>
        <v>80.7</v>
      </c>
      <c r="K34">
        <f>IF($E$7&gt;=K$7,INDEX(Data!H:H,MATCH(Control!$E34,Data!$B:$B,0),),NA())</f>
        <v>82.4</v>
      </c>
      <c r="L34">
        <f>IF($E$7&gt;=L$7,INDEX(Data!I:I,MATCH(Control!$E34,Data!$B:$B,0),),NA())</f>
        <v>80.7</v>
      </c>
      <c r="M34">
        <f>IF($E$7&gt;=M$7,INDEX(Data!J:J,MATCH(Control!$E34,Data!$B:$B,0),),NA())</f>
        <v>82.1</v>
      </c>
      <c r="N34">
        <f>IF($E$7&gt;=N$7,INDEX(Data!K:K,MATCH(Control!$E34,Data!$B:$B,0),),NA())</f>
        <v>87.3</v>
      </c>
      <c r="O34">
        <f>IF($E$7&gt;=O$7,INDEX(Data!L:L,MATCH(Control!$E34,Data!$B:$B,0),),NA())</f>
        <v>87.4</v>
      </c>
      <c r="P34">
        <f>IF($E$7&gt;=P$7,INDEX(Data!M:M,MATCH(Control!$E34,Data!$B:$B,0),),NA())</f>
        <v>97.2</v>
      </c>
      <c r="Q34">
        <f>IF($E$7&gt;=Q$7,INDEX(Data!N:N,MATCH(Control!$E34,Data!$B:$B,0),),NA())</f>
        <v>93</v>
      </c>
      <c r="R34">
        <f>IF($E$7&gt;=R$7,INDEX(Data!O:O,MATCH(Control!$E34,Data!$B:$B,0),),NA())</f>
        <v>85.1</v>
      </c>
      <c r="S34">
        <f>IF($E$7&gt;=S$7,INDEX(Data!P:P,MATCH(Control!$E34,Data!$B:$B,0),),NA())</f>
        <v>83.7</v>
      </c>
      <c r="T34">
        <f>IF($E$7&gt;=T$7,INDEX(Data!Q:Q,MATCH(Control!$E34,Data!$B:$B,0),),NA())</f>
        <v>79.7</v>
      </c>
      <c r="U34">
        <f>IF($E$7&gt;=U$7,INDEX(Data!R:R,MATCH(Control!$E34,Data!$B:$B,0),),NA())</f>
        <v>81.099999999999994</v>
      </c>
      <c r="V34">
        <f>IF($E$7&gt;=V$7,INDEX(Data!S:S,MATCH(Control!$E34,Data!$B:$B,0),),NA())</f>
        <v>79.7</v>
      </c>
      <c r="W34">
        <f>IF($E$7&gt;=W$7,INDEX(Data!T:T,MATCH(Control!$E34,Data!$B:$B,0),),NA())</f>
        <v>84.7</v>
      </c>
      <c r="X34">
        <f>IF($E$7&gt;=X$7,INDEX(Data!U:U,MATCH(Control!$E34,Data!$B:$B,0),),NA())</f>
        <v>85.2</v>
      </c>
      <c r="Y34">
        <f>IF($E$7&gt;=Y$7,INDEX(Data!V:V,MATCH(Control!$E34,Data!$B:$B,0),),NA())</f>
        <v>84.3</v>
      </c>
      <c r="Z34">
        <f>IF($E$7&gt;=Z$7,INDEX(Data!W:W,MATCH(Control!$E34,Data!$B:$B,0),),NA())</f>
        <v>80.099999999999994</v>
      </c>
      <c r="AA34">
        <f>IF($E$7&gt;=AA$7,INDEX(Data!X:X,MATCH(Control!$E34,Data!$B:$B,0),),NA())</f>
        <v>82.9</v>
      </c>
      <c r="AB34">
        <f>IF($E$7&gt;=AB$7,INDEX(Data!Y:Y,MATCH(Control!$E34,Data!$B:$B,0),),NA())</f>
        <v>89.6</v>
      </c>
      <c r="AC34">
        <f>IF($E$7&gt;=AC$7,INDEX(Data!Z:Z,MATCH(Control!$E34,Data!$B:$B,0),),NA())</f>
        <v>97.6</v>
      </c>
      <c r="AD34">
        <f>IF($E$7&gt;=AD$7,INDEX(Data!AA:AA,MATCH(Control!$E34,Data!$B:$B,0),),NA())</f>
        <v>90.3</v>
      </c>
      <c r="AE34">
        <f>IF($E$7&gt;=AE$7,INDEX(Data!AB:AB,MATCH(Control!$E34,Data!$B:$B,0),),NA())</f>
        <v>94.6</v>
      </c>
      <c r="AF34">
        <f>IF($E$7&gt;=AF$7,INDEX(Data!AC:AC,MATCH(Control!$E34,Data!$B:$B,0),),NA())</f>
        <v>88.9</v>
      </c>
      <c r="AG34">
        <f>IF($E$7&gt;=AG$7,INDEX(Data!AD:AD,MATCH(Control!$E34,Data!$B:$B,0),),NA())</f>
        <v>92.8</v>
      </c>
      <c r="AH34">
        <f>IF($E$7&gt;=AH$7,INDEX(Data!AE:AE,MATCH(Control!$E34,Data!$B:$B,0),),NA())</f>
        <v>87.3</v>
      </c>
      <c r="AI34">
        <f>IF($E$7&gt;=AI$7,INDEX(Data!AF:AF,MATCH(Control!$E34,Data!$B:$B,0),),NA())</f>
        <v>88.7</v>
      </c>
      <c r="AJ34">
        <f>IF($E$7&gt;=AJ$7,INDEX(Data!AG:AG,MATCH(Control!$E34,Data!$B:$B,0),),NA())</f>
        <v>90.3</v>
      </c>
      <c r="AK34">
        <f>IF($E$7&gt;=AK$7,INDEX(Data!AH:AH,MATCH(Control!$E34,Data!$B:$B,0),),NA())</f>
        <v>89.2</v>
      </c>
      <c r="AL34">
        <f>IF($E$7&gt;=AL$7,INDEX(Data!AI:AI,MATCH(Control!$E34,Data!$B:$B,0),),NA())</f>
        <v>96.7</v>
      </c>
      <c r="AM34">
        <f>IF($E$7&gt;=AM$7,INDEX(Data!AJ:AJ,MATCH(Control!$E34,Data!$B:$B,0),),NA())</f>
        <v>97.8</v>
      </c>
      <c r="AN34">
        <f>IF($E$7&gt;=AN$7,INDEX(Data!AK:AK,MATCH(Control!$E34,Data!$B:$B,0),),NA())</f>
        <v>104.6</v>
      </c>
      <c r="AO34">
        <f>IF($E$7&gt;=AO$7,INDEX(Data!AL:AL,MATCH(Control!$E34,Data!$B:$B,0),),NA())</f>
        <v>99.8</v>
      </c>
      <c r="AP34">
        <f>IF($E$7&gt;=AP$7,INDEX(Data!AM:AM,MATCH(Control!$E34,Data!$B:$B,0),),NA())</f>
        <v>87</v>
      </c>
      <c r="AQ34">
        <f>IF($E$7&gt;=AQ$7,INDEX(Data!AN:AN,MATCH(Control!$E34,Data!$B:$B,0),),NA())</f>
        <v>93.6</v>
      </c>
      <c r="AR34">
        <f>IF($E$7&gt;=AR$7,INDEX(Data!AO:AO,MATCH(Control!$E34,Data!$B:$B,0),),NA())</f>
        <v>94.3</v>
      </c>
      <c r="AS34">
        <f>IF($E$7&gt;=AS$7,INDEX(Data!AP:AP,MATCH(Control!$E34,Data!$B:$B,0),),NA())</f>
        <v>96.3</v>
      </c>
      <c r="AT34">
        <f>IF($E$7&gt;=AT$7,INDEX(Data!AQ:AQ,MATCH(Control!$E34,Data!$B:$B,0),),NA())</f>
        <v>92.2</v>
      </c>
      <c r="AU34">
        <f>IF($E$7&gt;=AU$7,INDEX(Data!AR:AR,MATCH(Control!$E34,Data!$B:$B,0),),NA())</f>
        <v>96.7</v>
      </c>
      <c r="AV34">
        <f>IF($E$7&gt;=AV$7,INDEX(Data!AS:AS,MATCH(Control!$E34,Data!$B:$B,0),),NA())</f>
        <v>100.2</v>
      </c>
      <c r="AW34">
        <f>IF($E$7&gt;=AW$7,INDEX(Data!AT:AT,MATCH(Control!$E34,Data!$B:$B,0),),NA())</f>
        <v>100.2</v>
      </c>
      <c r="AX34">
        <f>IF($E$7&gt;=AX$7,INDEX(Data!AU:AU,MATCH(Control!$E34,Data!$B:$B,0),),NA())</f>
        <v>106.6</v>
      </c>
      <c r="AY34">
        <f>IF($E$7&gt;=AY$7,INDEX(Data!AV:AV,MATCH(Control!$E34,Data!$B:$B,0),),NA())</f>
        <v>112.9</v>
      </c>
      <c r="AZ34">
        <f>IF($E$7&gt;=AZ$7,INDEX(Data!AW:AW,MATCH(Control!$E34,Data!$B:$B,0),),NA())</f>
        <v>121.5</v>
      </c>
      <c r="BA34">
        <f>IF($E$7&gt;=BA$7,INDEX(Data!AX:AX,MATCH(Control!$E34,Data!$B:$B,0),),NA())</f>
        <v>111.2</v>
      </c>
      <c r="BB34">
        <f>IF($E$7&gt;=BB$7,INDEX(Data!AY:AY,MATCH(Control!$E34,Data!$B:$B,0),),NA())</f>
        <v>97.8</v>
      </c>
      <c r="BC34">
        <f>IF($E$7&gt;=BC$7,INDEX(Data!AZ:AZ,MATCH(Control!$E34,Data!$B:$B,0),),NA())</f>
        <v>105.3</v>
      </c>
      <c r="BD34">
        <f>IF($E$7&gt;=BD$7,INDEX(Data!BA:BA,MATCH(Control!$E34,Data!$B:$B,0),),NA())</f>
        <v>109.2</v>
      </c>
      <c r="BE34">
        <f>IF($E$7&gt;=BE$7,INDEX(Data!BB:BB,MATCH(Control!$E34,Data!$B:$B,0),),NA())</f>
        <v>112.8</v>
      </c>
      <c r="BF34">
        <f>IF($E$7&gt;=BF$7,INDEX(Data!BC:BC,MATCH(Control!$E34,Data!$B:$B,0),),NA())</f>
        <v>106.1</v>
      </c>
      <c r="BG34">
        <f>IF($E$7&gt;=BG$7,INDEX(Data!BD:BD,MATCH(Control!$E34,Data!$B:$B,0),),NA())</f>
        <v>106.3</v>
      </c>
      <c r="BH34">
        <f>IF($E$7&gt;=BH$7,INDEX(Data!BE:BE,MATCH(Control!$E34,Data!$B:$B,0),),NA())</f>
        <v>110.9</v>
      </c>
      <c r="BI34">
        <f>IF($E$7&gt;=BI$7,INDEX(Data!BF:BF,MATCH(Control!$E34,Data!$B:$B,0),),NA())</f>
        <v>108.3</v>
      </c>
      <c r="BJ34">
        <f>IF($E$7&gt;=BJ$7,INDEX(Data!BG:BG,MATCH(Control!$E34,Data!$B:$B,0),),NA())</f>
        <v>114.2</v>
      </c>
      <c r="BK34">
        <f>IF($E$7&gt;=BK$7,INDEX(Data!BH:BH,MATCH(Control!$E34,Data!$B:$B,0),),NA())</f>
        <v>118.4</v>
      </c>
      <c r="BL34">
        <f>IF($E$7&gt;=BL$7,INDEX(Data!BI:BI,MATCH(Control!$E34,Data!$B:$B,0),),NA())</f>
        <v>135.6</v>
      </c>
      <c r="BM34">
        <f>IF($E$7&gt;=BM$7,INDEX(Data!BJ:BJ,MATCH(Control!$E34,Data!$B:$B,0),),NA())</f>
        <v>118.6</v>
      </c>
      <c r="BN34">
        <f>IF($E$7&gt;=BN$7,INDEX(Data!BK:BK,MATCH(Control!$E34,Data!$B:$B,0),),NA())</f>
        <v>110.2</v>
      </c>
      <c r="BO34">
        <f>IF($E$7&gt;=BO$7,INDEX(Data!BL:BL,MATCH(Control!$E34,Data!$B:$B,0),),NA())</f>
        <v>111.2</v>
      </c>
      <c r="BP34">
        <f>IF($E$7&gt;=BP$7,INDEX(Data!BM:BM,MATCH(Control!$E34,Data!$B:$B,0),),NA())</f>
        <v>112.2</v>
      </c>
      <c r="BQ34">
        <f>IF($E$7&gt;=BQ$7,INDEX(Data!BN:BN,MATCH(Control!$E34,Data!$B:$B,0),),NA())</f>
        <v>112.2</v>
      </c>
      <c r="BR34">
        <f>IF($E$7&gt;=BR$7,INDEX(Data!BO:BO,MATCH(Control!$E34,Data!$B:$B,0),),NA())</f>
        <v>110.4</v>
      </c>
      <c r="BS34">
        <f>IF($E$7&gt;=BS$7,INDEX(Data!BP:BP,MATCH(Control!$E34,Data!$B:$B,0),),NA())</f>
        <v>122</v>
      </c>
      <c r="BT34">
        <f>IF($E$7&gt;=BT$7,INDEX(Data!BQ:BQ,MATCH(Control!$E34,Data!$B:$B,0),),NA())</f>
        <v>120.3</v>
      </c>
      <c r="BU34">
        <f>IF($E$7&gt;=BU$7,INDEX(Data!BR:BR,MATCH(Control!$E34,Data!$B:$B,0),),NA())</f>
        <v>122.8</v>
      </c>
      <c r="BV34">
        <f>IF($E$7&gt;=BV$7,INDEX(Data!BS:BS,MATCH(Control!$E34,Data!$B:$B,0),),NA())</f>
        <v>124.1</v>
      </c>
      <c r="BW34">
        <f>IF($E$7&gt;=BW$7,INDEX(Data!BT:BT,MATCH(Control!$E34,Data!$B:$B,0),),NA())</f>
        <v>125</v>
      </c>
      <c r="BX34">
        <f>IF($E$7&gt;=BX$7,INDEX(Data!BU:BU,MATCH(Control!$E34,Data!$B:$B,0),),NA())</f>
        <v>135.4</v>
      </c>
      <c r="BY34">
        <f>IF($E$7&gt;=BY$7,INDEX(Data!BV:BV,MATCH(Control!$E34,Data!$B:$B,0),),NA())</f>
        <v>132.30000000000001</v>
      </c>
      <c r="BZ34">
        <f>IF($E$7&gt;=BZ$7,INDEX(Data!BW:BW,MATCH(Control!$E34,Data!$B:$B,0),),NA())</f>
        <v>121.1</v>
      </c>
      <c r="CA34">
        <f>IF($E$7&gt;=CA$7,INDEX(Data!BX:BX,MATCH(Control!$E34,Data!$B:$B,0),),NA())</f>
        <v>129.5</v>
      </c>
      <c r="CB34">
        <f>IF($E$7&gt;=CB$7,INDEX(Data!BY:BY,MATCH(Control!$E34,Data!$B:$B,0),),NA())</f>
        <v>124.3</v>
      </c>
      <c r="CC34">
        <f>IF($E$7&gt;=CC$7,INDEX(Data!BZ:BZ,MATCH(Control!$E34,Data!$B:$B,0),),NA())</f>
        <v>126.5</v>
      </c>
      <c r="CD34">
        <f>IF($E$7&gt;=CD$7,INDEX(Data!CA:CA,MATCH(Control!$E34,Data!$B:$B,0),),NA())</f>
        <v>123.5</v>
      </c>
      <c r="CE34">
        <f>IF($E$7&gt;=CE$7,INDEX(Data!CB:CB,MATCH(Control!$E34,Data!$B:$B,0),),NA())</f>
        <v>125.6</v>
      </c>
      <c r="CF34">
        <f>IF($E$7&gt;=CF$7,INDEX(Data!CC:CC,MATCH(Control!$E34,Data!$B:$B,0),),NA())</f>
        <v>124.8</v>
      </c>
      <c r="CG34">
        <f>IF($E$7&gt;=CG$7,INDEX(Data!CD:CD,MATCH(Control!$E34,Data!$B:$B,0),),NA())</f>
        <v>121.7</v>
      </c>
      <c r="CH34">
        <f>IF($E$7&gt;=CH$7,INDEX(Data!CE:CE,MATCH(Control!$E34,Data!$B:$B,0),),NA())</f>
        <v>125.8</v>
      </c>
      <c r="CI34">
        <f>IF($E$7&gt;=CI$7,INDEX(Data!CF:CF,MATCH(Control!$E34,Data!$B:$B,0),),NA())</f>
        <v>126.2</v>
      </c>
      <c r="CJ34">
        <f>IF($E$7&gt;=CJ$7,INDEX(Data!CG:CG,MATCH(Control!$E34,Data!$B:$B,0),),NA())</f>
        <v>136.1</v>
      </c>
      <c r="CK34">
        <f>IF($E$7&gt;=CK$7,INDEX(Data!CH:CH,MATCH(Control!$E34,Data!$B:$B,0),),NA())</f>
        <v>134.1</v>
      </c>
      <c r="CL34">
        <f>IF($E$7&gt;=CL$7,INDEX(Data!CI:CI,MATCH(Control!$E34,Data!$B:$B,0),),NA())</f>
        <v>118.9</v>
      </c>
      <c r="CM34">
        <f>IF($E$7&gt;=CM$7,INDEX(Data!CJ:CJ,MATCH(Control!$E34,Data!$B:$B,0),),NA())</f>
        <v>125</v>
      </c>
      <c r="CN34">
        <f>IF($E$7&gt;=CN$7,INDEX(Data!CK:CK,MATCH(Control!$E34,Data!$B:$B,0),),NA())</f>
        <v>120.7</v>
      </c>
      <c r="CO34">
        <f>IF($E$7&gt;=CO$7,INDEX(Data!CL:CL,MATCH(Control!$E34,Data!$B:$B,0),),NA())</f>
        <v>123.5</v>
      </c>
      <c r="CP34">
        <f>IF($E$7&gt;=CP$7,INDEX(Data!CM:CM,MATCH(Control!$E34,Data!$B:$B,0),),NA())</f>
        <v>133.6</v>
      </c>
      <c r="CQ34">
        <f>IF($E$7&gt;=CQ$7,INDEX(Data!CN:CN,MATCH(Control!$E34,Data!$B:$B,0),),NA())</f>
        <v>133.69999999999999</v>
      </c>
      <c r="CR34">
        <f>IF($E$7&gt;=CR$7,INDEX(Data!CO:CO,MATCH(Control!$E34,Data!$B:$B,0),),NA())</f>
        <v>137.1</v>
      </c>
      <c r="CS34">
        <f>IF($E$7&gt;=CS$7,INDEX(Data!CP:CP,MATCH(Control!$E34,Data!$B:$B,0),),NA())</f>
        <v>136.5</v>
      </c>
      <c r="CT34">
        <f>IF($E$7&gt;=CT$7,INDEX(Data!CQ:CQ,MATCH(Control!$E34,Data!$B:$B,0),),NA())</f>
        <v>143.5</v>
      </c>
      <c r="CU34">
        <f>IF($E$7&gt;=CU$7,INDEX(Data!CR:CR,MATCH(Control!$E34,Data!$B:$B,0),),NA())</f>
        <v>146.4</v>
      </c>
      <c r="CV34">
        <f>IF($E$7&gt;=CV$7,INDEX(Data!CS:CS,MATCH(Control!$E34,Data!$B:$B,0),),NA())</f>
        <v>161.80000000000001</v>
      </c>
      <c r="CW34">
        <f>IF($E$7&gt;=CW$7,INDEX(Data!CT:CT,MATCH(Control!$E34,Data!$B:$B,0),),NA())</f>
        <v>169.4</v>
      </c>
      <c r="CX34">
        <f>IF($E$7&gt;=CX$7,INDEX(Data!CU:CU,MATCH(Control!$E34,Data!$B:$B,0),),NA())</f>
        <v>148.69999999999999</v>
      </c>
      <c r="CY34">
        <f>IF($E$7&gt;=CY$7,INDEX(Data!CV:CV,MATCH(Control!$E34,Data!$B:$B,0),),NA())</f>
        <v>157.4</v>
      </c>
      <c r="CZ34">
        <f>IF($E$7&gt;=CZ$7,INDEX(Data!CW:CW,MATCH(Control!$E34,Data!$B:$B,0),),NA())</f>
        <v>157.19999999999999</v>
      </c>
      <c r="DA34">
        <f>IF($E$7&gt;=DA$7,INDEX(Data!CX:CX,MATCH(Control!$E34,Data!$B:$B,0),),NA())</f>
        <v>157.4</v>
      </c>
      <c r="DB34">
        <f>IF($E$7&gt;=DB$7,INDEX(Data!CY:CY,MATCH(Control!$E34,Data!$B:$B,0),),NA())</f>
        <v>155</v>
      </c>
      <c r="DC34">
        <f>IF($E$7&gt;=DC$7,INDEX(Data!CZ:CZ,MATCH(Control!$E34,Data!$B:$B,0),),NA())</f>
        <v>152.9</v>
      </c>
      <c r="DD34">
        <f>IF($E$7&gt;=DD$7,INDEX(Data!DA:DA,MATCH(Control!$E34,Data!$B:$B,0),),NA())</f>
        <v>155.9</v>
      </c>
      <c r="DE34">
        <f>IF($E$7&gt;=DE$7,INDEX(Data!DB:DB,MATCH(Control!$E34,Data!$B:$B,0),),NA())</f>
        <v>134.9</v>
      </c>
      <c r="DF34">
        <f>IF($E$7&gt;=DF$7,INDEX(Data!DC:DC,MATCH(Control!$E34,Data!$B:$B,0),),NA())</f>
        <v>147.19999999999999</v>
      </c>
      <c r="DG34">
        <f>IF($E$7&gt;=DG$7,INDEX(Data!DD:DD,MATCH(Control!$E34,Data!$B:$B,0),),NA())</f>
        <v>147.30000000000001</v>
      </c>
      <c r="DH34">
        <f>IF($E$7&gt;=DH$7,INDEX(Data!DE:DE,MATCH(Control!$E34,Data!$B:$B,0),),NA())</f>
        <v>164.5</v>
      </c>
      <c r="DI34">
        <f>IF($E$7&gt;=DI$7,INDEX(Data!DF:DF,MATCH(Control!$E34,Data!$B:$B,0),),NA())</f>
        <v>153.30000000000001</v>
      </c>
      <c r="DJ34">
        <f>IF($E$7&gt;=DJ$7,INDEX(Data!DG:DG,MATCH(Control!$E34,Data!$B:$B,0),),NA())</f>
        <v>136</v>
      </c>
      <c r="DK34">
        <f>IF($E$7&gt;=DK$7,INDEX(Data!DH:DH,MATCH(Control!$E34,Data!$B:$B,0),),NA())</f>
        <v>145.9</v>
      </c>
      <c r="DL34">
        <f>IF($E$7&gt;=DL$7,INDEX(Data!DI:DI,MATCH(Control!$E34,Data!$B:$B,0),),NA())</f>
        <v>146.69999999999999</v>
      </c>
      <c r="DM34">
        <f>IF($E$7&gt;=DM$7,INDEX(Data!DJ:DJ,MATCH(Control!$E34,Data!$B:$B,0),),NA())</f>
        <v>144.1</v>
      </c>
      <c r="DN34">
        <f>IF($E$7&gt;=DN$7,INDEX(Data!DK:DK,MATCH(Control!$E34,Data!$B:$B,0),),NA())</f>
        <v>142.4</v>
      </c>
      <c r="DO34">
        <f>IF($E$7&gt;=DO$7,INDEX(Data!DL:DL,MATCH(Control!$E34,Data!$B:$B,0),),NA())</f>
        <v>145.19999999999999</v>
      </c>
      <c r="DP34">
        <f>IF($E$7&gt;=DP$7,INDEX(Data!DM:DM,MATCH(Control!$E34,Data!$B:$B,0),),NA())</f>
        <v>149.4</v>
      </c>
      <c r="DQ34">
        <f>IF($E$7&gt;=DQ$7,INDEX(Data!DN:DN,MATCH(Control!$E34,Data!$B:$B,0),),NA())</f>
        <v>143.5</v>
      </c>
      <c r="DR34">
        <f>IF($E$7&gt;=DR$7,INDEX(Data!DO:DO,MATCH(Control!$E34,Data!$B:$B,0),),NA())</f>
        <v>152</v>
      </c>
      <c r="DS34">
        <f>IF($E$7&gt;=DS$7,INDEX(Data!DP:DP,MATCH(Control!$E34,Data!$B:$B,0),),NA())</f>
        <v>152.80000000000001</v>
      </c>
      <c r="DT34">
        <f>IF($E$7&gt;=DT$7,INDEX(Data!DQ:DQ,MATCH(Control!$E34,Data!$B:$B,0),),NA())</f>
        <v>167.9</v>
      </c>
      <c r="DU34">
        <f>IF($E$7&gt;=DU$7,INDEX(Data!DR:DR,MATCH(Control!$E34,Data!$B:$B,0),),NA())</f>
        <v>166.9</v>
      </c>
      <c r="DV34">
        <f>IF($E$7&gt;=DV$7,INDEX(Data!DS:DS,MATCH(Control!$E34,Data!$B:$B,0),),NA())</f>
        <v>153.4</v>
      </c>
      <c r="DW34">
        <f>IF($E$7&gt;=DW$7,INDEX(Data!DT:DT,MATCH(Control!$E34,Data!$B:$B,0),),NA())</f>
        <v>167.4</v>
      </c>
      <c r="DX34">
        <f>IF($E$7&gt;=DX$7,INDEX(Data!DU:DU,MATCH(Control!$E34,Data!$B:$B,0),),NA())</f>
        <v>161.5</v>
      </c>
      <c r="DY34">
        <f>IF($E$7&gt;=DY$7,INDEX(Data!DV:DV,MATCH(Control!$E34,Data!$B:$B,0),),NA())</f>
        <v>162.1</v>
      </c>
      <c r="DZ34">
        <f>IF($E$7&gt;=DZ$7,INDEX(Data!DW:DW,MATCH(Control!$E34,Data!$B:$B,0),),NA())</f>
        <v>150.19999999999999</v>
      </c>
      <c r="EA34">
        <f>IF($E$7&gt;=EA$7,INDEX(Data!DX:DX,MATCH(Control!$E34,Data!$B:$B,0),),NA())</f>
        <v>145.5</v>
      </c>
      <c r="EB34">
        <f>IF($E$7&gt;=EB$7,INDEX(Data!DY:DY,MATCH(Control!$E34,Data!$B:$B,0),),NA())</f>
        <v>145.1</v>
      </c>
      <c r="EC34">
        <f>IF($E$7&gt;=EC$7,INDEX(Data!DZ:DZ,MATCH(Control!$E34,Data!$B:$B,0),),NA())</f>
        <v>147.4</v>
      </c>
      <c r="ED34">
        <f>IF($E$7&gt;=ED$7,INDEX(Data!EA:EA,MATCH(Control!$E34,Data!$B:$B,0),),NA())</f>
        <v>152.5</v>
      </c>
      <c r="EE34">
        <f>IF($E$7&gt;=EE$7,INDEX(Data!EB:EB,MATCH(Control!$E34,Data!$B:$B,0),),NA())</f>
        <v>150.9</v>
      </c>
      <c r="EF34">
        <f>IF($E$7&gt;=EF$7,INDEX(Data!EC:EC,MATCH(Control!$E34,Data!$B:$B,0),),NA())</f>
        <v>156.30000000000001</v>
      </c>
      <c r="EG34">
        <f>IF($E$7&gt;=EG$7,INDEX(Data!ED:ED,MATCH(Control!$E34,Data!$B:$B,0),),NA())</f>
        <v>144.80000000000001</v>
      </c>
      <c r="EH34">
        <f>IF($E$7&gt;=EH$7,INDEX(Data!EE:EE,MATCH(Control!$E34,Data!$B:$B,0),),NA())</f>
        <v>128.4</v>
      </c>
      <c r="EI34">
        <f>IF($E$7&gt;=EI$7,INDEX(Data!EF:EF,MATCH(Control!$E34,Data!$B:$B,0),),NA())</f>
        <v>121.7</v>
      </c>
      <c r="EJ34">
        <f>IF($E$7&gt;=EJ$7,INDEX(Data!EG:EG,MATCH(Control!$E34,Data!$B:$B,0),),NA())</f>
        <v>131.1</v>
      </c>
      <c r="EK34">
        <f>IF($E$7&gt;=EK$7,INDEX(Data!EH:EH,MATCH(Control!$E34,Data!$B:$B,0),),NA())</f>
        <v>123.3</v>
      </c>
      <c r="EL34">
        <f>IF($E$7&gt;=EL$7,INDEX(Data!EI:EI,MATCH(Control!$E34,Data!$B:$B,0),),NA())</f>
        <v>129.9</v>
      </c>
      <c r="EM34">
        <f>IF($E$7&gt;=EM$7,INDEX(Data!EJ:EJ,MATCH(Control!$E34,Data!$B:$B,0),),NA())</f>
        <v>135.80000000000001</v>
      </c>
      <c r="EN34">
        <f>IF($E$7&gt;=EN$7,INDEX(Data!EK:EK,MATCH(Control!$E34,Data!$B:$B,0),),NA())</f>
        <v>140.4</v>
      </c>
      <c r="EO34">
        <f>IF($E$7&gt;=EO$7,INDEX(Data!EL:EL,MATCH(Control!$E34,Data!$B:$B,0),),NA())</f>
        <v>146.6</v>
      </c>
      <c r="EP34">
        <f>IF($E$7&gt;=EP$7,INDEX(Data!EM:EM,MATCH(Control!$E34,Data!$B:$B,0),),NA())</f>
        <v>155.6</v>
      </c>
      <c r="EQ34">
        <f>IF($E$7&gt;=EQ$7,INDEX(Data!EN:EN,MATCH(Control!$E34,Data!$B:$B,0),),NA())</f>
        <v>156.4</v>
      </c>
      <c r="ER34">
        <f>IF($E$7&gt;=ER$7,INDEX(Data!EO:EO,MATCH(Control!$E34,Data!$B:$B,0),),NA())</f>
        <v>163.6</v>
      </c>
      <c r="ES34">
        <f>IF($E$7&gt;=ES$7,INDEX(Data!EP:EP,MATCH(Control!$E34,Data!$B:$B,0),),NA())</f>
        <v>177</v>
      </c>
      <c r="ET34">
        <f>IF($E$7&gt;=ET$7,INDEX(Data!EQ:EQ,MATCH(Control!$E34,Data!$B:$B,0),),NA())</f>
        <v>147.19999999999999</v>
      </c>
      <c r="EU34">
        <f>IF($E$7&gt;=EU$7,INDEX(Data!ER:ER,MATCH(Control!$E34,Data!$B:$B,0),),NA())</f>
        <v>170.7</v>
      </c>
      <c r="EV34">
        <f>IF($E$7&gt;=EV$7,INDEX(Data!ES:ES,MATCH(Control!$E34,Data!$B:$B,0),),NA())</f>
        <v>147.30000000000001</v>
      </c>
      <c r="EW34">
        <f>IF($E$7&gt;=EW$7,INDEX(Data!ET:ET,MATCH(Control!$E34,Data!$B:$B,0),),NA())</f>
        <v>148.69999999999999</v>
      </c>
      <c r="EX34">
        <f>IF($E$7&gt;=EX$7,INDEX(Data!EU:EU,MATCH(Control!$E34,Data!$B:$B,0),),NA())</f>
        <v>148.6</v>
      </c>
      <c r="EY34">
        <f>IF($E$7&gt;=EY$7,INDEX(Data!EV:EV,MATCH(Control!$E34,Data!$B:$B,0),),NA())</f>
        <v>154.80000000000001</v>
      </c>
      <c r="EZ34">
        <f>IF($E$7&gt;=EZ$7,INDEX(Data!EW:EW,MATCH(Control!$E34,Data!$B:$B,0),),NA())</f>
        <v>155.5</v>
      </c>
      <c r="FA34">
        <f>IF($E$7&gt;=FA$7,INDEX(Data!EX:EX,MATCH(Control!$E34,Data!$B:$B,0),),NA())</f>
        <v>156.9</v>
      </c>
      <c r="FB34">
        <f>IF($E$7&gt;=FB$7,INDEX(Data!EY:EY,MATCH(Control!$E34,Data!$B:$B,0),),NA())</f>
        <v>148.6</v>
      </c>
      <c r="FC34">
        <f>IF($E$7&gt;=FC$7,INDEX(Data!EZ:EZ,MATCH(Control!$E34,Data!$B:$B,0),),NA())</f>
        <v>147.9</v>
      </c>
      <c r="FD34">
        <f>IF($E$7&gt;=FD$7,INDEX(Data!FA:FA,MATCH(Control!$E34,Data!$B:$B,0),),NA())</f>
        <v>164.7</v>
      </c>
      <c r="FE34">
        <f>IF($E$7&gt;=FE$7,INDEX(Data!FB:FB,MATCH(Control!$E34,Data!$B:$B,0),),NA())</f>
        <v>171.1</v>
      </c>
      <c r="FF34">
        <f>IF($E$7&gt;=FF$7,INDEX(Data!FC:FC,MATCH(Control!$E34,Data!$B:$B,0),),NA())</f>
        <v>151.1</v>
      </c>
      <c r="FG34">
        <f>IF($E$7&gt;=FG$7,INDEX(Data!FD:FD,MATCH(Control!$E34,Data!$B:$B,0),),NA())</f>
        <v>167.3</v>
      </c>
      <c r="FH34">
        <f>IF($E$7&gt;=FH$7,INDEX(Data!FE:FE,MATCH(Control!$E34,Data!$B:$B,0),),NA())</f>
        <v>167.3</v>
      </c>
      <c r="FI34">
        <f>IF($E$7&gt;=FI$7,INDEX(Data!FF:FF,MATCH(Control!$E34,Data!$B:$B,0),),NA())</f>
        <v>166.3</v>
      </c>
      <c r="FJ34">
        <f>IF($E$7&gt;=FJ$7,INDEX(Data!FG:FG,MATCH(Control!$E34,Data!$B:$B,0),),NA())</f>
        <v>159.80000000000001</v>
      </c>
      <c r="FK34">
        <f>IF($E$7&gt;=FK$7,INDEX(Data!FH:FH,MATCH(Control!$E34,Data!$B:$B,0),),NA())</f>
        <v>176.6</v>
      </c>
      <c r="FL34">
        <f>IF($E$7&gt;=FL$7,INDEX(Data!FI:FI,MATCH(Control!$E34,Data!$B:$B,0),),NA())</f>
        <v>179.4</v>
      </c>
      <c r="FM34">
        <f>IF($E$7&gt;=FM$7,INDEX(Data!FJ:FJ,MATCH(Control!$E34,Data!$B:$B,0),),NA())</f>
        <v>179.1</v>
      </c>
      <c r="FN34">
        <f>IF($E$7&gt;=FN$7,INDEX(Data!FK:FK,MATCH(Control!$E34,Data!$B:$B,0),),NA())</f>
        <v>202.5</v>
      </c>
      <c r="FO34">
        <f>IF($E$7&gt;=FO$7,INDEX(Data!FL:FL,MATCH(Control!$E34,Data!$B:$B,0),),NA())</f>
        <v>205.7</v>
      </c>
      <c r="FP34">
        <f>IF($E$7&gt;=FP$7,INDEX(Data!FM:FM,MATCH(Control!$E34,Data!$B:$B,0),),NA())</f>
        <v>223.9</v>
      </c>
      <c r="FQ34">
        <f>IF($E$7&gt;=FQ$7,INDEX(Data!FN:FN,MATCH(Control!$E34,Data!$B:$B,0),),NA())</f>
        <v>231.9</v>
      </c>
      <c r="FR34">
        <f>IF($E$7&gt;=FR$7,INDEX(Data!FO:FO,MATCH(Control!$E34,Data!$B:$B,0),),NA())</f>
        <v>210.1</v>
      </c>
      <c r="FS34">
        <f>IF($E$7&gt;=FS$7,INDEX(Data!FP:FP,MATCH(Control!$E34,Data!$B:$B,0),),NA())</f>
        <v>221.6</v>
      </c>
      <c r="FT34">
        <f>IF($E$7&gt;=FT$7,INDEX(Data!FQ:FQ,MATCH(Control!$E34,Data!$B:$B,0),),NA())</f>
        <v>215.9</v>
      </c>
      <c r="FU34">
        <f>IF($E$7&gt;=FU$7,INDEX(Data!FR:FR,MATCH(Control!$E34,Data!$B:$B,0),),NA())</f>
        <v>211.3</v>
      </c>
      <c r="FV34">
        <f>IF($E$7&gt;=FV$7,INDEX(Data!FS:FS,MATCH(Control!$E34,Data!$B:$B,0),),NA())</f>
        <v>202.7</v>
      </c>
      <c r="FW34">
        <f>IF($E$7&gt;=FW$7,INDEX(Data!FT:FT,MATCH(Control!$E34,Data!$B:$B,0),),NA())</f>
        <v>201.7</v>
      </c>
      <c r="FX34">
        <f>IF($E$7&gt;=FX$7,INDEX(Data!FU:FU,MATCH(Control!$E34,Data!$B:$B,0),),NA())</f>
        <v>206.4</v>
      </c>
      <c r="FY34">
        <f>IF($E$7&gt;=FY$7,INDEX(Data!FV:FV,MATCH(Control!$E34,Data!$B:$B,0),),NA())</f>
        <v>197.7</v>
      </c>
      <c r="FZ34">
        <f>IF($E$7&gt;=FZ$7,INDEX(Data!FW:FW,MATCH(Control!$E34,Data!$B:$B,0),),NA())</f>
        <v>213.9</v>
      </c>
      <c r="GA34">
        <f>IF($E$7&gt;=GA$7,INDEX(Data!FX:FX,MATCH(Control!$E34,Data!$B:$B,0),),NA())</f>
        <v>208.1</v>
      </c>
      <c r="GB34">
        <f>IF($E$7&gt;=GB$7,INDEX(Data!FY:FY,MATCH(Control!$E34,Data!$B:$B,0),),NA())</f>
        <v>222.1</v>
      </c>
      <c r="GC34">
        <f>IF($E$7&gt;=GC$7,INDEX(Data!FZ:FZ,MATCH(Control!$E34,Data!$B:$B,0),),NA())</f>
        <v>225</v>
      </c>
      <c r="GD34">
        <f>IF($E$7&gt;=GD$7,INDEX(Data!GA:GA,MATCH(Control!$E34,Data!$B:$B,0),),NA())</f>
        <v>192.5</v>
      </c>
      <c r="GE34">
        <f>IF($E$7&gt;=GE$7,INDEX(Data!GB:GB,MATCH(Control!$E34,Data!$B:$B,0),),NA())</f>
        <v>214.6</v>
      </c>
      <c r="GF34">
        <f>IF($E$7&gt;=GF$7,INDEX(Data!GC:GC,MATCH(Control!$E34,Data!$B:$B,0),),NA())</f>
        <v>207</v>
      </c>
      <c r="GG34">
        <f>IF($E$7&gt;=GG$7,INDEX(Data!GD:GD,MATCH(Control!$E34,Data!$B:$B,0),),NA())</f>
        <v>210.6</v>
      </c>
      <c r="GH34">
        <f>IF($E$7&gt;=GH$7,INDEX(Data!GE:GE,MATCH(Control!$E34,Data!$B:$B,0),),NA())</f>
        <v>198.3</v>
      </c>
      <c r="GI34">
        <f>IF($E$7&gt;=GI$7,INDEX(Data!GF:GF,MATCH(Control!$E34,Data!$B:$B,0),),NA())</f>
        <v>207</v>
      </c>
      <c r="GJ34">
        <f>IF($E$7&gt;=GJ$7,INDEX(Data!GG:GG,MATCH(Control!$E34,Data!$B:$B,0),),NA())</f>
        <v>209</v>
      </c>
      <c r="GK34">
        <f>IF($E$7&gt;=GK$7,INDEX(Data!GH:GH,MATCH(Control!$E34,Data!$B:$B,0),),NA())</f>
        <v>211.2</v>
      </c>
      <c r="GL34">
        <f>IF($E$7&gt;=GL$7,INDEX(Data!GI:GI,MATCH(Control!$E34,Data!$B:$B,0),),NA())</f>
        <v>215.9</v>
      </c>
      <c r="GM34">
        <f>IF($E$7&gt;=GM$7,INDEX(Data!GJ:GJ,MATCH(Control!$E34,Data!$B:$B,0),),NA())</f>
        <v>210.1</v>
      </c>
      <c r="GN34">
        <f>IF($E$7&gt;=GN$7,INDEX(Data!GK:GK,MATCH(Control!$E34,Data!$B:$B,0),),NA())</f>
        <v>225.3</v>
      </c>
      <c r="GO34">
        <f>IF($E$7&gt;=GO$7,INDEX(Data!GL:GL,MATCH(Control!$E34,Data!$B:$B,0),),NA())</f>
        <v>215.1</v>
      </c>
      <c r="GP34">
        <f>IF($E$7&gt;=GP$7,INDEX(Data!GM:GM,MATCH(Control!$E34,Data!$B:$B,0),),NA())</f>
        <v>191.2</v>
      </c>
      <c r="GQ34">
        <f>IF($E$7&gt;=GQ$7,INDEX(Data!GN:GN,MATCH(Control!$E34,Data!$B:$B,0),),NA())</f>
        <v>198</v>
      </c>
      <c r="GR34">
        <f>IF($E$7&gt;=GR$7,INDEX(Data!GO:GO,MATCH(Control!$E34,Data!$B:$B,0),),NA())</f>
        <v>172.3</v>
      </c>
      <c r="GS34">
        <f>IF($E$7&gt;=GS$7,INDEX(Data!GP:GP,MATCH(Control!$E34,Data!$B:$B,0),),NA())</f>
        <v>167.1</v>
      </c>
      <c r="GT34">
        <f>IF($E$7&gt;=GT$7,INDEX(Data!GQ:GQ,MATCH(Control!$E34,Data!$B:$B,0),),NA())</f>
        <v>169.2</v>
      </c>
      <c r="GU34">
        <f>IF($E$7&gt;=GU$7,INDEX(Data!GR:GR,MATCH(Control!$E34,Data!$B:$B,0),),NA())</f>
        <v>174.5</v>
      </c>
      <c r="GV34">
        <f>IF($E$7&gt;=GV$7,INDEX(Data!GS:GS,MATCH(Control!$E34,Data!$B:$B,0),),NA())</f>
        <v>160.69999999999999</v>
      </c>
      <c r="GW34">
        <f>IF($E$7&gt;=GW$7,INDEX(Data!GT:GT,MATCH(Control!$E34,Data!$B:$B,0),),NA())</f>
        <v>159.5</v>
      </c>
      <c r="GX34">
        <f>IF($E$7&gt;=GX$7,INDEX(Data!GU:GU,MATCH(Control!$E34,Data!$B:$B,0),),NA())</f>
        <v>172.2</v>
      </c>
      <c r="GY34">
        <f>IF($E$7&gt;=GY$7,INDEX(Data!GV:GV,MATCH(Control!$E34,Data!$B:$B,0),),NA())</f>
        <v>166.3</v>
      </c>
      <c r="GZ34">
        <f>IF($E$7&gt;=GZ$7,INDEX(Data!GW:GW,MATCH(Control!$E34,Data!$B:$B,0),),NA())</f>
        <v>180</v>
      </c>
      <c r="HA34">
        <f>IF($E$7&gt;=HA$7,INDEX(Data!GX:GX,MATCH(Control!$E34,Data!$B:$B,0),),NA())</f>
        <v>173.3</v>
      </c>
      <c r="HB34">
        <f>IF($E$7&gt;=HB$7,INDEX(Data!GY:GY,MATCH(Control!$E34,Data!$B:$B,0),),NA())</f>
        <v>149.6</v>
      </c>
      <c r="HC34">
        <f>IF($E$7&gt;=HC$7,INDEX(Data!GZ:GZ,MATCH(Control!$E34,Data!$B:$B,0),),NA())</f>
        <v>164.8</v>
      </c>
      <c r="HD34">
        <f>IF($E$7&gt;=HD$7,INDEX(Data!HA:HA,MATCH(Control!$E34,Data!$B:$B,0),),NA())</f>
        <v>158</v>
      </c>
      <c r="HE34">
        <f>IF($E$7&gt;=HE$7,INDEX(Data!HB:HB,MATCH(Control!$E34,Data!$B:$B,0),),NA())</f>
        <v>160.80000000000001</v>
      </c>
      <c r="HF34">
        <f>IF($E$7&gt;=HF$7,INDEX(Data!HC:HC,MATCH(Control!$E34,Data!$B:$B,0),),NA())</f>
        <v>157.30000000000001</v>
      </c>
      <c r="HG34">
        <f>IF($E$7&gt;=HG$7,INDEX(Data!HD:HD,MATCH(Control!$E34,Data!$B:$B,0),),NA())</f>
        <v>151.80000000000001</v>
      </c>
      <c r="HH34">
        <f>IF($E$7&gt;=HH$7,INDEX(Data!HE:HE,MATCH(Control!$E34,Data!$B:$B,0),),NA())</f>
        <v>159.6</v>
      </c>
      <c r="HI34">
        <f>IF($E$7&gt;=HI$7,INDEX(Data!HF:HF,MATCH(Control!$E34,Data!$B:$B,0),),NA())</f>
        <v>163.80000000000001</v>
      </c>
      <c r="HJ34">
        <f>IF($E$7&gt;=HJ$7,INDEX(Data!HG:HG,MATCH(Control!$E34,Data!$B:$B,0),),NA())</f>
        <v>166.1</v>
      </c>
      <c r="HK34">
        <f>IF($E$7&gt;=HK$7,INDEX(Data!HH:HH,MATCH(Control!$E34,Data!$B:$B,0),),NA())</f>
        <v>164.9</v>
      </c>
      <c r="HL34">
        <f>IF($E$7&gt;=HL$7,INDEX(Data!HI:HI,MATCH(Control!$E34,Data!$B:$B,0),),NA())</f>
        <v>164.4</v>
      </c>
      <c r="HM34">
        <f>IF($E$7&gt;=HM$7,INDEX(Data!HJ:HJ,MATCH(Control!$E34,Data!$B:$B,0),),NA())</f>
        <v>156.19999999999999</v>
      </c>
      <c r="HN34">
        <f>IF($E$7&gt;=HN$7,INDEX(Data!HK:HK,MATCH(Control!$E34,Data!$B:$B,0),),NA())</f>
        <v>142.6</v>
      </c>
      <c r="HO34">
        <f>IF($E$7&gt;=HO$7,INDEX(Data!HL:HL,MATCH(Control!$E34,Data!$B:$B,0),),NA())</f>
        <v>155.19999999999999</v>
      </c>
      <c r="HP34">
        <f>IF($E$7&gt;=HP$7,INDEX(Data!HM:HM,MATCH(Control!$E34,Data!$B:$B,0),),NA())</f>
        <v>161</v>
      </c>
      <c r="HQ34">
        <f>IF($E$7&gt;=HQ$7,INDEX(Data!HN:HN,MATCH(Control!$E34,Data!$B:$B,0),),NA())</f>
        <v>157.30000000000001</v>
      </c>
      <c r="HR34">
        <f>IF($E$7&gt;=HR$7,INDEX(Data!HO:HO,MATCH(Control!$E34,Data!$B:$B,0),),NA())</f>
        <v>163.30000000000001</v>
      </c>
      <c r="HS34">
        <f>IF($E$7&gt;=HS$7,INDEX(Data!HP:HP,MATCH(Control!$E34,Data!$B:$B,0),),NA())</f>
        <v>192.1</v>
      </c>
      <c r="HT34">
        <f>IF($E$7&gt;=HT$7,INDEX(Data!HQ:HQ,MATCH(Control!$E34,Data!$B:$B,0),),NA())</f>
        <v>191.6</v>
      </c>
      <c r="HU34">
        <f>IF($E$7&gt;=HU$7,INDEX(Data!HR:HR,MATCH(Control!$E34,Data!$B:$B,0),),NA())</f>
        <v>204.1</v>
      </c>
      <c r="HV34">
        <f>IF($E$7&gt;=HV$7,INDEX(Data!HS:HS,MATCH(Control!$E34,Data!$B:$B,0),),NA())</f>
        <v>220.4</v>
      </c>
      <c r="HW34">
        <f>IF($E$7&gt;=HW$7,INDEX(Data!HT:HT,MATCH(Control!$E34,Data!$B:$B,0),),NA())</f>
        <v>196.4</v>
      </c>
      <c r="HX34">
        <f>IF($E$7&gt;=HX$7,INDEX(Data!HU:HU,MATCH(Control!$E34,Data!$B:$B,0),),NA())</f>
        <v>218.7</v>
      </c>
      <c r="HY34">
        <f>IF($E$7&gt;=HY$7,INDEX(Data!HV:HV,MATCH(Control!$E34,Data!$B:$B,0),),NA())</f>
        <v>214</v>
      </c>
      <c r="HZ34">
        <f>IF($E$7&gt;=HZ$7,INDEX(Data!HW:HW,MATCH(Control!$E34,Data!$B:$B,0),),NA())</f>
        <v>193.8</v>
      </c>
      <c r="IA34">
        <f>IF($E$7&gt;=IA$7,INDEX(Data!HX:HX,MATCH(Control!$E34,Data!$B:$B,0),),NA())</f>
        <v>218.2</v>
      </c>
      <c r="IB34">
        <f>IF($E$7&gt;=IB$7,INDEX(Data!HY:HY,MATCH(Control!$E34,Data!$B:$B,0),),NA())</f>
        <v>185.2</v>
      </c>
      <c r="IC34">
        <f>IF($E$7&gt;=IC$7,INDEX(Data!HZ:HZ,MATCH(Control!$E34,Data!$B:$B,0),),NA())</f>
        <v>177.7</v>
      </c>
      <c r="ID34">
        <f>IF($E$7&gt;=ID$7,INDEX(Data!IA:IA,MATCH(Control!$E34,Data!$B:$B,0),),NA())</f>
        <v>183.3</v>
      </c>
      <c r="IE34">
        <f>IF($E$7&gt;=IE$7,INDEX(Data!IB:IB,MATCH(Control!$E34,Data!$B:$B,0),),NA())</f>
        <v>188.6</v>
      </c>
      <c r="IF34">
        <f>IF($E$7&gt;=IF$7,INDEX(Data!IC:IC,MATCH(Control!$E34,Data!$B:$B,0),),NA())</f>
        <v>187.6</v>
      </c>
      <c r="IG34">
        <f>IF($E$7&gt;=IG$7,INDEX(Data!ID:ID,MATCH(Control!$E34,Data!$B:$B,0),),NA())</f>
        <v>188.1</v>
      </c>
      <c r="IH34">
        <f>IF($E$7&gt;=IH$7,INDEX(Data!IE:IE,MATCH(Control!$E34,Data!$B:$B,0),),NA())</f>
        <v>204.5</v>
      </c>
      <c r="II34">
        <f>IF($E$7&gt;=II$7,INDEX(Data!IF:IF,MATCH(Control!$E34,Data!$B:$B,0),),NA())</f>
        <v>190.6</v>
      </c>
      <c r="IJ34">
        <f>IF($E$7&gt;=IJ$7,INDEX(Data!IG:IG,MATCH(Control!$E34,Data!$B:$B,0),),NA())</f>
        <v>218.9</v>
      </c>
      <c r="IK34">
        <f>IF($E$7&gt;=IK$7,INDEX(Data!IH:IH,MATCH(Control!$E34,Data!$B:$B,0),),NA())</f>
        <v>229.4</v>
      </c>
      <c r="IL34">
        <f>IF($E$7&gt;=IL$7,INDEX(Data!II:II,MATCH(Control!$E34,Data!$B:$B,0),),NA())</f>
        <v>182.1</v>
      </c>
      <c r="IM34">
        <f>IF($E$7&gt;=IM$7,INDEX(Data!IJ:IJ,MATCH(Control!$E34,Data!$B:$B,0),),NA())</f>
        <v>207.3</v>
      </c>
      <c r="IN34">
        <f>IF($E$7&gt;=IN$7,INDEX(Data!IK:IK,MATCH(Control!$E34,Data!$B:$B,0),),NA())</f>
        <v>205.4</v>
      </c>
      <c r="IO34">
        <f>IF($E$7&gt;=IO$7,INDEX(Data!IL:IL,MATCH(Control!$E34,Data!$B:$B,0),),NA())</f>
        <v>198</v>
      </c>
      <c r="IP34">
        <f>IF($E$7&gt;=IP$7,INDEX(Data!IM:IM,MATCH(Control!$E34,Data!$B:$B,0),),NA())</f>
        <v>194.9</v>
      </c>
      <c r="IQ34">
        <f>IF($E$7&gt;=IQ$7,INDEX(Data!IN:IN,MATCH(Control!$E34,Data!$B:$B,0),),NA())</f>
        <v>209.4</v>
      </c>
      <c r="IR34">
        <f>IF($E$7&gt;=IR$7,INDEX(Data!IO:IO,MATCH(Control!$E34,Data!$B:$B,0),),NA())</f>
        <v>202.9</v>
      </c>
      <c r="IS34">
        <f>IF($E$7&gt;=IS$7,INDEX(Data!IP:IP,MATCH(Control!$E34,Data!$B:$B,0),),NA())</f>
        <v>200.6</v>
      </c>
      <c r="IT34">
        <f>IF($E$7&gt;=IT$7,INDEX(Data!IQ:IQ,MATCH(Control!$E34,Data!$B:$B,0),),NA())</f>
        <v>218.5</v>
      </c>
      <c r="IU34">
        <f>IF($E$7&gt;=IU$7,INDEX(Data!IR:IR,MATCH(Control!$E34,Data!$B:$B,0),),NA())</f>
        <v>204</v>
      </c>
      <c r="IV34">
        <f>IF($E$7&gt;=IV$7,INDEX(Data!IS:IS,MATCH(Control!$E34,Data!$B:$B,0),),NA())</f>
        <v>229.8</v>
      </c>
      <c r="IW34">
        <f>IF($E$7&gt;=IW$7,INDEX(Data!IT:IT,MATCH(Control!$E34,Data!$B:$B,0),),NA())</f>
        <v>226</v>
      </c>
      <c r="IX34">
        <f>IF($E$7&gt;=IX$7,INDEX(Data!IU:IU,MATCH(Control!$E34,Data!$B:$B,0),),NA())</f>
        <v>181.8</v>
      </c>
      <c r="IY34">
        <f>IF($E$7&gt;=IY$7,INDEX(Data!IV:IV,MATCH(Control!$E34,Data!$B:$B,0),),NA())</f>
        <v>201.9</v>
      </c>
      <c r="IZ34">
        <f>IF($E$7&gt;=IZ$7,INDEX(Data!IW:IW,MATCH(Control!$E34,Data!$B:$B,0),),NA())</f>
        <v>227.6</v>
      </c>
      <c r="JA34">
        <f>IF($E$7&gt;=JA$7,INDEX(Data!IX:IX,MATCH(Control!$E34,Data!$B:$B,0),),NA())</f>
        <v>230.6</v>
      </c>
      <c r="JB34">
        <f>IF($E$7&gt;=JB$7,INDEX(Data!IY:IY,MATCH(Control!$E34,Data!$B:$B,0),),NA())</f>
        <v>219.4</v>
      </c>
      <c r="JC34">
        <f>IF($E$7&gt;=JC$7,INDEX(Data!IZ:IZ,MATCH(Control!$E34,Data!$B:$B,0),),NA())</f>
        <v>234.4</v>
      </c>
      <c r="JD34">
        <f>IF($E$7&gt;=JD$7,INDEX(Data!JA:JA,MATCH(Control!$E34,Data!$B:$B,0),),NA())</f>
        <v>237.9</v>
      </c>
      <c r="JE34">
        <f>IF($E$7&gt;=JE$7,INDEX(Data!JB:JB,MATCH(Control!$E34,Data!$B:$B,0),),NA())</f>
        <v>233.2</v>
      </c>
      <c r="JF34">
        <f>IF($E$7&gt;=JF$7,INDEX(Data!JC:JC,MATCH(Control!$E34,Data!$B:$B,0),),NA())</f>
        <v>254.5</v>
      </c>
      <c r="JG34">
        <f>IF($E$7&gt;=JG$7,INDEX(Data!JD:JD,MATCH(Control!$E34,Data!$B:$B,0),),NA())</f>
        <v>241.3</v>
      </c>
      <c r="JH34">
        <f>IF($E$7&gt;=JH$7,INDEX(Data!JE:JE,MATCH(Control!$E34,Data!$B:$B,0),),NA())</f>
        <v>272.39999999999998</v>
      </c>
      <c r="JI34">
        <f>IF($E$7&gt;=JI$7,INDEX(Data!JF:JF,MATCH(Control!$E34,Data!$B:$B,0),),NA())</f>
        <v>265.89999999999998</v>
      </c>
      <c r="JJ34">
        <f>IF($E$7&gt;=JJ$7,INDEX(Data!JG:JG,MATCH(Control!$E34,Data!$B:$B,0),),NA())</f>
        <v>230.3</v>
      </c>
      <c r="JK34">
        <f>IF($E$7&gt;=JK$7,INDEX(Data!JH:JH,MATCH(Control!$E34,Data!$B:$B,0),),NA())</f>
        <v>242.6</v>
      </c>
      <c r="JL34">
        <f>IF($E$7&gt;=JL$7,INDEX(Data!JI:JI,MATCH(Control!$E34,Data!$B:$B,0),),NA())</f>
        <v>267</v>
      </c>
      <c r="JM34">
        <f>IF($E$7&gt;=JM$7,INDEX(Data!JJ:JJ,MATCH(Control!$E34,Data!$B:$B,0),),NA())</f>
        <v>264.10000000000002</v>
      </c>
      <c r="JN34">
        <f>IF($E$7&gt;=JN$7,INDEX(Data!JK:JK,MATCH(Control!$E34,Data!$B:$B,0),),NA())</f>
        <v>255.1</v>
      </c>
      <c r="JO34">
        <f>IF($E$7&gt;=JO$7,INDEX(Data!JL:JL,MATCH(Control!$E34,Data!$B:$B,0),),NA())</f>
        <v>274.39999999999998</v>
      </c>
      <c r="JP34">
        <f>IF($E$7&gt;=JP$7,INDEX(Data!JM:JM,MATCH(Control!$E34,Data!$B:$B,0),),NA())</f>
        <v>259.2</v>
      </c>
      <c r="JQ34">
        <f>IF($E$7&gt;=JQ$7,INDEX(Data!JN:JN,MATCH(Control!$E34,Data!$B:$B,0),),NA())</f>
        <v>265.7</v>
      </c>
      <c r="JR34">
        <f>IF($E$7&gt;=JR$7,INDEX(Data!JO:JO,MATCH(Control!$E34,Data!$B:$B,0),),NA())</f>
        <v>273.89999999999998</v>
      </c>
      <c r="JS34">
        <f>IF($E$7&gt;=JS$7,INDEX(Data!JP:JP,MATCH(Control!$E34,Data!$B:$B,0),),NA())</f>
        <v>254.3</v>
      </c>
      <c r="JT34">
        <f>IF($E$7&gt;=JT$7,INDEX(Data!JQ:JQ,MATCH(Control!$E34,Data!$B:$B,0),),NA())</f>
        <v>280.5</v>
      </c>
      <c r="JU34">
        <f>IF($E$7&gt;=JU$7,INDEX(Data!JR:JR,MATCH(Control!$E34,Data!$B:$B,0),),NA())</f>
        <v>260.60000000000002</v>
      </c>
      <c r="JV34">
        <f>IF($E$7&gt;=JV$7,INDEX(Data!JS:JS,MATCH(Control!$E34,Data!$B:$B,0),),NA())</f>
        <v>233.7</v>
      </c>
      <c r="JW34">
        <f>IF($E$7&gt;=JW$7,INDEX(Data!JT:JT,MATCH(Control!$E34,Data!$B:$B,0),),NA())</f>
        <v>249</v>
      </c>
      <c r="JX34">
        <f>IF($E$7&gt;=JX$7,INDEX(Data!JU:JU,MATCH(Control!$E34,Data!$B:$B,0),),NA())</f>
        <v>252.6</v>
      </c>
      <c r="JY34">
        <f>IF($E$7&gt;=JY$7,INDEX(Data!JV:JV,MATCH(Control!$E34,Data!$B:$B,0),),NA())</f>
        <v>249</v>
      </c>
      <c r="JZ34">
        <f>IF($E$7&gt;=JZ$7,INDEX(Data!JW:JW,MATCH(Control!$E34,Data!$B:$B,0),),NA())</f>
        <v>251.1</v>
      </c>
      <c r="KA34">
        <f>IF($E$7&gt;=KA$7,INDEX(Data!JX:JX,MATCH(Control!$E34,Data!$B:$B,0),),NA())</f>
        <v>282.5</v>
      </c>
      <c r="KB34">
        <f>IF($E$7&gt;=KB$7,INDEX(Data!JY:JY,MATCH(Control!$E34,Data!$B:$B,0),),NA())</f>
        <v>262.60000000000002</v>
      </c>
      <c r="KC34">
        <f>IF($E$7&gt;=KC$7,INDEX(Data!JZ:JZ,MATCH(Control!$E34,Data!$B:$B,0),),NA())</f>
        <v>267.60000000000002</v>
      </c>
      <c r="KD34">
        <f>IF($E$7&gt;=KD$7,INDEX(Data!KA:KA,MATCH(Control!$E34,Data!$B:$B,0),),NA())</f>
        <v>299.8</v>
      </c>
      <c r="KE34">
        <f>IF($E$7&gt;=KE$7,INDEX(Data!KB:KB,MATCH(Control!$E34,Data!$B:$B,0),),NA())</f>
        <v>293.3</v>
      </c>
      <c r="KF34">
        <f>IF($E$7&gt;=KF$7,INDEX(Data!KC:KC,MATCH(Control!$E34,Data!$B:$B,0),),NA())</f>
        <v>323.5</v>
      </c>
      <c r="KG34">
        <f>IF($E$7&gt;=KG$7,INDEX(Data!KD:KD,MATCH(Control!$E34,Data!$B:$B,0),),NA())</f>
        <v>292.60000000000002</v>
      </c>
      <c r="KH34">
        <f>IF($E$7&gt;=KH$7,INDEX(Data!KE:KE,MATCH(Control!$E34,Data!$B:$B,0),),NA())</f>
        <v>252.6</v>
      </c>
      <c r="KI34">
        <f>IF($E$7&gt;=KI$7,INDEX(Data!KF:KF,MATCH(Control!$E34,Data!$B:$B,0),),NA())</f>
        <v>277.8</v>
      </c>
      <c r="KJ34">
        <f>IF($E$7&gt;=KJ$7,INDEX(Data!KG:KG,MATCH(Control!$E34,Data!$B:$B,0),),NA())</f>
        <v>273.5</v>
      </c>
      <c r="KK34">
        <f>IF($E$7&gt;=KK$7,INDEX(Data!KH:KH,MATCH(Control!$E34,Data!$B:$B,0),),NA())</f>
        <v>271.2</v>
      </c>
      <c r="KL34">
        <f>IF($E$7&gt;=KL$7,INDEX(Data!KI:KI,MATCH(Control!$E34,Data!$B:$B,0),),NA())</f>
        <v>266.89999999999998</v>
      </c>
      <c r="KM34">
        <f>IF($E$7&gt;=KM$7,INDEX(Data!KJ:KJ,MATCH(Control!$E34,Data!$B:$B,0),),NA())</f>
        <v>295.8</v>
      </c>
      <c r="KN34">
        <f>IF($E$7&gt;=KN$7,INDEX(Data!KK:KK,MATCH(Control!$E34,Data!$B:$B,0),),NA())</f>
        <v>289.60000000000002</v>
      </c>
      <c r="KO34">
        <f>IF($E$7&gt;=KO$7,INDEX(Data!KL:KL,MATCH(Control!$E34,Data!$B:$B,0),),NA())</f>
        <v>284.8</v>
      </c>
      <c r="KP34">
        <f>IF($E$7&gt;=KP$7,INDEX(Data!KM:KM,MATCH(Control!$E34,Data!$B:$B,0),),NA())</f>
        <v>273.7</v>
      </c>
      <c r="KQ34">
        <f>IF($E$7&gt;=KQ$7,INDEX(Data!KN:KN,MATCH(Control!$E34,Data!$B:$B,0),),NA())</f>
        <v>274.10000000000002</v>
      </c>
      <c r="KR34">
        <f>IF($E$7&gt;=KR$7,INDEX(Data!KO:KO,MATCH(Control!$E34,Data!$B:$B,0),),NA())</f>
        <v>295.60000000000002</v>
      </c>
      <c r="KS34">
        <f>IF($E$7&gt;=KS$7,INDEX(Data!KP:KP,MATCH(Control!$E34,Data!$B:$B,0),),NA())</f>
        <v>279.5</v>
      </c>
      <c r="KT34">
        <f>IF($E$7&gt;=KT$7,INDEX(Data!KQ:KQ,MATCH(Control!$E34,Data!$B:$B,0),),NA())</f>
        <v>245.4</v>
      </c>
      <c r="KU34">
        <f>IF($E$7&gt;=KU$7,INDEX(Data!KR:KR,MATCH(Control!$E34,Data!$B:$B,0),),NA())</f>
        <v>275.60000000000002</v>
      </c>
      <c r="KV34">
        <f>IF($E$7&gt;=KV$7,INDEX(Data!KS:KS,MATCH(Control!$E34,Data!$B:$B,0),),NA())</f>
        <v>272.39999999999998</v>
      </c>
      <c r="KW34">
        <f>IF($E$7&gt;=KW$7,INDEX(Data!KT:KT,MATCH(Control!$E34,Data!$B:$B,0),),NA())</f>
        <v>272.5</v>
      </c>
      <c r="KX34">
        <f>IF($E$7&gt;=KX$7,INDEX(Data!KU:KU,MATCH(Control!$E34,Data!$B:$B,0),),NA())</f>
        <v>276.2</v>
      </c>
      <c r="KY34">
        <f>IF($E$7&gt;=KY$7,INDEX(Data!KV:KV,MATCH(Control!$E34,Data!$B:$B,0),),NA())</f>
        <v>303.8</v>
      </c>
      <c r="KZ34">
        <f>IF($E$7&gt;=KZ$7,INDEX(Data!KW:KW,MATCH(Control!$E34,Data!$B:$B,0),),NA())</f>
        <v>303.8</v>
      </c>
      <c r="LA34">
        <f>IF($E$7&gt;=LA$7,INDEX(Data!KX:KX,MATCH(Control!$E34,Data!$B:$B,0),),NA())</f>
        <v>292.8</v>
      </c>
      <c r="LB34">
        <f>IF($E$7&gt;=LB$7,INDEX(Data!KY:KY,MATCH(Control!$E34,Data!$B:$B,0),),NA())</f>
        <v>304.39999999999998</v>
      </c>
      <c r="LC34">
        <f>IF($E$7&gt;=LC$7,INDEX(Data!KZ:KZ,MATCH(Control!$E34,Data!$B:$B,0),),NA())</f>
        <v>299.2</v>
      </c>
      <c r="LD34">
        <f>IF($E$7&gt;=LD$7,INDEX(Data!LA:LA,MATCH(Control!$E34,Data!$B:$B,0),),NA())</f>
        <v>319.60000000000002</v>
      </c>
      <c r="LE34">
        <f>IF($E$7&gt;=LE$7,INDEX(Data!LB:LB,MATCH(Control!$E34,Data!$B:$B,0),),NA())</f>
        <v>293.7</v>
      </c>
      <c r="LF34">
        <f>IF($E$7&gt;=LF$7,INDEX(Data!LC:LC,MATCH(Control!$E34,Data!$B:$B,0),),NA())</f>
        <v>284</v>
      </c>
      <c r="LG34">
        <f>IF($E$7&gt;=LG$7,INDEX(Data!LD:LD,MATCH(Control!$E34,Data!$B:$B,0),),NA())</f>
        <v>300.2</v>
      </c>
      <c r="LH34">
        <f>IF($E$7&gt;=LH$7,INDEX(Data!LE:LE,MATCH(Control!$E34,Data!$B:$B,0),),NA())</f>
        <v>297.5</v>
      </c>
      <c r="LI34">
        <f>IF($E$7&gt;=LI$7,INDEX(Data!LF:LF,MATCH(Control!$E34,Data!$B:$B,0),),NA())</f>
        <v>303.10000000000002</v>
      </c>
      <c r="LJ34">
        <f>IF($E$7&gt;=LJ$7,INDEX(Data!LG:LG,MATCH(Control!$E34,Data!$B:$B,0),),NA())</f>
        <v>291.7</v>
      </c>
      <c r="LK34">
        <f>IF($E$7&gt;=LK$7,INDEX(Data!LH:LH,MATCH(Control!$E34,Data!$B:$B,0),),NA())</f>
        <v>306.2</v>
      </c>
      <c r="LL34">
        <f>IF($E$7&gt;=LL$7,INDEX(Data!LI:LI,MATCH(Control!$E34,Data!$B:$B,0),),NA())</f>
        <v>302.7</v>
      </c>
      <c r="LM34">
        <f>IF($E$7&gt;=LM$7,INDEX(Data!LJ:LJ,MATCH(Control!$E34,Data!$B:$B,0),),NA())</f>
        <v>285.10000000000002</v>
      </c>
      <c r="LN34">
        <f>IF($E$7&gt;=LN$7,INDEX(Data!LK:LK,MATCH(Control!$E34,Data!$B:$B,0),),NA())</f>
        <v>314.39999999999998</v>
      </c>
      <c r="LO34">
        <f>IF($E$7&gt;=LO$7,INDEX(Data!LL:LL,MATCH(Control!$E34,Data!$B:$B,0),),NA())</f>
        <v>297.60000000000002</v>
      </c>
      <c r="LP34">
        <f>IF($E$7&gt;=LP$7,INDEX(Data!LM:LM,MATCH(Control!$E34,Data!$B:$B,0),),NA())</f>
        <v>349.8</v>
      </c>
      <c r="LQ34">
        <f>IF($E$7&gt;=LQ$7,INDEX(Data!LN:LN,MATCH(Control!$E34,Data!$B:$B,0),),NA())</f>
        <v>336.7</v>
      </c>
      <c r="LR34">
        <f>IF($E$7&gt;=LR$7,INDEX(Data!LO:LO,MATCH(Control!$E34,Data!$B:$B,0),),NA())</f>
        <v>284.39999999999998</v>
      </c>
      <c r="LS34">
        <f>IF($E$7&gt;=LS$7,INDEX(Data!LP:LP,MATCH(Control!$E34,Data!$B:$B,0),),NA())</f>
        <v>318.2</v>
      </c>
      <c r="LT34">
        <f>IF($E$7&gt;=LT$7,INDEX(Data!LQ:LQ,MATCH(Control!$E34,Data!$B:$B,0),),NA())</f>
        <v>322.3</v>
      </c>
      <c r="LU34">
        <f>IF($E$7&gt;=LU$7,INDEX(Data!LR:LR,MATCH(Control!$E34,Data!$B:$B,0),),NA())</f>
        <v>327.9</v>
      </c>
      <c r="LV34">
        <f>IF($E$7&gt;=LV$7,INDEX(Data!LS:LS,MATCH(Control!$E34,Data!$B:$B,0),),NA())</f>
        <v>310.7</v>
      </c>
      <c r="LW34">
        <f>IF($E$7&gt;=LW$7,INDEX(Data!LT:LT,MATCH(Control!$E34,Data!$B:$B,0),),NA())</f>
        <v>346.7</v>
      </c>
      <c r="LX34">
        <f>IF($E$7&gt;=LX$7,INDEX(Data!LU:LU,MATCH(Control!$E34,Data!$B:$B,0),),NA())</f>
        <v>348.7</v>
      </c>
      <c r="LY34">
        <f>IF($E$7&gt;=LY$7,INDEX(Data!LV:LV,MATCH(Control!$E34,Data!$B:$B,0),),NA())</f>
        <v>354.9</v>
      </c>
      <c r="LZ34">
        <f>IF($E$7&gt;=LZ$7,INDEX(Data!LW:LW,MATCH(Control!$E34,Data!$B:$B,0),),NA())</f>
        <v>380.5</v>
      </c>
      <c r="MA34">
        <f>IF($E$7&gt;=MA$7,INDEX(Data!LX:LX,MATCH(Control!$E34,Data!$B:$B,0),),NA())</f>
        <v>367.4</v>
      </c>
      <c r="MB34">
        <f>IF($E$7&gt;=MB$7,INDEX(Data!LY:LY,MATCH(Control!$E34,Data!$B:$B,0),),NA())</f>
        <v>424</v>
      </c>
      <c r="MC34">
        <f>IF($E$7&gt;=MC$7,INDEX(Data!LZ:LZ,MATCH(Control!$E34,Data!$B:$B,0),),NA())</f>
        <v>409.7</v>
      </c>
      <c r="MD34">
        <f>IF($E$7&gt;=MD$7,INDEX(Data!MA:MA,MATCH(Control!$E34,Data!$B:$B,0),),NA())</f>
        <v>342.8</v>
      </c>
      <c r="ME34">
        <f>IF($E$7&gt;=ME$7,INDEX(Data!MB:MB,MATCH(Control!$E34,Data!$B:$B,0),),NA())</f>
        <v>363.6</v>
      </c>
      <c r="MF34">
        <f>IF($E$7&gt;=MF$7,INDEX(Data!MC:MC,MATCH(Control!$E34,Data!$B:$B,0),),NA())</f>
        <v>389.7</v>
      </c>
      <c r="MG34">
        <f>IF($E$7&gt;=MG$7,INDEX(Data!MD:MD,MATCH(Control!$E34,Data!$B:$B,0),),NA())</f>
        <v>383.8</v>
      </c>
      <c r="MH34">
        <f>IF($E$7&gt;=MH$7,INDEX(Data!ME:ME,MATCH(Control!$E34,Data!$B:$B,0),),NA())</f>
        <v>387</v>
      </c>
      <c r="MI34">
        <f>IF($E$7&gt;=MI$7,INDEX(Data!MF:MF,MATCH(Control!$E34,Data!$B:$B,0),),NA())</f>
        <v>423.5</v>
      </c>
      <c r="MJ34">
        <f>IF($E$7&gt;=MJ$7,INDEX(Data!MG:MG,MATCH(Control!$E34,Data!$B:$B,0),),NA())</f>
        <v>403.4</v>
      </c>
      <c r="MK34">
        <f>IF($E$7&gt;=MK$7,INDEX(Data!MH:MH,MATCH(Control!$E34,Data!$B:$B,0),),NA())</f>
        <v>412.5</v>
      </c>
      <c r="ML34">
        <f>IF($E$7&gt;=ML$7,INDEX(Data!MI:MI,MATCH(Control!$E34,Data!$B:$B,0),),NA())</f>
        <v>415.2</v>
      </c>
      <c r="MM34">
        <f>IF($E$7&gt;=MM$7,INDEX(Data!MJ:MJ,MATCH(Control!$E34,Data!$B:$B,0),),NA())</f>
        <v>392.9</v>
      </c>
      <c r="MN34">
        <f>IF($E$7&gt;=MN$7,INDEX(Data!MK:MK,MATCH(Control!$E34,Data!$B:$B,0),),NA())</f>
        <v>451.1</v>
      </c>
      <c r="MO34">
        <f>IF($E$7&gt;=MO$7,INDEX(Data!ML:ML,MATCH(Control!$E34,Data!$B:$B,0),),NA())</f>
        <v>401.8</v>
      </c>
      <c r="MP34">
        <f>IF($E$7&gt;=MP$7,INDEX(Data!MM:MM,MATCH(Control!$E34,Data!$B:$B,0),),NA())</f>
        <v>337.6</v>
      </c>
      <c r="MQ34">
        <f>IF($E$7&gt;=MQ$7,INDEX(Data!MN:MN,MATCH(Control!$E34,Data!$B:$B,0),),NA())</f>
        <v>357.7</v>
      </c>
      <c r="MR34">
        <f>IF($E$7&gt;=MR$7,INDEX(Data!MO:MO,MATCH(Control!$E34,Data!$B:$B,0),),NA())</f>
        <v>347.5</v>
      </c>
      <c r="MS34" t="e">
        <f>IF($E$7&gt;=MS$7,INDEX(Data!MP:MP,MATCH(Control!$E34,Data!$B:$B,0),),NA())</f>
        <v>#N/A</v>
      </c>
      <c r="MT34" t="e">
        <f>IF($E$7&gt;=MT$7,INDEX(Data!MQ:MQ,MATCH(Control!$E34,Data!$B:$B,0),),NA())</f>
        <v>#N/A</v>
      </c>
      <c r="MU34" t="e">
        <f>IF($E$7&gt;=MU$7,INDEX(Data!MR:MR,MATCH(Control!$E34,Data!$B:$B,0),),NA())</f>
        <v>#N/A</v>
      </c>
      <c r="MV34" t="e">
        <f>IF($E$7&gt;=MV$7,INDEX(Data!MS:MS,MATCH(Control!$E34,Data!$B:$B,0),),NA())</f>
        <v>#N/A</v>
      </c>
      <c r="MW34" t="e">
        <f>IF($E$7&gt;=MW$7,INDEX(Data!MT:MT,MATCH(Control!$E34,Data!$B:$B,0),),NA())</f>
        <v>#N/A</v>
      </c>
      <c r="MX34" t="e">
        <f>IF($E$7&gt;=MX$7,INDEX(Data!MU:MU,MATCH(Control!$E34,Data!$B:$B,0),),NA())</f>
        <v>#N/A</v>
      </c>
      <c r="MY34" t="e">
        <f>IF($E$7&gt;=MY$7,INDEX(Data!MV:MV,MATCH(Control!$E34,Data!$B:$B,0),),NA())</f>
        <v>#N/A</v>
      </c>
      <c r="MZ34" t="e">
        <f>IF($E$7&gt;=MZ$7,INDEX(Data!MW:MW,MATCH(Control!$E34,Data!$B:$B,0),),NA())</f>
        <v>#N/A</v>
      </c>
      <c r="NA34" t="e">
        <f>IF($E$7&gt;=NA$7,INDEX(Data!MX:MX,MATCH(Control!$E34,Data!$B:$B,0),),NA())</f>
        <v>#N/A</v>
      </c>
      <c r="NB34" t="e">
        <f>IF($E$7&gt;=NB$7,INDEX(Data!MY:MY,MATCH(Control!$E34,Data!$B:$B,0),),NA())</f>
        <v>#N/A</v>
      </c>
      <c r="NC34" t="e">
        <f>IF($E$7&gt;=NC$7,INDEX(Data!MZ:MZ,MATCH(Control!$E34,Data!$B:$B,0),),NA())</f>
        <v>#N/A</v>
      </c>
      <c r="ND34" t="e">
        <f>IF($E$7&gt;=ND$7,INDEX(Data!NA:NA,MATCH(Control!$E34,Data!$B:$B,0),),NA())</f>
        <v>#N/A</v>
      </c>
      <c r="NE34" t="e">
        <f>IF($E$7&gt;=NE$7,INDEX(Data!NB:NB,MATCH(Control!$E34,Data!$B:$B,0),),NA())</f>
        <v>#N/A</v>
      </c>
      <c r="NF34" t="e">
        <f>IF($E$7&gt;=NF$7,INDEX(Data!NC:NC,MATCH(Control!$E34,Data!$B:$B,0),),NA())</f>
        <v>#N/A</v>
      </c>
      <c r="NG34" t="e">
        <f>IF($E$7&gt;=NG$7,INDEX(Data!ND:ND,MATCH(Control!$E34,Data!$B:$B,0),),NA())</f>
        <v>#N/A</v>
      </c>
      <c r="NH34" t="e">
        <f>IF($E$7&gt;=NH$7,INDEX(Data!NE:NE,MATCH(Control!$E34,Data!$B:$B,0),),NA())</f>
        <v>#N/A</v>
      </c>
      <c r="NI34" t="e">
        <f>IF($E$7&gt;=NI$7,INDEX(Data!NF:NF,MATCH(Control!$E34,Data!$B:$B,0),),NA())</f>
        <v>#N/A</v>
      </c>
      <c r="NJ34" t="e">
        <f>IF($E$7&gt;=NJ$7,INDEX(Data!NG:NG,MATCH(Control!$E34,Data!$B:$B,0),),NA())</f>
        <v>#N/A</v>
      </c>
      <c r="NK34" t="e">
        <f>IF($E$7&gt;=NK$7,INDEX(Data!NH:NH,MATCH(Control!$E34,Data!$B:$B,0),),NA())</f>
        <v>#N/A</v>
      </c>
      <c r="NL34" t="e">
        <f>IF($E$7&gt;=NL$7,INDEX(Data!NI:NI,MATCH(Control!$E34,Data!$B:$B,0),),NA())</f>
        <v>#N/A</v>
      </c>
    </row>
    <row r="35" spans="1:376" x14ac:dyDescent="0.25">
      <c r="A35" s="17">
        <v>1</v>
      </c>
      <c r="C35" s="8">
        <f t="shared" si="0"/>
        <v>39661</v>
      </c>
      <c r="E35" s="3" t="str">
        <f t="shared" si="32"/>
        <v>New South Wales - Cafes, restaurants &amp; takeaway food services</v>
      </c>
      <c r="F35" t="str">
        <f t="shared" si="34"/>
        <v>New South Wales</v>
      </c>
      <c r="G35" t="str">
        <f t="shared" si="33"/>
        <v>Cafes, restaurants &amp; takeaway food services</v>
      </c>
      <c r="H35">
        <f>IF($E$7&gt;=H$7,INDEX(Data!E:E,MATCH(Control!$E35,Data!$B:$B,0),),NA())</f>
        <v>147.19999999999999</v>
      </c>
      <c r="I35">
        <f>IF($E$7&gt;=I$7,INDEX(Data!F:F,MATCH(Control!$E35,Data!$B:$B,0),),NA())</f>
        <v>145.6</v>
      </c>
      <c r="J35">
        <f>IF($E$7&gt;=J$7,INDEX(Data!G:G,MATCH(Control!$E35,Data!$B:$B,0),),NA())</f>
        <v>139.4</v>
      </c>
      <c r="K35">
        <f>IF($E$7&gt;=K$7,INDEX(Data!H:H,MATCH(Control!$E35,Data!$B:$B,0),),NA())</f>
        <v>142.69999999999999</v>
      </c>
      <c r="L35">
        <f>IF($E$7&gt;=L$7,INDEX(Data!I:I,MATCH(Control!$E35,Data!$B:$B,0),),NA())</f>
        <v>136.80000000000001</v>
      </c>
      <c r="M35">
        <f>IF($E$7&gt;=M$7,INDEX(Data!J:J,MATCH(Control!$E35,Data!$B:$B,0),),NA())</f>
        <v>140.19999999999999</v>
      </c>
      <c r="N35">
        <f>IF($E$7&gt;=N$7,INDEX(Data!K:K,MATCH(Control!$E35,Data!$B:$B,0),),NA())</f>
        <v>141.19999999999999</v>
      </c>
      <c r="O35">
        <f>IF($E$7&gt;=O$7,INDEX(Data!L:L,MATCH(Control!$E35,Data!$B:$B,0),),NA())</f>
        <v>148.69999999999999</v>
      </c>
      <c r="P35">
        <f>IF($E$7&gt;=P$7,INDEX(Data!M:M,MATCH(Control!$E35,Data!$B:$B,0),),NA())</f>
        <v>172.9</v>
      </c>
      <c r="Q35">
        <f>IF($E$7&gt;=Q$7,INDEX(Data!N:N,MATCH(Control!$E35,Data!$B:$B,0),),NA())</f>
        <v>147.19999999999999</v>
      </c>
      <c r="R35">
        <f>IF($E$7&gt;=R$7,INDEX(Data!O:O,MATCH(Control!$E35,Data!$B:$B,0),),NA())</f>
        <v>141.80000000000001</v>
      </c>
      <c r="S35">
        <f>IF($E$7&gt;=S$7,INDEX(Data!P:P,MATCH(Control!$E35,Data!$B:$B,0),),NA())</f>
        <v>144.6</v>
      </c>
      <c r="T35">
        <f>IF($E$7&gt;=T$7,INDEX(Data!Q:Q,MATCH(Control!$E35,Data!$B:$B,0),),NA())</f>
        <v>143.19999999999999</v>
      </c>
      <c r="U35">
        <f>IF($E$7&gt;=U$7,INDEX(Data!R:R,MATCH(Control!$E35,Data!$B:$B,0),),NA())</f>
        <v>145.6</v>
      </c>
      <c r="V35">
        <f>IF($E$7&gt;=V$7,INDEX(Data!S:S,MATCH(Control!$E35,Data!$B:$B,0),),NA())</f>
        <v>142.80000000000001</v>
      </c>
      <c r="W35">
        <f>IF($E$7&gt;=W$7,INDEX(Data!T:T,MATCH(Control!$E35,Data!$B:$B,0),),NA())</f>
        <v>146.6</v>
      </c>
      <c r="X35">
        <f>IF($E$7&gt;=X$7,INDEX(Data!U:U,MATCH(Control!$E35,Data!$B:$B,0),),NA())</f>
        <v>149.9</v>
      </c>
      <c r="Y35">
        <f>IF($E$7&gt;=Y$7,INDEX(Data!V:V,MATCH(Control!$E35,Data!$B:$B,0),),NA())</f>
        <v>150.6</v>
      </c>
      <c r="Z35">
        <f>IF($E$7&gt;=Z$7,INDEX(Data!W:W,MATCH(Control!$E35,Data!$B:$B,0),),NA())</f>
        <v>143.80000000000001</v>
      </c>
      <c r="AA35">
        <f>IF($E$7&gt;=AA$7,INDEX(Data!X:X,MATCH(Control!$E35,Data!$B:$B,0),),NA())</f>
        <v>152.30000000000001</v>
      </c>
      <c r="AB35">
        <f>IF($E$7&gt;=AB$7,INDEX(Data!Y:Y,MATCH(Control!$E35,Data!$B:$B,0),),NA())</f>
        <v>175.5</v>
      </c>
      <c r="AC35">
        <f>IF($E$7&gt;=AC$7,INDEX(Data!Z:Z,MATCH(Control!$E35,Data!$B:$B,0),),NA())</f>
        <v>156.1</v>
      </c>
      <c r="AD35">
        <f>IF($E$7&gt;=AD$7,INDEX(Data!AA:AA,MATCH(Control!$E35,Data!$B:$B,0),),NA())</f>
        <v>150.6</v>
      </c>
      <c r="AE35">
        <f>IF($E$7&gt;=AE$7,INDEX(Data!AB:AB,MATCH(Control!$E35,Data!$B:$B,0),),NA())</f>
        <v>161.1</v>
      </c>
      <c r="AF35">
        <f>IF($E$7&gt;=AF$7,INDEX(Data!AC:AC,MATCH(Control!$E35,Data!$B:$B,0),),NA())</f>
        <v>157.6</v>
      </c>
      <c r="AG35">
        <f>IF($E$7&gt;=AG$7,INDEX(Data!AD:AD,MATCH(Control!$E35,Data!$B:$B,0),),NA())</f>
        <v>170.7</v>
      </c>
      <c r="AH35">
        <f>IF($E$7&gt;=AH$7,INDEX(Data!AE:AE,MATCH(Control!$E35,Data!$B:$B,0),),NA())</f>
        <v>155.5</v>
      </c>
      <c r="AI35">
        <f>IF($E$7&gt;=AI$7,INDEX(Data!AF:AF,MATCH(Control!$E35,Data!$B:$B,0),),NA())</f>
        <v>159.4</v>
      </c>
      <c r="AJ35">
        <f>IF($E$7&gt;=AJ$7,INDEX(Data!AG:AG,MATCH(Control!$E35,Data!$B:$B,0),),NA())</f>
        <v>163.6</v>
      </c>
      <c r="AK35">
        <f>IF($E$7&gt;=AK$7,INDEX(Data!AH:AH,MATCH(Control!$E35,Data!$B:$B,0),),NA())</f>
        <v>157.19999999999999</v>
      </c>
      <c r="AL35">
        <f>IF($E$7&gt;=AL$7,INDEX(Data!AI:AI,MATCH(Control!$E35,Data!$B:$B,0),),NA())</f>
        <v>173.4</v>
      </c>
      <c r="AM35">
        <f>IF($E$7&gt;=AM$7,INDEX(Data!AJ:AJ,MATCH(Control!$E35,Data!$B:$B,0),),NA())</f>
        <v>175.9</v>
      </c>
      <c r="AN35">
        <f>IF($E$7&gt;=AN$7,INDEX(Data!AK:AK,MATCH(Control!$E35,Data!$B:$B,0),),NA())</f>
        <v>193.5</v>
      </c>
      <c r="AO35">
        <f>IF($E$7&gt;=AO$7,INDEX(Data!AL:AL,MATCH(Control!$E35,Data!$B:$B,0),),NA())</f>
        <v>165.7</v>
      </c>
      <c r="AP35">
        <f>IF($E$7&gt;=AP$7,INDEX(Data!AM:AM,MATCH(Control!$E35,Data!$B:$B,0),),NA())</f>
        <v>149.5</v>
      </c>
      <c r="AQ35">
        <f>IF($E$7&gt;=AQ$7,INDEX(Data!AN:AN,MATCH(Control!$E35,Data!$B:$B,0),),NA())</f>
        <v>162.4</v>
      </c>
      <c r="AR35">
        <f>IF($E$7&gt;=AR$7,INDEX(Data!AO:AO,MATCH(Control!$E35,Data!$B:$B,0),),NA())</f>
        <v>167.4</v>
      </c>
      <c r="AS35">
        <f>IF($E$7&gt;=AS$7,INDEX(Data!AP:AP,MATCH(Control!$E35,Data!$B:$B,0),),NA())</f>
        <v>181.7</v>
      </c>
      <c r="AT35">
        <f>IF($E$7&gt;=AT$7,INDEX(Data!AQ:AQ,MATCH(Control!$E35,Data!$B:$B,0),),NA())</f>
        <v>167.9</v>
      </c>
      <c r="AU35">
        <f>IF($E$7&gt;=AU$7,INDEX(Data!AR:AR,MATCH(Control!$E35,Data!$B:$B,0),),NA())</f>
        <v>184.9</v>
      </c>
      <c r="AV35">
        <f>IF($E$7&gt;=AV$7,INDEX(Data!AS:AS,MATCH(Control!$E35,Data!$B:$B,0),),NA())</f>
        <v>185.6</v>
      </c>
      <c r="AW35">
        <f>IF($E$7&gt;=AW$7,INDEX(Data!AT:AT,MATCH(Control!$E35,Data!$B:$B,0),),NA())</f>
        <v>182.8</v>
      </c>
      <c r="AX35">
        <f>IF($E$7&gt;=AX$7,INDEX(Data!AU:AU,MATCH(Control!$E35,Data!$B:$B,0),),NA())</f>
        <v>200.1</v>
      </c>
      <c r="AY35">
        <f>IF($E$7&gt;=AY$7,INDEX(Data!AV:AV,MATCH(Control!$E35,Data!$B:$B,0),),NA())</f>
        <v>208</v>
      </c>
      <c r="AZ35">
        <f>IF($E$7&gt;=AZ$7,INDEX(Data!AW:AW,MATCH(Control!$E35,Data!$B:$B,0),),NA())</f>
        <v>229.4</v>
      </c>
      <c r="BA35">
        <f>IF($E$7&gt;=BA$7,INDEX(Data!AX:AX,MATCH(Control!$E35,Data!$B:$B,0),),NA())</f>
        <v>196.3</v>
      </c>
      <c r="BB35">
        <f>IF($E$7&gt;=BB$7,INDEX(Data!AY:AY,MATCH(Control!$E35,Data!$B:$B,0),),NA())</f>
        <v>177.9</v>
      </c>
      <c r="BC35">
        <f>IF($E$7&gt;=BC$7,INDEX(Data!AZ:AZ,MATCH(Control!$E35,Data!$B:$B,0),),NA())</f>
        <v>187.3</v>
      </c>
      <c r="BD35">
        <f>IF($E$7&gt;=BD$7,INDEX(Data!BA:BA,MATCH(Control!$E35,Data!$B:$B,0),),NA())</f>
        <v>206</v>
      </c>
      <c r="BE35">
        <f>IF($E$7&gt;=BE$7,INDEX(Data!BB:BB,MATCH(Control!$E35,Data!$B:$B,0),),NA())</f>
        <v>223</v>
      </c>
      <c r="BF35">
        <f>IF($E$7&gt;=BF$7,INDEX(Data!BC:BC,MATCH(Control!$E35,Data!$B:$B,0),),NA())</f>
        <v>200.3</v>
      </c>
      <c r="BG35">
        <f>IF($E$7&gt;=BG$7,INDEX(Data!BD:BD,MATCH(Control!$E35,Data!$B:$B,0),),NA())</f>
        <v>215.8</v>
      </c>
      <c r="BH35">
        <f>IF($E$7&gt;=BH$7,INDEX(Data!BE:BE,MATCH(Control!$E35,Data!$B:$B,0),),NA())</f>
        <v>216</v>
      </c>
      <c r="BI35">
        <f>IF($E$7&gt;=BI$7,INDEX(Data!BF:BF,MATCH(Control!$E35,Data!$B:$B,0),),NA())</f>
        <v>213.9</v>
      </c>
      <c r="BJ35">
        <f>IF($E$7&gt;=BJ$7,INDEX(Data!BG:BG,MATCH(Control!$E35,Data!$B:$B,0),),NA())</f>
        <v>224.6</v>
      </c>
      <c r="BK35">
        <f>IF($E$7&gt;=BK$7,INDEX(Data!BH:BH,MATCH(Control!$E35,Data!$B:$B,0),),NA())</f>
        <v>228.4</v>
      </c>
      <c r="BL35">
        <f>IF($E$7&gt;=BL$7,INDEX(Data!BI:BI,MATCH(Control!$E35,Data!$B:$B,0),),NA())</f>
        <v>272.2</v>
      </c>
      <c r="BM35">
        <f>IF($E$7&gt;=BM$7,INDEX(Data!BJ:BJ,MATCH(Control!$E35,Data!$B:$B,0),),NA())</f>
        <v>217.9</v>
      </c>
      <c r="BN35">
        <f>IF($E$7&gt;=BN$7,INDEX(Data!BK:BK,MATCH(Control!$E35,Data!$B:$B,0),),NA())</f>
        <v>201.3</v>
      </c>
      <c r="BO35">
        <f>IF($E$7&gt;=BO$7,INDEX(Data!BL:BL,MATCH(Control!$E35,Data!$B:$B,0),),NA())</f>
        <v>210</v>
      </c>
      <c r="BP35">
        <f>IF($E$7&gt;=BP$7,INDEX(Data!BM:BM,MATCH(Control!$E35,Data!$B:$B,0),),NA())</f>
        <v>214.3</v>
      </c>
      <c r="BQ35">
        <f>IF($E$7&gt;=BQ$7,INDEX(Data!BN:BN,MATCH(Control!$E35,Data!$B:$B,0),),NA())</f>
        <v>222.7</v>
      </c>
      <c r="BR35">
        <f>IF($E$7&gt;=BR$7,INDEX(Data!BO:BO,MATCH(Control!$E35,Data!$B:$B,0),),NA())</f>
        <v>216.4</v>
      </c>
      <c r="BS35">
        <f>IF($E$7&gt;=BS$7,INDEX(Data!BP:BP,MATCH(Control!$E35,Data!$B:$B,0),),NA())</f>
        <v>235.6</v>
      </c>
      <c r="BT35">
        <f>IF($E$7&gt;=BT$7,INDEX(Data!BQ:BQ,MATCH(Control!$E35,Data!$B:$B,0),),NA())</f>
        <v>231.7</v>
      </c>
      <c r="BU35">
        <f>IF($E$7&gt;=BU$7,INDEX(Data!BR:BR,MATCH(Control!$E35,Data!$B:$B,0),),NA())</f>
        <v>234</v>
      </c>
      <c r="BV35">
        <f>IF($E$7&gt;=BV$7,INDEX(Data!BS:BS,MATCH(Control!$E35,Data!$B:$B,0),),NA())</f>
        <v>235.1</v>
      </c>
      <c r="BW35">
        <f>IF($E$7&gt;=BW$7,INDEX(Data!BT:BT,MATCH(Control!$E35,Data!$B:$B,0),),NA())</f>
        <v>239.1</v>
      </c>
      <c r="BX35">
        <f>IF($E$7&gt;=BX$7,INDEX(Data!BU:BU,MATCH(Control!$E35,Data!$B:$B,0),),NA())</f>
        <v>280.89999999999998</v>
      </c>
      <c r="BY35">
        <f>IF($E$7&gt;=BY$7,INDEX(Data!BV:BV,MATCH(Control!$E35,Data!$B:$B,0),),NA())</f>
        <v>234.4</v>
      </c>
      <c r="BZ35">
        <f>IF($E$7&gt;=BZ$7,INDEX(Data!BW:BW,MATCH(Control!$E35,Data!$B:$B,0),),NA())</f>
        <v>227.7</v>
      </c>
      <c r="CA35">
        <f>IF($E$7&gt;=CA$7,INDEX(Data!BX:BX,MATCH(Control!$E35,Data!$B:$B,0),),NA())</f>
        <v>241.4</v>
      </c>
      <c r="CB35">
        <f>IF($E$7&gt;=CB$7,INDEX(Data!BY:BY,MATCH(Control!$E35,Data!$B:$B,0),),NA())</f>
        <v>230.8</v>
      </c>
      <c r="CC35">
        <f>IF($E$7&gt;=CC$7,INDEX(Data!BZ:BZ,MATCH(Control!$E35,Data!$B:$B,0),),NA())</f>
        <v>241.2</v>
      </c>
      <c r="CD35">
        <f>IF($E$7&gt;=CD$7,INDEX(Data!CA:CA,MATCH(Control!$E35,Data!$B:$B,0),),NA())</f>
        <v>236.7</v>
      </c>
      <c r="CE35">
        <f>IF($E$7&gt;=CE$7,INDEX(Data!CB:CB,MATCH(Control!$E35,Data!$B:$B,0),),NA())</f>
        <v>253.9</v>
      </c>
      <c r="CF35">
        <f>IF($E$7&gt;=CF$7,INDEX(Data!CC:CC,MATCH(Control!$E35,Data!$B:$B,0),),NA())</f>
        <v>247.5</v>
      </c>
      <c r="CG35">
        <f>IF($E$7&gt;=CG$7,INDEX(Data!CD:CD,MATCH(Control!$E35,Data!$B:$B,0),),NA())</f>
        <v>242.9</v>
      </c>
      <c r="CH35">
        <f>IF($E$7&gt;=CH$7,INDEX(Data!CE:CE,MATCH(Control!$E35,Data!$B:$B,0),),NA())</f>
        <v>252.7</v>
      </c>
      <c r="CI35">
        <f>IF($E$7&gt;=CI$7,INDEX(Data!CF:CF,MATCH(Control!$E35,Data!$B:$B,0),),NA())</f>
        <v>274.2</v>
      </c>
      <c r="CJ35">
        <f>IF($E$7&gt;=CJ$7,INDEX(Data!CG:CG,MATCH(Control!$E35,Data!$B:$B,0),),NA())</f>
        <v>301.39999999999998</v>
      </c>
      <c r="CK35">
        <f>IF($E$7&gt;=CK$7,INDEX(Data!CH:CH,MATCH(Control!$E35,Data!$B:$B,0),),NA())</f>
        <v>298.2</v>
      </c>
      <c r="CL35">
        <f>IF($E$7&gt;=CL$7,INDEX(Data!CI:CI,MATCH(Control!$E35,Data!$B:$B,0),),NA())</f>
        <v>256.5</v>
      </c>
      <c r="CM35">
        <f>IF($E$7&gt;=CM$7,INDEX(Data!CJ:CJ,MATCH(Control!$E35,Data!$B:$B,0),),NA())</f>
        <v>265.89999999999998</v>
      </c>
      <c r="CN35">
        <f>IF($E$7&gt;=CN$7,INDEX(Data!CK:CK,MATCH(Control!$E35,Data!$B:$B,0),),NA())</f>
        <v>257.39999999999998</v>
      </c>
      <c r="CO35">
        <f>IF($E$7&gt;=CO$7,INDEX(Data!CL:CL,MATCH(Control!$E35,Data!$B:$B,0),),NA())</f>
        <v>265.10000000000002</v>
      </c>
      <c r="CP35">
        <f>IF($E$7&gt;=CP$7,INDEX(Data!CM:CM,MATCH(Control!$E35,Data!$B:$B,0),),NA())</f>
        <v>284.89999999999998</v>
      </c>
      <c r="CQ35">
        <f>IF($E$7&gt;=CQ$7,INDEX(Data!CN:CN,MATCH(Control!$E35,Data!$B:$B,0),),NA())</f>
        <v>282.60000000000002</v>
      </c>
      <c r="CR35">
        <f>IF($E$7&gt;=CR$7,INDEX(Data!CO:CO,MATCH(Control!$E35,Data!$B:$B,0),),NA())</f>
        <v>287.8</v>
      </c>
      <c r="CS35">
        <f>IF($E$7&gt;=CS$7,INDEX(Data!CP:CP,MATCH(Control!$E35,Data!$B:$B,0),),NA())</f>
        <v>288.39999999999998</v>
      </c>
      <c r="CT35">
        <f>IF($E$7&gt;=CT$7,INDEX(Data!CQ:CQ,MATCH(Control!$E35,Data!$B:$B,0),),NA())</f>
        <v>302.10000000000002</v>
      </c>
      <c r="CU35">
        <f>IF($E$7&gt;=CU$7,INDEX(Data!CR:CR,MATCH(Control!$E35,Data!$B:$B,0),),NA())</f>
        <v>312</v>
      </c>
      <c r="CV35">
        <f>IF($E$7&gt;=CV$7,INDEX(Data!CS:CS,MATCH(Control!$E35,Data!$B:$B,0),),NA())</f>
        <v>361.1</v>
      </c>
      <c r="CW35">
        <f>IF($E$7&gt;=CW$7,INDEX(Data!CT:CT,MATCH(Control!$E35,Data!$B:$B,0),),NA())</f>
        <v>339.4</v>
      </c>
      <c r="CX35">
        <f>IF($E$7&gt;=CX$7,INDEX(Data!CU:CU,MATCH(Control!$E35,Data!$B:$B,0),),NA())</f>
        <v>308</v>
      </c>
      <c r="CY35">
        <f>IF($E$7&gt;=CY$7,INDEX(Data!CV:CV,MATCH(Control!$E35,Data!$B:$B,0),),NA())</f>
        <v>323.39999999999998</v>
      </c>
      <c r="CZ35">
        <f>IF($E$7&gt;=CZ$7,INDEX(Data!CW:CW,MATCH(Control!$E35,Data!$B:$B,0),),NA())</f>
        <v>319.10000000000002</v>
      </c>
      <c r="DA35">
        <f>IF($E$7&gt;=DA$7,INDEX(Data!CX:CX,MATCH(Control!$E35,Data!$B:$B,0),),NA())</f>
        <v>316.2</v>
      </c>
      <c r="DB35">
        <f>IF($E$7&gt;=DB$7,INDEX(Data!CY:CY,MATCH(Control!$E35,Data!$B:$B,0),),NA())</f>
        <v>305.3</v>
      </c>
      <c r="DC35">
        <f>IF($E$7&gt;=DC$7,INDEX(Data!CZ:CZ,MATCH(Control!$E35,Data!$B:$B,0),),NA())</f>
        <v>303.2</v>
      </c>
      <c r="DD35">
        <f>IF($E$7&gt;=DD$7,INDEX(Data!DA:DA,MATCH(Control!$E35,Data!$B:$B,0),),NA())</f>
        <v>315.7</v>
      </c>
      <c r="DE35">
        <f>IF($E$7&gt;=DE$7,INDEX(Data!DB:DB,MATCH(Control!$E35,Data!$B:$B,0),),NA())</f>
        <v>303.3</v>
      </c>
      <c r="DF35">
        <f>IF($E$7&gt;=DF$7,INDEX(Data!DC:DC,MATCH(Control!$E35,Data!$B:$B,0),),NA())</f>
        <v>306.7</v>
      </c>
      <c r="DG35">
        <f>IF($E$7&gt;=DG$7,INDEX(Data!DD:DD,MATCH(Control!$E35,Data!$B:$B,0),),NA())</f>
        <v>315.5</v>
      </c>
      <c r="DH35">
        <f>IF($E$7&gt;=DH$7,INDEX(Data!DE:DE,MATCH(Control!$E35,Data!$B:$B,0),),NA())</f>
        <v>356.3</v>
      </c>
      <c r="DI35">
        <f>IF($E$7&gt;=DI$7,INDEX(Data!DF:DF,MATCH(Control!$E35,Data!$B:$B,0),),NA())</f>
        <v>318.7</v>
      </c>
      <c r="DJ35">
        <f>IF($E$7&gt;=DJ$7,INDEX(Data!DG:DG,MATCH(Control!$E35,Data!$B:$B,0),),NA())</f>
        <v>283.60000000000002</v>
      </c>
      <c r="DK35">
        <f>IF($E$7&gt;=DK$7,INDEX(Data!DH:DH,MATCH(Control!$E35,Data!$B:$B,0),),NA())</f>
        <v>297.89999999999998</v>
      </c>
      <c r="DL35">
        <f>IF($E$7&gt;=DL$7,INDEX(Data!DI:DI,MATCH(Control!$E35,Data!$B:$B,0),),NA())</f>
        <v>294.8</v>
      </c>
      <c r="DM35">
        <f>IF($E$7&gt;=DM$7,INDEX(Data!DJ:DJ,MATCH(Control!$E35,Data!$B:$B,0),),NA())</f>
        <v>302.89999999999998</v>
      </c>
      <c r="DN35">
        <f>IF($E$7&gt;=DN$7,INDEX(Data!DK:DK,MATCH(Control!$E35,Data!$B:$B,0),),NA())</f>
        <v>293</v>
      </c>
      <c r="DO35">
        <f>IF($E$7&gt;=DO$7,INDEX(Data!DL:DL,MATCH(Control!$E35,Data!$B:$B,0),),NA())</f>
        <v>303.39999999999998</v>
      </c>
      <c r="DP35">
        <f>IF($E$7&gt;=DP$7,INDEX(Data!DM:DM,MATCH(Control!$E35,Data!$B:$B,0),),NA())</f>
        <v>314.8</v>
      </c>
      <c r="DQ35">
        <f>IF($E$7&gt;=DQ$7,INDEX(Data!DN:DN,MATCH(Control!$E35,Data!$B:$B,0),),NA())</f>
        <v>332.6</v>
      </c>
      <c r="DR35">
        <f>IF($E$7&gt;=DR$7,INDEX(Data!DO:DO,MATCH(Control!$E35,Data!$B:$B,0),),NA())</f>
        <v>366</v>
      </c>
      <c r="DS35">
        <f>IF($E$7&gt;=DS$7,INDEX(Data!DP:DP,MATCH(Control!$E35,Data!$B:$B,0),),NA())</f>
        <v>370.9</v>
      </c>
      <c r="DT35">
        <f>IF($E$7&gt;=DT$7,INDEX(Data!DQ:DQ,MATCH(Control!$E35,Data!$B:$B,0),),NA())</f>
        <v>393.8</v>
      </c>
      <c r="DU35">
        <f>IF($E$7&gt;=DU$7,INDEX(Data!DR:DR,MATCH(Control!$E35,Data!$B:$B,0),),NA())</f>
        <v>345.6</v>
      </c>
      <c r="DV35">
        <f>IF($E$7&gt;=DV$7,INDEX(Data!DS:DS,MATCH(Control!$E35,Data!$B:$B,0),),NA())</f>
        <v>324.10000000000002</v>
      </c>
      <c r="DW35">
        <f>IF($E$7&gt;=DW$7,INDEX(Data!DT:DT,MATCH(Control!$E35,Data!$B:$B,0),),NA())</f>
        <v>356</v>
      </c>
      <c r="DX35">
        <f>IF($E$7&gt;=DX$7,INDEX(Data!DU:DU,MATCH(Control!$E35,Data!$B:$B,0),),NA())</f>
        <v>351.1</v>
      </c>
      <c r="DY35">
        <f>IF($E$7&gt;=DY$7,INDEX(Data!DV:DV,MATCH(Control!$E35,Data!$B:$B,0),),NA())</f>
        <v>357.7</v>
      </c>
      <c r="DZ35">
        <f>IF($E$7&gt;=DZ$7,INDEX(Data!DW:DW,MATCH(Control!$E35,Data!$B:$B,0),),NA())</f>
        <v>330.1</v>
      </c>
      <c r="EA35">
        <f>IF($E$7&gt;=EA$7,INDEX(Data!DX:DX,MATCH(Control!$E35,Data!$B:$B,0),),NA())</f>
        <v>332.5</v>
      </c>
      <c r="EB35">
        <f>IF($E$7&gt;=EB$7,INDEX(Data!DY:DY,MATCH(Control!$E35,Data!$B:$B,0),),NA())</f>
        <v>327.39999999999998</v>
      </c>
      <c r="EC35">
        <f>IF($E$7&gt;=EC$7,INDEX(Data!DZ:DZ,MATCH(Control!$E35,Data!$B:$B,0),),NA())</f>
        <v>325.39999999999998</v>
      </c>
      <c r="ED35">
        <f>IF($E$7&gt;=ED$7,INDEX(Data!EA:EA,MATCH(Control!$E35,Data!$B:$B,0),),NA())</f>
        <v>324.5</v>
      </c>
      <c r="EE35">
        <f>IF($E$7&gt;=EE$7,INDEX(Data!EB:EB,MATCH(Control!$E35,Data!$B:$B,0),),NA())</f>
        <v>329.4</v>
      </c>
      <c r="EF35">
        <f>IF($E$7&gt;=EF$7,INDEX(Data!EC:EC,MATCH(Control!$E35,Data!$B:$B,0),),NA())</f>
        <v>377.3</v>
      </c>
      <c r="EG35">
        <f>IF($E$7&gt;=EG$7,INDEX(Data!ED:ED,MATCH(Control!$E35,Data!$B:$B,0),),NA())</f>
        <v>303.39999999999998</v>
      </c>
      <c r="EH35">
        <f>IF($E$7&gt;=EH$7,INDEX(Data!EE:EE,MATCH(Control!$E35,Data!$B:$B,0),),NA())</f>
        <v>289.10000000000002</v>
      </c>
      <c r="EI35">
        <f>IF($E$7&gt;=EI$7,INDEX(Data!EF:EF,MATCH(Control!$E35,Data!$B:$B,0),),NA())</f>
        <v>281.2</v>
      </c>
      <c r="EJ35">
        <f>IF($E$7&gt;=EJ$7,INDEX(Data!EG:EG,MATCH(Control!$E35,Data!$B:$B,0),),NA())</f>
        <v>282.5</v>
      </c>
      <c r="EK35">
        <f>IF($E$7&gt;=EK$7,INDEX(Data!EH:EH,MATCH(Control!$E35,Data!$B:$B,0),),NA())</f>
        <v>278.2</v>
      </c>
      <c r="EL35">
        <f>IF($E$7&gt;=EL$7,INDEX(Data!EI:EI,MATCH(Control!$E35,Data!$B:$B,0),),NA())</f>
        <v>275.2</v>
      </c>
      <c r="EM35">
        <f>IF($E$7&gt;=EM$7,INDEX(Data!EJ:EJ,MATCH(Control!$E35,Data!$B:$B,0),),NA())</f>
        <v>295.7</v>
      </c>
      <c r="EN35">
        <f>IF($E$7&gt;=EN$7,INDEX(Data!EK:EK,MATCH(Control!$E35,Data!$B:$B,0),),NA())</f>
        <v>293.60000000000002</v>
      </c>
      <c r="EO35">
        <f>IF($E$7&gt;=EO$7,INDEX(Data!EL:EL,MATCH(Control!$E35,Data!$B:$B,0),),NA())</f>
        <v>309.60000000000002</v>
      </c>
      <c r="EP35">
        <f>IF($E$7&gt;=EP$7,INDEX(Data!EM:EM,MATCH(Control!$E35,Data!$B:$B,0),),NA())</f>
        <v>321.60000000000002</v>
      </c>
      <c r="EQ35">
        <f>IF($E$7&gt;=EQ$7,INDEX(Data!EN:EN,MATCH(Control!$E35,Data!$B:$B,0),),NA())</f>
        <v>338.8</v>
      </c>
      <c r="ER35">
        <f>IF($E$7&gt;=ER$7,INDEX(Data!EO:EO,MATCH(Control!$E35,Data!$B:$B,0),),NA())</f>
        <v>378.1</v>
      </c>
      <c r="ES35">
        <f>IF($E$7&gt;=ES$7,INDEX(Data!EP:EP,MATCH(Control!$E35,Data!$B:$B,0),),NA())</f>
        <v>345.3</v>
      </c>
      <c r="ET35">
        <f>IF($E$7&gt;=ET$7,INDEX(Data!EQ:EQ,MATCH(Control!$E35,Data!$B:$B,0),),NA())</f>
        <v>311.7</v>
      </c>
      <c r="EU35">
        <f>IF($E$7&gt;=EU$7,INDEX(Data!ER:ER,MATCH(Control!$E35,Data!$B:$B,0),),NA())</f>
        <v>356.9</v>
      </c>
      <c r="EV35">
        <f>IF($E$7&gt;=EV$7,INDEX(Data!ES:ES,MATCH(Control!$E35,Data!$B:$B,0),),NA())</f>
        <v>323.10000000000002</v>
      </c>
      <c r="EW35">
        <f>IF($E$7&gt;=EW$7,INDEX(Data!ET:ET,MATCH(Control!$E35,Data!$B:$B,0),),NA())</f>
        <v>328.1</v>
      </c>
      <c r="EX35">
        <f>IF($E$7&gt;=EX$7,INDEX(Data!EU:EU,MATCH(Control!$E35,Data!$B:$B,0),),NA())</f>
        <v>326.10000000000002</v>
      </c>
      <c r="EY35">
        <f>IF($E$7&gt;=EY$7,INDEX(Data!EV:EV,MATCH(Control!$E35,Data!$B:$B,0),),NA())</f>
        <v>352.9</v>
      </c>
      <c r="EZ35">
        <f>IF($E$7&gt;=EZ$7,INDEX(Data!EW:EW,MATCH(Control!$E35,Data!$B:$B,0),),NA())</f>
        <v>356.8</v>
      </c>
      <c r="FA35">
        <f>IF($E$7&gt;=FA$7,INDEX(Data!EX:EX,MATCH(Control!$E35,Data!$B:$B,0),),NA())</f>
        <v>353.2</v>
      </c>
      <c r="FB35">
        <f>IF($E$7&gt;=FB$7,INDEX(Data!EY:EY,MATCH(Control!$E35,Data!$B:$B,0),),NA())</f>
        <v>339.8</v>
      </c>
      <c r="FC35">
        <f>IF($E$7&gt;=FC$7,INDEX(Data!EZ:EZ,MATCH(Control!$E35,Data!$B:$B,0),),NA())</f>
        <v>364.3</v>
      </c>
      <c r="FD35">
        <f>IF($E$7&gt;=FD$7,INDEX(Data!FA:FA,MATCH(Control!$E35,Data!$B:$B,0),),NA())</f>
        <v>403.3</v>
      </c>
      <c r="FE35">
        <f>IF($E$7&gt;=FE$7,INDEX(Data!FB:FB,MATCH(Control!$E35,Data!$B:$B,0),),NA())</f>
        <v>389</v>
      </c>
      <c r="FF35">
        <f>IF($E$7&gt;=FF$7,INDEX(Data!FC:FC,MATCH(Control!$E35,Data!$B:$B,0),),NA())</f>
        <v>358.2</v>
      </c>
      <c r="FG35">
        <f>IF($E$7&gt;=FG$7,INDEX(Data!FD:FD,MATCH(Control!$E35,Data!$B:$B,0),),NA())</f>
        <v>395</v>
      </c>
      <c r="FH35">
        <f>IF($E$7&gt;=FH$7,INDEX(Data!FE:FE,MATCH(Control!$E35,Data!$B:$B,0),),NA())</f>
        <v>386.1</v>
      </c>
      <c r="FI35">
        <f>IF($E$7&gt;=FI$7,INDEX(Data!FF:FF,MATCH(Control!$E35,Data!$B:$B,0),),NA())</f>
        <v>399.9</v>
      </c>
      <c r="FJ35">
        <f>IF($E$7&gt;=FJ$7,INDEX(Data!FG:FG,MATCH(Control!$E35,Data!$B:$B,0),),NA())</f>
        <v>373.5</v>
      </c>
      <c r="FK35">
        <f>IF($E$7&gt;=FK$7,INDEX(Data!FH:FH,MATCH(Control!$E35,Data!$B:$B,0),),NA())</f>
        <v>406.9</v>
      </c>
      <c r="FL35">
        <f>IF($E$7&gt;=FL$7,INDEX(Data!FI:FI,MATCH(Control!$E35,Data!$B:$B,0),),NA())</f>
        <v>406</v>
      </c>
      <c r="FM35">
        <f>IF($E$7&gt;=FM$7,INDEX(Data!FJ:FJ,MATCH(Control!$E35,Data!$B:$B,0),),NA())</f>
        <v>419.4</v>
      </c>
      <c r="FN35">
        <f>IF($E$7&gt;=FN$7,INDEX(Data!FK:FK,MATCH(Control!$E35,Data!$B:$B,0),),NA())</f>
        <v>448.4</v>
      </c>
      <c r="FO35">
        <f>IF($E$7&gt;=FO$7,INDEX(Data!FL:FL,MATCH(Control!$E35,Data!$B:$B,0),),NA())</f>
        <v>462.5</v>
      </c>
      <c r="FP35">
        <f>IF($E$7&gt;=FP$7,INDEX(Data!FM:FM,MATCH(Control!$E35,Data!$B:$B,0),),NA())</f>
        <v>521.29999999999995</v>
      </c>
      <c r="FQ35">
        <f>IF($E$7&gt;=FQ$7,INDEX(Data!FN:FN,MATCH(Control!$E35,Data!$B:$B,0),),NA())</f>
        <v>490.8</v>
      </c>
      <c r="FR35">
        <f>IF($E$7&gt;=FR$7,INDEX(Data!FO:FO,MATCH(Control!$E35,Data!$B:$B,0),),NA())</f>
        <v>461.9</v>
      </c>
      <c r="FS35">
        <f>IF($E$7&gt;=FS$7,INDEX(Data!FP:FP,MATCH(Control!$E35,Data!$B:$B,0),),NA())</f>
        <v>480.2</v>
      </c>
      <c r="FT35">
        <f>IF($E$7&gt;=FT$7,INDEX(Data!FQ:FQ,MATCH(Control!$E35,Data!$B:$B,0),),NA())</f>
        <v>464.2</v>
      </c>
      <c r="FU35">
        <f>IF($E$7&gt;=FU$7,INDEX(Data!FR:FR,MATCH(Control!$E35,Data!$B:$B,0),),NA())</f>
        <v>447.8</v>
      </c>
      <c r="FV35">
        <f>IF($E$7&gt;=FV$7,INDEX(Data!FS:FS,MATCH(Control!$E35,Data!$B:$B,0),),NA())</f>
        <v>431.9</v>
      </c>
      <c r="FW35">
        <f>IF($E$7&gt;=FW$7,INDEX(Data!FT:FT,MATCH(Control!$E35,Data!$B:$B,0),),NA())</f>
        <v>434.9</v>
      </c>
      <c r="FX35">
        <f>IF($E$7&gt;=FX$7,INDEX(Data!FU:FU,MATCH(Control!$E35,Data!$B:$B,0),),NA())</f>
        <v>446.4</v>
      </c>
      <c r="FY35">
        <f>IF($E$7&gt;=FY$7,INDEX(Data!FV:FV,MATCH(Control!$E35,Data!$B:$B,0),),NA())</f>
        <v>422.3</v>
      </c>
      <c r="FZ35">
        <f>IF($E$7&gt;=FZ$7,INDEX(Data!FW:FW,MATCH(Control!$E35,Data!$B:$B,0),),NA())</f>
        <v>443.4</v>
      </c>
      <c r="GA35">
        <f>IF($E$7&gt;=GA$7,INDEX(Data!FX:FX,MATCH(Control!$E35,Data!$B:$B,0),),NA())</f>
        <v>435</v>
      </c>
      <c r="GB35">
        <f>IF($E$7&gt;=GB$7,INDEX(Data!FY:FY,MATCH(Control!$E35,Data!$B:$B,0),),NA())</f>
        <v>471.6</v>
      </c>
      <c r="GC35">
        <f>IF($E$7&gt;=GC$7,INDEX(Data!FZ:FZ,MATCH(Control!$E35,Data!$B:$B,0),),NA())</f>
        <v>449.6</v>
      </c>
      <c r="GD35">
        <f>IF($E$7&gt;=GD$7,INDEX(Data!GA:GA,MATCH(Control!$E35,Data!$B:$B,0),),NA())</f>
        <v>405.6</v>
      </c>
      <c r="GE35">
        <f>IF($E$7&gt;=GE$7,INDEX(Data!GB:GB,MATCH(Control!$E35,Data!$B:$B,0),),NA())</f>
        <v>439</v>
      </c>
      <c r="GF35">
        <f>IF($E$7&gt;=GF$7,INDEX(Data!GC:GC,MATCH(Control!$E35,Data!$B:$B,0),),NA())</f>
        <v>422.8</v>
      </c>
      <c r="GG35">
        <f>IF($E$7&gt;=GG$7,INDEX(Data!GD:GD,MATCH(Control!$E35,Data!$B:$B,0),),NA())</f>
        <v>431.9</v>
      </c>
      <c r="GH35">
        <f>IF($E$7&gt;=GH$7,INDEX(Data!GE:GE,MATCH(Control!$E35,Data!$B:$B,0),),NA())</f>
        <v>406.2</v>
      </c>
      <c r="GI35">
        <f>IF($E$7&gt;=GI$7,INDEX(Data!GF:GF,MATCH(Control!$E35,Data!$B:$B,0),),NA())</f>
        <v>425.7</v>
      </c>
      <c r="GJ35">
        <f>IF($E$7&gt;=GJ$7,INDEX(Data!GG:GG,MATCH(Control!$E35,Data!$B:$B,0),),NA())</f>
        <v>436.7</v>
      </c>
      <c r="GK35">
        <f>IF($E$7&gt;=GK$7,INDEX(Data!GH:GH,MATCH(Control!$E35,Data!$B:$B,0),),NA())</f>
        <v>434</v>
      </c>
      <c r="GL35">
        <f>IF($E$7&gt;=GL$7,INDEX(Data!GI:GI,MATCH(Control!$E35,Data!$B:$B,0),),NA())</f>
        <v>443.6</v>
      </c>
      <c r="GM35">
        <f>IF($E$7&gt;=GM$7,INDEX(Data!GJ:GJ,MATCH(Control!$E35,Data!$B:$B,0),),NA())</f>
        <v>447.8</v>
      </c>
      <c r="GN35">
        <f>IF($E$7&gt;=GN$7,INDEX(Data!GK:GK,MATCH(Control!$E35,Data!$B:$B,0),),NA())</f>
        <v>483.2</v>
      </c>
      <c r="GO35">
        <f>IF($E$7&gt;=GO$7,INDEX(Data!GL:GL,MATCH(Control!$E35,Data!$B:$B,0),),NA())</f>
        <v>440.1</v>
      </c>
      <c r="GP35">
        <f>IF($E$7&gt;=GP$7,INDEX(Data!GM:GM,MATCH(Control!$E35,Data!$B:$B,0),),NA())</f>
        <v>379.9</v>
      </c>
      <c r="GQ35">
        <f>IF($E$7&gt;=GQ$7,INDEX(Data!GN:GN,MATCH(Control!$E35,Data!$B:$B,0),),NA())</f>
        <v>406.5</v>
      </c>
      <c r="GR35">
        <f>IF($E$7&gt;=GR$7,INDEX(Data!GO:GO,MATCH(Control!$E35,Data!$B:$B,0),),NA())</f>
        <v>370.9</v>
      </c>
      <c r="GS35">
        <f>IF($E$7&gt;=GS$7,INDEX(Data!GP:GP,MATCH(Control!$E35,Data!$B:$B,0),),NA())</f>
        <v>395.4</v>
      </c>
      <c r="GT35">
        <f>IF($E$7&gt;=GT$7,INDEX(Data!GQ:GQ,MATCH(Control!$E35,Data!$B:$B,0),),NA())</f>
        <v>376.3</v>
      </c>
      <c r="GU35">
        <f>IF($E$7&gt;=GU$7,INDEX(Data!GR:GR,MATCH(Control!$E35,Data!$B:$B,0),),NA())</f>
        <v>401.4</v>
      </c>
      <c r="GV35">
        <f>IF($E$7&gt;=GV$7,INDEX(Data!GS:GS,MATCH(Control!$E35,Data!$B:$B,0),),NA())</f>
        <v>382.3</v>
      </c>
      <c r="GW35">
        <f>IF($E$7&gt;=GW$7,INDEX(Data!GT:GT,MATCH(Control!$E35,Data!$B:$B,0),),NA())</f>
        <v>388.4</v>
      </c>
      <c r="GX35">
        <f>IF($E$7&gt;=GX$7,INDEX(Data!GU:GU,MATCH(Control!$E35,Data!$B:$B,0),),NA())</f>
        <v>434.7</v>
      </c>
      <c r="GY35">
        <f>IF($E$7&gt;=GY$7,INDEX(Data!GV:GV,MATCH(Control!$E35,Data!$B:$B,0),),NA())</f>
        <v>433</v>
      </c>
      <c r="GZ35">
        <f>IF($E$7&gt;=GZ$7,INDEX(Data!GW:GW,MATCH(Control!$E35,Data!$B:$B,0),),NA())</f>
        <v>459</v>
      </c>
      <c r="HA35">
        <f>IF($E$7&gt;=HA$7,INDEX(Data!GX:GX,MATCH(Control!$E35,Data!$B:$B,0),),NA())</f>
        <v>461.2</v>
      </c>
      <c r="HB35">
        <f>IF($E$7&gt;=HB$7,INDEX(Data!GY:GY,MATCH(Control!$E35,Data!$B:$B,0),),NA())</f>
        <v>419.6</v>
      </c>
      <c r="HC35">
        <f>IF($E$7&gt;=HC$7,INDEX(Data!GZ:GZ,MATCH(Control!$E35,Data!$B:$B,0),),NA())</f>
        <v>464.7</v>
      </c>
      <c r="HD35">
        <f>IF($E$7&gt;=HD$7,INDEX(Data!HA:HA,MATCH(Control!$E35,Data!$B:$B,0),),NA())</f>
        <v>470.6</v>
      </c>
      <c r="HE35">
        <f>IF($E$7&gt;=HE$7,INDEX(Data!HB:HB,MATCH(Control!$E35,Data!$B:$B,0),),NA())</f>
        <v>493</v>
      </c>
      <c r="HF35">
        <f>IF($E$7&gt;=HF$7,INDEX(Data!HC:HC,MATCH(Control!$E35,Data!$B:$B,0),),NA())</f>
        <v>444</v>
      </c>
      <c r="HG35">
        <f>IF($E$7&gt;=HG$7,INDEX(Data!HD:HD,MATCH(Control!$E35,Data!$B:$B,0),),NA())</f>
        <v>390.4</v>
      </c>
      <c r="HH35">
        <f>IF($E$7&gt;=HH$7,INDEX(Data!HE:HE,MATCH(Control!$E35,Data!$B:$B,0),),NA())</f>
        <v>407.1</v>
      </c>
      <c r="HI35">
        <f>IF($E$7&gt;=HI$7,INDEX(Data!HF:HF,MATCH(Control!$E35,Data!$B:$B,0),),NA())</f>
        <v>419.8</v>
      </c>
      <c r="HJ35">
        <f>IF($E$7&gt;=HJ$7,INDEX(Data!HG:HG,MATCH(Control!$E35,Data!$B:$B,0),),NA())</f>
        <v>424.8</v>
      </c>
      <c r="HK35">
        <f>IF($E$7&gt;=HK$7,INDEX(Data!HH:HH,MATCH(Control!$E35,Data!$B:$B,0),),NA())</f>
        <v>426.9</v>
      </c>
      <c r="HL35">
        <f>IF($E$7&gt;=HL$7,INDEX(Data!HI:HI,MATCH(Control!$E35,Data!$B:$B,0),),NA())</f>
        <v>476.9</v>
      </c>
      <c r="HM35">
        <f>IF($E$7&gt;=HM$7,INDEX(Data!HJ:HJ,MATCH(Control!$E35,Data!$B:$B,0),),NA())</f>
        <v>427.7</v>
      </c>
      <c r="HN35">
        <f>IF($E$7&gt;=HN$7,INDEX(Data!HK:HK,MATCH(Control!$E35,Data!$B:$B,0),),NA())</f>
        <v>402</v>
      </c>
      <c r="HO35">
        <f>IF($E$7&gt;=HO$7,INDEX(Data!HL:HL,MATCH(Control!$E35,Data!$B:$B,0),),NA())</f>
        <v>437.8</v>
      </c>
      <c r="HP35">
        <f>IF($E$7&gt;=HP$7,INDEX(Data!HM:HM,MATCH(Control!$E35,Data!$B:$B,0),),NA())</f>
        <v>438.5</v>
      </c>
      <c r="HQ35">
        <f>IF($E$7&gt;=HQ$7,INDEX(Data!HN:HN,MATCH(Control!$E35,Data!$B:$B,0),),NA())</f>
        <v>435.3</v>
      </c>
      <c r="HR35">
        <f>IF($E$7&gt;=HR$7,INDEX(Data!HO:HO,MATCH(Control!$E35,Data!$B:$B,0),),NA())</f>
        <v>433.3</v>
      </c>
      <c r="HS35">
        <f>IF($E$7&gt;=HS$7,INDEX(Data!HP:HP,MATCH(Control!$E35,Data!$B:$B,0),),NA())</f>
        <v>481</v>
      </c>
      <c r="HT35">
        <f>IF($E$7&gt;=HT$7,INDEX(Data!HQ:HQ,MATCH(Control!$E35,Data!$B:$B,0),),NA())</f>
        <v>481</v>
      </c>
      <c r="HU35">
        <f>IF($E$7&gt;=HU$7,INDEX(Data!HR:HR,MATCH(Control!$E35,Data!$B:$B,0),),NA())</f>
        <v>593.5</v>
      </c>
      <c r="HV35">
        <f>IF($E$7&gt;=HV$7,INDEX(Data!HS:HS,MATCH(Control!$E35,Data!$B:$B,0),),NA())</f>
        <v>560.1</v>
      </c>
      <c r="HW35">
        <f>IF($E$7&gt;=HW$7,INDEX(Data!HT:HT,MATCH(Control!$E35,Data!$B:$B,0),),NA())</f>
        <v>517.29999999999995</v>
      </c>
      <c r="HX35">
        <f>IF($E$7&gt;=HX$7,INDEX(Data!HU:HU,MATCH(Control!$E35,Data!$B:$B,0),),NA())</f>
        <v>573.20000000000005</v>
      </c>
      <c r="HY35">
        <f>IF($E$7&gt;=HY$7,INDEX(Data!HV:HV,MATCH(Control!$E35,Data!$B:$B,0),),NA())</f>
        <v>557.4</v>
      </c>
      <c r="HZ35">
        <f>IF($E$7&gt;=HZ$7,INDEX(Data!HW:HW,MATCH(Control!$E35,Data!$B:$B,0),),NA())</f>
        <v>501.4</v>
      </c>
      <c r="IA35">
        <f>IF($E$7&gt;=IA$7,INDEX(Data!HX:HX,MATCH(Control!$E35,Data!$B:$B,0),),NA())</f>
        <v>569.1</v>
      </c>
      <c r="IB35">
        <f>IF($E$7&gt;=IB$7,INDEX(Data!HY:HY,MATCH(Control!$E35,Data!$B:$B,0),),NA())</f>
        <v>501.9</v>
      </c>
      <c r="IC35">
        <f>IF($E$7&gt;=IC$7,INDEX(Data!HZ:HZ,MATCH(Control!$E35,Data!$B:$B,0),),NA())</f>
        <v>512.9</v>
      </c>
      <c r="ID35">
        <f>IF($E$7&gt;=ID$7,INDEX(Data!IA:IA,MATCH(Control!$E35,Data!$B:$B,0),),NA())</f>
        <v>479.8</v>
      </c>
      <c r="IE35">
        <f>IF($E$7&gt;=IE$7,INDEX(Data!IB:IB,MATCH(Control!$E35,Data!$B:$B,0),),NA())</f>
        <v>505.2</v>
      </c>
      <c r="IF35">
        <f>IF($E$7&gt;=IF$7,INDEX(Data!IC:IC,MATCH(Control!$E35,Data!$B:$B,0),),NA())</f>
        <v>503</v>
      </c>
      <c r="IG35">
        <f>IF($E$7&gt;=IG$7,INDEX(Data!ID:ID,MATCH(Control!$E35,Data!$B:$B,0),),NA())</f>
        <v>495.6</v>
      </c>
      <c r="IH35">
        <f>IF($E$7&gt;=IH$7,INDEX(Data!IE:IE,MATCH(Control!$E35,Data!$B:$B,0),),NA())</f>
        <v>510.5</v>
      </c>
      <c r="II35">
        <f>IF($E$7&gt;=II$7,INDEX(Data!IF:IF,MATCH(Control!$E35,Data!$B:$B,0),),NA())</f>
        <v>492.3</v>
      </c>
      <c r="IJ35">
        <f>IF($E$7&gt;=IJ$7,INDEX(Data!IG:IG,MATCH(Control!$E35,Data!$B:$B,0),),NA())</f>
        <v>540.70000000000005</v>
      </c>
      <c r="IK35">
        <f>IF($E$7&gt;=IK$7,INDEX(Data!IH:IH,MATCH(Control!$E35,Data!$B:$B,0),),NA())</f>
        <v>495.4</v>
      </c>
      <c r="IL35">
        <f>IF($E$7&gt;=IL$7,INDEX(Data!II:II,MATCH(Control!$E35,Data!$B:$B,0),),NA())</f>
        <v>433.2</v>
      </c>
      <c r="IM35">
        <f>IF($E$7&gt;=IM$7,INDEX(Data!IJ:IJ,MATCH(Control!$E35,Data!$B:$B,0),),NA())</f>
        <v>471.3</v>
      </c>
      <c r="IN35">
        <f>IF($E$7&gt;=IN$7,INDEX(Data!IK:IK,MATCH(Control!$E35,Data!$B:$B,0),),NA())</f>
        <v>475.7</v>
      </c>
      <c r="IO35">
        <f>IF($E$7&gt;=IO$7,INDEX(Data!IL:IL,MATCH(Control!$E35,Data!$B:$B,0),),NA())</f>
        <v>482</v>
      </c>
      <c r="IP35">
        <f>IF($E$7&gt;=IP$7,INDEX(Data!IM:IM,MATCH(Control!$E35,Data!$B:$B,0),),NA())</f>
        <v>459.9</v>
      </c>
      <c r="IQ35">
        <f>IF($E$7&gt;=IQ$7,INDEX(Data!IN:IN,MATCH(Control!$E35,Data!$B:$B,0),),NA())</f>
        <v>481.2</v>
      </c>
      <c r="IR35">
        <f>IF($E$7&gt;=IR$7,INDEX(Data!IO:IO,MATCH(Control!$E35,Data!$B:$B,0),),NA())</f>
        <v>486.1</v>
      </c>
      <c r="IS35">
        <f>IF($E$7&gt;=IS$7,INDEX(Data!IP:IP,MATCH(Control!$E35,Data!$B:$B,0),),NA())</f>
        <v>470.6</v>
      </c>
      <c r="IT35">
        <f>IF($E$7&gt;=IT$7,INDEX(Data!IQ:IQ,MATCH(Control!$E35,Data!$B:$B,0),),NA())</f>
        <v>483.7</v>
      </c>
      <c r="IU35">
        <f>IF($E$7&gt;=IU$7,INDEX(Data!IR:IR,MATCH(Control!$E35,Data!$B:$B,0),),NA())</f>
        <v>469</v>
      </c>
      <c r="IV35">
        <f>IF($E$7&gt;=IV$7,INDEX(Data!IS:IS,MATCH(Control!$E35,Data!$B:$B,0),),NA())</f>
        <v>522.6</v>
      </c>
      <c r="IW35">
        <f>IF($E$7&gt;=IW$7,INDEX(Data!IT:IT,MATCH(Control!$E35,Data!$B:$B,0),),NA())</f>
        <v>498.7</v>
      </c>
      <c r="IX35">
        <f>IF($E$7&gt;=IX$7,INDEX(Data!IU:IU,MATCH(Control!$E35,Data!$B:$B,0),),NA())</f>
        <v>431.7</v>
      </c>
      <c r="IY35">
        <f>IF($E$7&gt;=IY$7,INDEX(Data!IV:IV,MATCH(Control!$E35,Data!$B:$B,0),),NA())</f>
        <v>479.8</v>
      </c>
      <c r="IZ35">
        <f>IF($E$7&gt;=IZ$7,INDEX(Data!IW:IW,MATCH(Control!$E35,Data!$B:$B,0),),NA())</f>
        <v>498.6</v>
      </c>
      <c r="JA35">
        <f>IF($E$7&gt;=JA$7,INDEX(Data!IX:IX,MATCH(Control!$E35,Data!$B:$B,0),),NA())</f>
        <v>515.79999999999995</v>
      </c>
      <c r="JB35">
        <f>IF($E$7&gt;=JB$7,INDEX(Data!IY:IY,MATCH(Control!$E35,Data!$B:$B,0),),NA())</f>
        <v>474.2</v>
      </c>
      <c r="JC35">
        <f>IF($E$7&gt;=JC$7,INDEX(Data!IZ:IZ,MATCH(Control!$E35,Data!$B:$B,0),),NA())</f>
        <v>502.9</v>
      </c>
      <c r="JD35">
        <f>IF($E$7&gt;=JD$7,INDEX(Data!JA:JA,MATCH(Control!$E35,Data!$B:$B,0),),NA())</f>
        <v>536.4</v>
      </c>
      <c r="JE35">
        <f>IF($E$7&gt;=JE$7,INDEX(Data!JB:JB,MATCH(Control!$E35,Data!$B:$B,0),),NA())</f>
        <v>529.29999999999995</v>
      </c>
      <c r="JF35">
        <f>IF($E$7&gt;=JF$7,INDEX(Data!JC:JC,MATCH(Control!$E35,Data!$B:$B,0),),NA())</f>
        <v>576.4</v>
      </c>
      <c r="JG35">
        <f>IF($E$7&gt;=JG$7,INDEX(Data!JD:JD,MATCH(Control!$E35,Data!$B:$B,0),),NA())</f>
        <v>565.9</v>
      </c>
      <c r="JH35">
        <f>IF($E$7&gt;=JH$7,INDEX(Data!JE:JE,MATCH(Control!$E35,Data!$B:$B,0),),NA())</f>
        <v>638.4</v>
      </c>
      <c r="JI35">
        <f>IF($E$7&gt;=JI$7,INDEX(Data!JF:JF,MATCH(Control!$E35,Data!$B:$B,0),),NA())</f>
        <v>584.20000000000005</v>
      </c>
      <c r="JJ35">
        <f>IF($E$7&gt;=JJ$7,INDEX(Data!JG:JG,MATCH(Control!$E35,Data!$B:$B,0),),NA())</f>
        <v>545.1</v>
      </c>
      <c r="JK35">
        <f>IF($E$7&gt;=JK$7,INDEX(Data!JH:JH,MATCH(Control!$E35,Data!$B:$B,0),),NA())</f>
        <v>584.79999999999995</v>
      </c>
      <c r="JL35">
        <f>IF($E$7&gt;=JL$7,INDEX(Data!JI:JI,MATCH(Control!$E35,Data!$B:$B,0),),NA())</f>
        <v>620.79999999999995</v>
      </c>
      <c r="JM35">
        <f>IF($E$7&gt;=JM$7,INDEX(Data!JJ:JJ,MATCH(Control!$E35,Data!$B:$B,0),),NA())</f>
        <v>592.9</v>
      </c>
      <c r="JN35">
        <f>IF($E$7&gt;=JN$7,INDEX(Data!JK:JK,MATCH(Control!$E35,Data!$B:$B,0),),NA())</f>
        <v>551.20000000000005</v>
      </c>
      <c r="JO35">
        <f>IF($E$7&gt;=JO$7,INDEX(Data!JL:JL,MATCH(Control!$E35,Data!$B:$B,0),),NA())</f>
        <v>588.9</v>
      </c>
      <c r="JP35">
        <f>IF($E$7&gt;=JP$7,INDEX(Data!JM:JM,MATCH(Control!$E35,Data!$B:$B,0),),NA())</f>
        <v>572.9</v>
      </c>
      <c r="JQ35">
        <f>IF($E$7&gt;=JQ$7,INDEX(Data!JN:JN,MATCH(Control!$E35,Data!$B:$B,0),),NA())</f>
        <v>594.5</v>
      </c>
      <c r="JR35">
        <f>IF($E$7&gt;=JR$7,INDEX(Data!JO:JO,MATCH(Control!$E35,Data!$B:$B,0),),NA())</f>
        <v>597.29999999999995</v>
      </c>
      <c r="JS35">
        <f>IF($E$7&gt;=JS$7,INDEX(Data!JP:JP,MATCH(Control!$E35,Data!$B:$B,0),),NA())</f>
        <v>574.9</v>
      </c>
      <c r="JT35">
        <f>IF($E$7&gt;=JT$7,INDEX(Data!JQ:JQ,MATCH(Control!$E35,Data!$B:$B,0),),NA())</f>
        <v>648.1</v>
      </c>
      <c r="JU35">
        <f>IF($E$7&gt;=JU$7,INDEX(Data!JR:JR,MATCH(Control!$E35,Data!$B:$B,0),),NA())</f>
        <v>575</v>
      </c>
      <c r="JV35">
        <f>IF($E$7&gt;=JV$7,INDEX(Data!JS:JS,MATCH(Control!$E35,Data!$B:$B,0),),NA())</f>
        <v>518.4</v>
      </c>
      <c r="JW35">
        <f>IF($E$7&gt;=JW$7,INDEX(Data!JT:JT,MATCH(Control!$E35,Data!$B:$B,0),),NA())</f>
        <v>541.4</v>
      </c>
      <c r="JX35">
        <f>IF($E$7&gt;=JX$7,INDEX(Data!JU:JU,MATCH(Control!$E35,Data!$B:$B,0),),NA())</f>
        <v>567.6</v>
      </c>
      <c r="JY35">
        <f>IF($E$7&gt;=JY$7,INDEX(Data!JV:JV,MATCH(Control!$E35,Data!$B:$B,0),),NA())</f>
        <v>553.5</v>
      </c>
      <c r="JZ35">
        <f>IF($E$7&gt;=JZ$7,INDEX(Data!JW:JW,MATCH(Control!$E35,Data!$B:$B,0),),NA())</f>
        <v>548.1</v>
      </c>
      <c r="KA35">
        <f>IF($E$7&gt;=KA$7,INDEX(Data!JX:JX,MATCH(Control!$E35,Data!$B:$B,0),),NA())</f>
        <v>576.29999999999995</v>
      </c>
      <c r="KB35">
        <f>IF($E$7&gt;=KB$7,INDEX(Data!JY:JY,MATCH(Control!$E35,Data!$B:$B,0),),NA())</f>
        <v>541.20000000000005</v>
      </c>
      <c r="KC35">
        <f>IF($E$7&gt;=KC$7,INDEX(Data!JZ:JZ,MATCH(Control!$E35,Data!$B:$B,0),),NA())</f>
        <v>573.6</v>
      </c>
      <c r="KD35">
        <f>IF($E$7&gt;=KD$7,INDEX(Data!KA:KA,MATCH(Control!$E35,Data!$B:$B,0),),NA())</f>
        <v>633.1</v>
      </c>
      <c r="KE35">
        <f>IF($E$7&gt;=KE$7,INDEX(Data!KB:KB,MATCH(Control!$E35,Data!$B:$B,0),),NA())</f>
        <v>629.20000000000005</v>
      </c>
      <c r="KF35">
        <f>IF($E$7&gt;=KF$7,INDEX(Data!KC:KC,MATCH(Control!$E35,Data!$B:$B,0),),NA())</f>
        <v>686.3</v>
      </c>
      <c r="KG35">
        <f>IF($E$7&gt;=KG$7,INDEX(Data!KD:KD,MATCH(Control!$E35,Data!$B:$B,0),),NA())</f>
        <v>618.20000000000005</v>
      </c>
      <c r="KH35">
        <f>IF($E$7&gt;=KH$7,INDEX(Data!KE:KE,MATCH(Control!$E35,Data!$B:$B,0),),NA())</f>
        <v>568.4</v>
      </c>
      <c r="KI35">
        <f>IF($E$7&gt;=KI$7,INDEX(Data!KF:KF,MATCH(Control!$E35,Data!$B:$B,0),),NA())</f>
        <v>633.79999999999995</v>
      </c>
      <c r="KJ35">
        <f>IF($E$7&gt;=KJ$7,INDEX(Data!KG:KG,MATCH(Control!$E35,Data!$B:$B,0),),NA())</f>
        <v>629.6</v>
      </c>
      <c r="KK35">
        <f>IF($E$7&gt;=KK$7,INDEX(Data!KH:KH,MATCH(Control!$E35,Data!$B:$B,0),),NA())</f>
        <v>641.1</v>
      </c>
      <c r="KL35">
        <f>IF($E$7&gt;=KL$7,INDEX(Data!KI:KI,MATCH(Control!$E35,Data!$B:$B,0),),NA())</f>
        <v>629.1</v>
      </c>
      <c r="KM35">
        <f>IF($E$7&gt;=KM$7,INDEX(Data!KJ:KJ,MATCH(Control!$E35,Data!$B:$B,0),),NA())</f>
        <v>664</v>
      </c>
      <c r="KN35">
        <f>IF($E$7&gt;=KN$7,INDEX(Data!KK:KK,MATCH(Control!$E35,Data!$B:$B,0),),NA())</f>
        <v>656.8</v>
      </c>
      <c r="KO35">
        <f>IF($E$7&gt;=KO$7,INDEX(Data!KL:KL,MATCH(Control!$E35,Data!$B:$B,0),),NA())</f>
        <v>661.9</v>
      </c>
      <c r="KP35">
        <f>IF($E$7&gt;=KP$7,INDEX(Data!KM:KM,MATCH(Control!$E35,Data!$B:$B,0),),NA())</f>
        <v>682.1</v>
      </c>
      <c r="KQ35">
        <f>IF($E$7&gt;=KQ$7,INDEX(Data!KN:KN,MATCH(Control!$E35,Data!$B:$B,0),),NA())</f>
        <v>690.3</v>
      </c>
      <c r="KR35">
        <f>IF($E$7&gt;=KR$7,INDEX(Data!KO:KO,MATCH(Control!$E35,Data!$B:$B,0),),NA())</f>
        <v>769.7</v>
      </c>
      <c r="KS35">
        <f>IF($E$7&gt;=KS$7,INDEX(Data!KP:KP,MATCH(Control!$E35,Data!$B:$B,0),),NA())</f>
        <v>687.5</v>
      </c>
      <c r="KT35">
        <f>IF($E$7&gt;=KT$7,INDEX(Data!KQ:KQ,MATCH(Control!$E35,Data!$B:$B,0),),NA())</f>
        <v>641.70000000000005</v>
      </c>
      <c r="KU35">
        <f>IF($E$7&gt;=KU$7,INDEX(Data!KR:KR,MATCH(Control!$E35,Data!$B:$B,0),),NA())</f>
        <v>717</v>
      </c>
      <c r="KV35">
        <f>IF($E$7&gt;=KV$7,INDEX(Data!KS:KS,MATCH(Control!$E35,Data!$B:$B,0),),NA())</f>
        <v>696.6</v>
      </c>
      <c r="KW35">
        <f>IF($E$7&gt;=KW$7,INDEX(Data!KT:KT,MATCH(Control!$E35,Data!$B:$B,0),),NA())</f>
        <v>688.6</v>
      </c>
      <c r="KX35">
        <f>IF($E$7&gt;=KX$7,INDEX(Data!KU:KU,MATCH(Control!$E35,Data!$B:$B,0),),NA())</f>
        <v>694.7</v>
      </c>
      <c r="KY35">
        <f>IF($E$7&gt;=KY$7,INDEX(Data!KV:KV,MATCH(Control!$E35,Data!$B:$B,0),),NA())</f>
        <v>704.5</v>
      </c>
      <c r="KZ35">
        <f>IF($E$7&gt;=KZ$7,INDEX(Data!KW:KW,MATCH(Control!$E35,Data!$B:$B,0),),NA())</f>
        <v>741.7</v>
      </c>
      <c r="LA35">
        <f>IF($E$7&gt;=LA$7,INDEX(Data!KX:KX,MATCH(Control!$E35,Data!$B:$B,0),),NA())</f>
        <v>719</v>
      </c>
      <c r="LB35">
        <f>IF($E$7&gt;=LB$7,INDEX(Data!KY:KY,MATCH(Control!$E35,Data!$B:$B,0),),NA())</f>
        <v>706.5</v>
      </c>
      <c r="LC35">
        <f>IF($E$7&gt;=LC$7,INDEX(Data!KZ:KZ,MATCH(Control!$E35,Data!$B:$B,0),),NA())</f>
        <v>712.9</v>
      </c>
      <c r="LD35">
        <f>IF($E$7&gt;=LD$7,INDEX(Data!LA:LA,MATCH(Control!$E35,Data!$B:$B,0),),NA())</f>
        <v>761.1</v>
      </c>
      <c r="LE35">
        <f>IF($E$7&gt;=LE$7,INDEX(Data!LB:LB,MATCH(Control!$E35,Data!$B:$B,0),),NA())</f>
        <v>658.2</v>
      </c>
      <c r="LF35">
        <f>IF($E$7&gt;=LF$7,INDEX(Data!LC:LC,MATCH(Control!$E35,Data!$B:$B,0),),NA())</f>
        <v>641.20000000000005</v>
      </c>
      <c r="LG35">
        <f>IF($E$7&gt;=LG$7,INDEX(Data!LD:LD,MATCH(Control!$E35,Data!$B:$B,0),),NA())</f>
        <v>666.6</v>
      </c>
      <c r="LH35">
        <f>IF($E$7&gt;=LH$7,INDEX(Data!LE:LE,MATCH(Control!$E35,Data!$B:$B,0),),NA())</f>
        <v>661.4</v>
      </c>
      <c r="LI35">
        <f>IF($E$7&gt;=LI$7,INDEX(Data!LF:LF,MATCH(Control!$E35,Data!$B:$B,0),),NA())</f>
        <v>656.9</v>
      </c>
      <c r="LJ35">
        <f>IF($E$7&gt;=LJ$7,INDEX(Data!LG:LG,MATCH(Control!$E35,Data!$B:$B,0),),NA())</f>
        <v>635.20000000000005</v>
      </c>
      <c r="LK35">
        <f>IF($E$7&gt;=LK$7,INDEX(Data!LH:LH,MATCH(Control!$E35,Data!$B:$B,0),),NA())</f>
        <v>639.4</v>
      </c>
      <c r="LL35">
        <f>IF($E$7&gt;=LL$7,INDEX(Data!LI:LI,MATCH(Control!$E35,Data!$B:$B,0),),NA())</f>
        <v>651.9</v>
      </c>
      <c r="LM35">
        <f>IF($E$7&gt;=LM$7,INDEX(Data!LJ:LJ,MATCH(Control!$E35,Data!$B:$B,0),),NA())</f>
        <v>615.4</v>
      </c>
      <c r="LN35">
        <f>IF($E$7&gt;=LN$7,INDEX(Data!LK:LK,MATCH(Control!$E35,Data!$B:$B,0),),NA())</f>
        <v>671.7</v>
      </c>
      <c r="LO35">
        <f>IF($E$7&gt;=LO$7,INDEX(Data!LL:LL,MATCH(Control!$E35,Data!$B:$B,0),),NA())</f>
        <v>648.4</v>
      </c>
      <c r="LP35">
        <f>IF($E$7&gt;=LP$7,INDEX(Data!LM:LM,MATCH(Control!$E35,Data!$B:$B,0),),NA())</f>
        <v>727.2</v>
      </c>
      <c r="LQ35">
        <f>IF($E$7&gt;=LQ$7,INDEX(Data!LN:LN,MATCH(Control!$E35,Data!$B:$B,0),),NA())</f>
        <v>702.5</v>
      </c>
      <c r="LR35">
        <f>IF($E$7&gt;=LR$7,INDEX(Data!LO:LO,MATCH(Control!$E35,Data!$B:$B,0),),NA())</f>
        <v>623.29999999999995</v>
      </c>
      <c r="LS35">
        <f>IF($E$7&gt;=LS$7,INDEX(Data!LP:LP,MATCH(Control!$E35,Data!$B:$B,0),),NA())</f>
        <v>675.1</v>
      </c>
      <c r="LT35">
        <f>IF($E$7&gt;=LT$7,INDEX(Data!LQ:LQ,MATCH(Control!$E35,Data!$B:$B,0),),NA())</f>
        <v>709.9</v>
      </c>
      <c r="LU35">
        <f>IF($E$7&gt;=LU$7,INDEX(Data!LR:LR,MATCH(Control!$E35,Data!$B:$B,0),),NA())</f>
        <v>725.3</v>
      </c>
      <c r="LV35">
        <f>IF($E$7&gt;=LV$7,INDEX(Data!LS:LS,MATCH(Control!$E35,Data!$B:$B,0),),NA())</f>
        <v>684.1</v>
      </c>
      <c r="LW35">
        <f>IF($E$7&gt;=LW$7,INDEX(Data!LT:LT,MATCH(Control!$E35,Data!$B:$B,0),),NA())</f>
        <v>748.7</v>
      </c>
      <c r="LX35">
        <f>IF($E$7&gt;=LX$7,INDEX(Data!LU:LU,MATCH(Control!$E35,Data!$B:$B,0),),NA())</f>
        <v>768.5</v>
      </c>
      <c r="LY35">
        <f>IF($E$7&gt;=LY$7,INDEX(Data!LV:LV,MATCH(Control!$E35,Data!$B:$B,0),),NA())</f>
        <v>769.2</v>
      </c>
      <c r="LZ35">
        <f>IF($E$7&gt;=LZ$7,INDEX(Data!LW:LW,MATCH(Control!$E35,Data!$B:$B,0),),NA())</f>
        <v>873.9</v>
      </c>
      <c r="MA35">
        <f>IF($E$7&gt;=MA$7,INDEX(Data!LX:LX,MATCH(Control!$E35,Data!$B:$B,0),),NA())</f>
        <v>866.9</v>
      </c>
      <c r="MB35">
        <f>IF($E$7&gt;=MB$7,INDEX(Data!LY:LY,MATCH(Control!$E35,Data!$B:$B,0),),NA())</f>
        <v>981</v>
      </c>
      <c r="MC35">
        <f>IF($E$7&gt;=MC$7,INDEX(Data!LZ:LZ,MATCH(Control!$E35,Data!$B:$B,0),),NA())</f>
        <v>837.2</v>
      </c>
      <c r="MD35">
        <f>IF($E$7&gt;=MD$7,INDEX(Data!MA:MA,MATCH(Control!$E35,Data!$B:$B,0),),NA())</f>
        <v>763.3</v>
      </c>
      <c r="ME35">
        <f>IF($E$7&gt;=ME$7,INDEX(Data!MB:MB,MATCH(Control!$E35,Data!$B:$B,0),),NA())</f>
        <v>832.3</v>
      </c>
      <c r="MF35">
        <f>IF($E$7&gt;=MF$7,INDEX(Data!MC:MC,MATCH(Control!$E35,Data!$B:$B,0),),NA())</f>
        <v>802.8</v>
      </c>
      <c r="MG35">
        <f>IF($E$7&gt;=MG$7,INDEX(Data!MD:MD,MATCH(Control!$E35,Data!$B:$B,0),),NA())</f>
        <v>811.3</v>
      </c>
      <c r="MH35">
        <f>IF($E$7&gt;=MH$7,INDEX(Data!ME:ME,MATCH(Control!$E35,Data!$B:$B,0),),NA())</f>
        <v>795.8</v>
      </c>
      <c r="MI35">
        <f>IF($E$7&gt;=MI$7,INDEX(Data!MF:MF,MATCH(Control!$E35,Data!$B:$B,0),),NA())</f>
        <v>885.9</v>
      </c>
      <c r="MJ35">
        <f>IF($E$7&gt;=MJ$7,INDEX(Data!MG:MG,MATCH(Control!$E35,Data!$B:$B,0),),NA())</f>
        <v>896.6</v>
      </c>
      <c r="MK35">
        <f>IF($E$7&gt;=MK$7,INDEX(Data!MH:MH,MATCH(Control!$E35,Data!$B:$B,0),),NA())</f>
        <v>881.5</v>
      </c>
      <c r="ML35">
        <f>IF($E$7&gt;=ML$7,INDEX(Data!MI:MI,MATCH(Control!$E35,Data!$B:$B,0),),NA())</f>
        <v>869</v>
      </c>
      <c r="MM35">
        <f>IF($E$7&gt;=MM$7,INDEX(Data!MJ:MJ,MATCH(Control!$E35,Data!$B:$B,0),),NA())</f>
        <v>863.4</v>
      </c>
      <c r="MN35">
        <f>IF($E$7&gt;=MN$7,INDEX(Data!MK:MK,MATCH(Control!$E35,Data!$B:$B,0),),NA())</f>
        <v>976.6</v>
      </c>
      <c r="MO35">
        <f>IF($E$7&gt;=MO$7,INDEX(Data!ML:ML,MATCH(Control!$E35,Data!$B:$B,0),),NA())</f>
        <v>868.8</v>
      </c>
      <c r="MP35">
        <f>IF($E$7&gt;=MP$7,INDEX(Data!MM:MM,MATCH(Control!$E35,Data!$B:$B,0),),NA())</f>
        <v>762.6</v>
      </c>
      <c r="MQ35">
        <f>IF($E$7&gt;=MQ$7,INDEX(Data!MN:MN,MATCH(Control!$E35,Data!$B:$B,0),),NA())</f>
        <v>804.5</v>
      </c>
      <c r="MR35">
        <f>IF($E$7&gt;=MR$7,INDEX(Data!MO:MO,MATCH(Control!$E35,Data!$B:$B,0),),NA())</f>
        <v>781.8</v>
      </c>
      <c r="MS35" t="e">
        <f>IF($E$7&gt;=MS$7,INDEX(Data!MP:MP,MATCH(Control!$E35,Data!$B:$B,0),),NA())</f>
        <v>#N/A</v>
      </c>
      <c r="MT35" t="e">
        <f>IF($E$7&gt;=MT$7,INDEX(Data!MQ:MQ,MATCH(Control!$E35,Data!$B:$B,0),),NA())</f>
        <v>#N/A</v>
      </c>
      <c r="MU35" t="e">
        <f>IF($E$7&gt;=MU$7,INDEX(Data!MR:MR,MATCH(Control!$E35,Data!$B:$B,0),),NA())</f>
        <v>#N/A</v>
      </c>
      <c r="MV35" t="e">
        <f>IF($E$7&gt;=MV$7,INDEX(Data!MS:MS,MATCH(Control!$E35,Data!$B:$B,0),),NA())</f>
        <v>#N/A</v>
      </c>
      <c r="MW35" t="e">
        <f>IF($E$7&gt;=MW$7,INDEX(Data!MT:MT,MATCH(Control!$E35,Data!$B:$B,0),),NA())</f>
        <v>#N/A</v>
      </c>
      <c r="MX35" t="e">
        <f>IF($E$7&gt;=MX$7,INDEX(Data!MU:MU,MATCH(Control!$E35,Data!$B:$B,0),),NA())</f>
        <v>#N/A</v>
      </c>
      <c r="MY35" t="e">
        <f>IF($E$7&gt;=MY$7,INDEX(Data!MV:MV,MATCH(Control!$E35,Data!$B:$B,0),),NA())</f>
        <v>#N/A</v>
      </c>
      <c r="MZ35" t="e">
        <f>IF($E$7&gt;=MZ$7,INDEX(Data!MW:MW,MATCH(Control!$E35,Data!$B:$B,0),),NA())</f>
        <v>#N/A</v>
      </c>
      <c r="NA35" t="e">
        <f>IF($E$7&gt;=NA$7,INDEX(Data!MX:MX,MATCH(Control!$E35,Data!$B:$B,0),),NA())</f>
        <v>#N/A</v>
      </c>
      <c r="NB35" t="e">
        <f>IF($E$7&gt;=NB$7,INDEX(Data!MY:MY,MATCH(Control!$E35,Data!$B:$B,0),),NA())</f>
        <v>#N/A</v>
      </c>
      <c r="NC35" t="e">
        <f>IF($E$7&gt;=NC$7,INDEX(Data!MZ:MZ,MATCH(Control!$E35,Data!$B:$B,0),),NA())</f>
        <v>#N/A</v>
      </c>
      <c r="ND35" t="e">
        <f>IF($E$7&gt;=ND$7,INDEX(Data!NA:NA,MATCH(Control!$E35,Data!$B:$B,0),),NA())</f>
        <v>#N/A</v>
      </c>
      <c r="NE35" t="e">
        <f>IF($E$7&gt;=NE$7,INDEX(Data!NB:NB,MATCH(Control!$E35,Data!$B:$B,0),),NA())</f>
        <v>#N/A</v>
      </c>
      <c r="NF35" t="e">
        <f>IF($E$7&gt;=NF$7,INDEX(Data!NC:NC,MATCH(Control!$E35,Data!$B:$B,0),),NA())</f>
        <v>#N/A</v>
      </c>
      <c r="NG35" t="e">
        <f>IF($E$7&gt;=NG$7,INDEX(Data!ND:ND,MATCH(Control!$E35,Data!$B:$B,0),),NA())</f>
        <v>#N/A</v>
      </c>
      <c r="NH35" t="e">
        <f>IF($E$7&gt;=NH$7,INDEX(Data!NE:NE,MATCH(Control!$E35,Data!$B:$B,0),),NA())</f>
        <v>#N/A</v>
      </c>
      <c r="NI35" t="e">
        <f>IF($E$7&gt;=NI$7,INDEX(Data!NF:NF,MATCH(Control!$E35,Data!$B:$B,0),),NA())</f>
        <v>#N/A</v>
      </c>
      <c r="NJ35" t="e">
        <f>IF($E$7&gt;=NJ$7,INDEX(Data!NG:NG,MATCH(Control!$E35,Data!$B:$B,0),),NA())</f>
        <v>#N/A</v>
      </c>
      <c r="NK35" t="e">
        <f>IF($E$7&gt;=NK$7,INDEX(Data!NH:NH,MATCH(Control!$E35,Data!$B:$B,0),),NA())</f>
        <v>#N/A</v>
      </c>
      <c r="NL35" t="e">
        <f>IF($E$7&gt;=NL$7,INDEX(Data!NI:NI,MATCH(Control!$E35,Data!$B:$B,0),),NA())</f>
        <v>#N/A</v>
      </c>
    </row>
    <row r="36" spans="1:376" x14ac:dyDescent="0.25">
      <c r="C36" s="8">
        <f t="shared" si="0"/>
        <v>39630</v>
      </c>
    </row>
    <row r="37" spans="1:376" x14ac:dyDescent="0.25">
      <c r="C37" s="8">
        <f t="shared" si="0"/>
        <v>39600</v>
      </c>
      <c r="E37" s="3" t="str">
        <f t="shared" ref="E37:E45" si="35">CONCATENATE(F37," - ",G37)</f>
        <v>All of Australia - Supermarket &amp; grocery stores</v>
      </c>
      <c r="F37" t="str">
        <f t="shared" ref="F37:F45" si="36">A2</f>
        <v>All of Australia</v>
      </c>
      <c r="G37" t="str">
        <f>G9</f>
        <v>Supermarket &amp; grocery stores</v>
      </c>
      <c r="H37">
        <f>IF($E$7&gt;=H$7,INDEX(Data!E:E,MATCH(Control!$E37,Data!$B:$B,0),),NA())</f>
        <v>933.4</v>
      </c>
      <c r="I37">
        <f>IF($E$7&gt;=I$7,INDEX(Data!F:F,MATCH(Control!$E37,Data!$B:$B,0),),NA())</f>
        <v>920.5</v>
      </c>
      <c r="J37">
        <f>IF($E$7&gt;=J$7,INDEX(Data!G:G,MATCH(Control!$E37,Data!$B:$B,0),),NA())</f>
        <v>933.6</v>
      </c>
      <c r="K37">
        <f>IF($E$7&gt;=K$7,INDEX(Data!H:H,MATCH(Control!$E37,Data!$B:$B,0),),NA())</f>
        <v>972.6</v>
      </c>
      <c r="L37">
        <f>IF($E$7&gt;=L$7,INDEX(Data!I:I,MATCH(Control!$E37,Data!$B:$B,0),),NA())</f>
        <v>923.5</v>
      </c>
      <c r="M37">
        <f>IF($E$7&gt;=M$7,INDEX(Data!J:J,MATCH(Control!$E37,Data!$B:$B,0),),NA())</f>
        <v>955.9</v>
      </c>
      <c r="N37">
        <f>IF($E$7&gt;=N$7,INDEX(Data!K:K,MATCH(Control!$E37,Data!$B:$B,0),),NA())</f>
        <v>999.3</v>
      </c>
      <c r="O37">
        <f>IF($E$7&gt;=O$7,INDEX(Data!L:L,MATCH(Control!$E37,Data!$B:$B,0),),NA())</f>
        <v>1031.9000000000001</v>
      </c>
      <c r="P37">
        <f>IF($E$7&gt;=P$7,INDEX(Data!M:M,MATCH(Control!$E37,Data!$B:$B,0),),NA())</f>
        <v>1190.4000000000001</v>
      </c>
      <c r="Q37">
        <f>IF($E$7&gt;=Q$7,INDEX(Data!N:N,MATCH(Control!$E37,Data!$B:$B,0),),NA())</f>
        <v>959.3</v>
      </c>
      <c r="R37">
        <f>IF($E$7&gt;=R$7,INDEX(Data!O:O,MATCH(Control!$E37,Data!$B:$B,0),),NA())</f>
        <v>995.5</v>
      </c>
      <c r="S37">
        <f>IF($E$7&gt;=S$7,INDEX(Data!P:P,MATCH(Control!$E37,Data!$B:$B,0),),NA())</f>
        <v>1080.8</v>
      </c>
      <c r="T37">
        <f>IF($E$7&gt;=T$7,INDEX(Data!Q:Q,MATCH(Control!$E37,Data!$B:$B,0),),NA())</f>
        <v>1036.4000000000001</v>
      </c>
      <c r="U37">
        <f>IF($E$7&gt;=U$7,INDEX(Data!R:R,MATCH(Control!$E37,Data!$B:$B,0),),NA())</f>
        <v>1014.2</v>
      </c>
      <c r="V37">
        <f>IF($E$7&gt;=V$7,INDEX(Data!S:S,MATCH(Control!$E37,Data!$B:$B,0),),NA())</f>
        <v>1033.9000000000001</v>
      </c>
      <c r="W37">
        <f>IF($E$7&gt;=W$7,INDEX(Data!T:T,MATCH(Control!$E37,Data!$B:$B,0),),NA())</f>
        <v>1047.4000000000001</v>
      </c>
      <c r="X37">
        <f>IF($E$7&gt;=X$7,INDEX(Data!U:U,MATCH(Control!$E37,Data!$B:$B,0),),NA())</f>
        <v>1089.4000000000001</v>
      </c>
      <c r="Y37">
        <f>IF($E$7&gt;=Y$7,INDEX(Data!V:V,MATCH(Control!$E37,Data!$B:$B,0),),NA())</f>
        <v>1075.5999999999999</v>
      </c>
      <c r="Z37">
        <f>IF($E$7&gt;=Z$7,INDEX(Data!W:W,MATCH(Control!$E37,Data!$B:$B,0),),NA())</f>
        <v>1105.9000000000001</v>
      </c>
      <c r="AA37">
        <f>IF($E$7&gt;=AA$7,INDEX(Data!X:X,MATCH(Control!$E37,Data!$B:$B,0),),NA())</f>
        <v>1155.9000000000001</v>
      </c>
      <c r="AB37">
        <f>IF($E$7&gt;=AB$7,INDEX(Data!Y:Y,MATCH(Control!$E37,Data!$B:$B,0),),NA())</f>
        <v>1334.8</v>
      </c>
      <c r="AC37">
        <f>IF($E$7&gt;=AC$7,INDEX(Data!Z:Z,MATCH(Control!$E37,Data!$B:$B,0),),NA())</f>
        <v>1062.2</v>
      </c>
      <c r="AD37">
        <f>IF($E$7&gt;=AD$7,INDEX(Data!AA:AA,MATCH(Control!$E37,Data!$B:$B,0),),NA())</f>
        <v>1087.8</v>
      </c>
      <c r="AE37">
        <f>IF($E$7&gt;=AE$7,INDEX(Data!AB:AB,MATCH(Control!$E37,Data!$B:$B,0),),NA())</f>
        <v>1132.3</v>
      </c>
      <c r="AF37">
        <f>IF($E$7&gt;=AF$7,INDEX(Data!AC:AC,MATCH(Control!$E37,Data!$B:$B,0),),NA())</f>
        <v>1101.8</v>
      </c>
      <c r="AG37">
        <f>IF($E$7&gt;=AG$7,INDEX(Data!AD:AD,MATCH(Control!$E37,Data!$B:$B,0),),NA())</f>
        <v>1148.5</v>
      </c>
      <c r="AH37">
        <f>IF($E$7&gt;=AH$7,INDEX(Data!AE:AE,MATCH(Control!$E37,Data!$B:$B,0),),NA())</f>
        <v>1121.3</v>
      </c>
      <c r="AI37">
        <f>IF($E$7&gt;=AI$7,INDEX(Data!AF:AF,MATCH(Control!$E37,Data!$B:$B,0),),NA())</f>
        <v>1118.3</v>
      </c>
      <c r="AJ37">
        <f>IF($E$7&gt;=AJ$7,INDEX(Data!AG:AG,MATCH(Control!$E37,Data!$B:$B,0),),NA())</f>
        <v>1179.2</v>
      </c>
      <c r="AK37">
        <f>IF($E$7&gt;=AK$7,INDEX(Data!AH:AH,MATCH(Control!$E37,Data!$B:$B,0),),NA())</f>
        <v>1105.5</v>
      </c>
      <c r="AL37">
        <f>IF($E$7&gt;=AL$7,INDEX(Data!AI:AI,MATCH(Control!$E37,Data!$B:$B,0),),NA())</f>
        <v>1199.5</v>
      </c>
      <c r="AM37">
        <f>IF($E$7&gt;=AM$7,INDEX(Data!AJ:AJ,MATCH(Control!$E37,Data!$B:$B,0),),NA())</f>
        <v>1226.5999999999999</v>
      </c>
      <c r="AN37">
        <f>IF($E$7&gt;=AN$7,INDEX(Data!AK:AK,MATCH(Control!$E37,Data!$B:$B,0),),NA())</f>
        <v>1368.3</v>
      </c>
      <c r="AO37">
        <f>IF($E$7&gt;=AO$7,INDEX(Data!AL:AL,MATCH(Control!$E37,Data!$B:$B,0),),NA())</f>
        <v>1206.7</v>
      </c>
      <c r="AP37">
        <f>IF($E$7&gt;=AP$7,INDEX(Data!AM:AM,MATCH(Control!$E37,Data!$B:$B,0),),NA())</f>
        <v>1141.3</v>
      </c>
      <c r="AQ37">
        <f>IF($E$7&gt;=AQ$7,INDEX(Data!AN:AN,MATCH(Control!$E37,Data!$B:$B,0),),NA())</f>
        <v>1222.8</v>
      </c>
      <c r="AR37">
        <f>IF($E$7&gt;=AR$7,INDEX(Data!AO:AO,MATCH(Control!$E37,Data!$B:$B,0),),NA())</f>
        <v>1207.4000000000001</v>
      </c>
      <c r="AS37">
        <f>IF($E$7&gt;=AS$7,INDEX(Data!AP:AP,MATCH(Control!$E37,Data!$B:$B,0),),NA())</f>
        <v>1277.0999999999999</v>
      </c>
      <c r="AT37">
        <f>IF($E$7&gt;=AT$7,INDEX(Data!AQ:AQ,MATCH(Control!$E37,Data!$B:$B,0),),NA())</f>
        <v>1193.7</v>
      </c>
      <c r="AU37">
        <f>IF($E$7&gt;=AU$7,INDEX(Data!AR:AR,MATCH(Control!$E37,Data!$B:$B,0),),NA())</f>
        <v>1282.2</v>
      </c>
      <c r="AV37">
        <f>IF($E$7&gt;=AV$7,INDEX(Data!AS:AS,MATCH(Control!$E37,Data!$B:$B,0),),NA())</f>
        <v>1296.9000000000001</v>
      </c>
      <c r="AW37">
        <f>IF($E$7&gt;=AW$7,INDEX(Data!AT:AT,MATCH(Control!$E37,Data!$B:$B,0),),NA())</f>
        <v>1237.3</v>
      </c>
      <c r="AX37">
        <f>IF($E$7&gt;=AX$7,INDEX(Data!AU:AU,MATCH(Control!$E37,Data!$B:$B,0),),NA())</f>
        <v>1350.7</v>
      </c>
      <c r="AY37">
        <f>IF($E$7&gt;=AY$7,INDEX(Data!AV:AV,MATCH(Control!$E37,Data!$B:$B,0),),NA())</f>
        <v>1353.4</v>
      </c>
      <c r="AZ37">
        <f>IF($E$7&gt;=AZ$7,INDEX(Data!AW:AW,MATCH(Control!$E37,Data!$B:$B,0),),NA())</f>
        <v>1503.3</v>
      </c>
      <c r="BA37">
        <f>IF($E$7&gt;=BA$7,INDEX(Data!AX:AX,MATCH(Control!$E37,Data!$B:$B,0),),NA())</f>
        <v>1361.6</v>
      </c>
      <c r="BB37">
        <f>IF($E$7&gt;=BB$7,INDEX(Data!AY:AY,MATCH(Control!$E37,Data!$B:$B,0),),NA())</f>
        <v>1273.9000000000001</v>
      </c>
      <c r="BC37">
        <f>IF($E$7&gt;=BC$7,INDEX(Data!AZ:AZ,MATCH(Control!$E37,Data!$B:$B,0),),NA())</f>
        <v>1371.5</v>
      </c>
      <c r="BD37">
        <f>IF($E$7&gt;=BD$7,INDEX(Data!BA:BA,MATCH(Control!$E37,Data!$B:$B,0),),NA())</f>
        <v>1344.6</v>
      </c>
      <c r="BE37">
        <f>IF($E$7&gt;=BE$7,INDEX(Data!BB:BB,MATCH(Control!$E37,Data!$B:$B,0),),NA())</f>
        <v>1435.5</v>
      </c>
      <c r="BF37">
        <f>IF($E$7&gt;=BF$7,INDEX(Data!BC:BC,MATCH(Control!$E37,Data!$B:$B,0),),NA())</f>
        <v>1346</v>
      </c>
      <c r="BG37">
        <f>IF($E$7&gt;=BG$7,INDEX(Data!BD:BD,MATCH(Control!$E37,Data!$B:$B,0),),NA())</f>
        <v>1419.1</v>
      </c>
      <c r="BH37">
        <f>IF($E$7&gt;=BH$7,INDEX(Data!BE:BE,MATCH(Control!$E37,Data!$B:$B,0),),NA())</f>
        <v>1406.8</v>
      </c>
      <c r="BI37">
        <f>IF($E$7&gt;=BI$7,INDEX(Data!BF:BF,MATCH(Control!$E37,Data!$B:$B,0),),NA())</f>
        <v>1397.5</v>
      </c>
      <c r="BJ37">
        <f>IF($E$7&gt;=BJ$7,INDEX(Data!BG:BG,MATCH(Control!$E37,Data!$B:$B,0),),NA())</f>
        <v>1487.6</v>
      </c>
      <c r="BK37">
        <f>IF($E$7&gt;=BK$7,INDEX(Data!BH:BH,MATCH(Control!$E37,Data!$B:$B,0),),NA())</f>
        <v>1449.1</v>
      </c>
      <c r="BL37">
        <f>IF($E$7&gt;=BL$7,INDEX(Data!BI:BI,MATCH(Control!$E37,Data!$B:$B,0),),NA())</f>
        <v>1683.7</v>
      </c>
      <c r="BM37">
        <f>IF($E$7&gt;=BM$7,INDEX(Data!BJ:BJ,MATCH(Control!$E37,Data!$B:$B,0),),NA())</f>
        <v>1493.8</v>
      </c>
      <c r="BN37">
        <f>IF($E$7&gt;=BN$7,INDEX(Data!BK:BK,MATCH(Control!$E37,Data!$B:$B,0),),NA())</f>
        <v>1396.5</v>
      </c>
      <c r="BO37">
        <f>IF($E$7&gt;=BO$7,INDEX(Data!BL:BL,MATCH(Control!$E37,Data!$B:$B,0),),NA())</f>
        <v>1469.8</v>
      </c>
      <c r="BP37">
        <f>IF($E$7&gt;=BP$7,INDEX(Data!BM:BM,MATCH(Control!$E37,Data!$B:$B,0),),NA())</f>
        <v>1499.2</v>
      </c>
      <c r="BQ37">
        <f>IF($E$7&gt;=BQ$7,INDEX(Data!BN:BN,MATCH(Control!$E37,Data!$B:$B,0),),NA())</f>
        <v>1497.3</v>
      </c>
      <c r="BR37">
        <f>IF($E$7&gt;=BR$7,INDEX(Data!BO:BO,MATCH(Control!$E37,Data!$B:$B,0),),NA())</f>
        <v>1446.6</v>
      </c>
      <c r="BS37">
        <f>IF($E$7&gt;=BS$7,INDEX(Data!BP:BP,MATCH(Control!$E37,Data!$B:$B,0),),NA())</f>
        <v>1516.9</v>
      </c>
      <c r="BT37">
        <f>IF($E$7&gt;=BT$7,INDEX(Data!BQ:BQ,MATCH(Control!$E37,Data!$B:$B,0),),NA())</f>
        <v>1487.3</v>
      </c>
      <c r="BU37">
        <f>IF($E$7&gt;=BU$7,INDEX(Data!BR:BR,MATCH(Control!$E37,Data!$B:$B,0),),NA())</f>
        <v>1491.2</v>
      </c>
      <c r="BV37">
        <f>IF($E$7&gt;=BV$7,INDEX(Data!BS:BS,MATCH(Control!$E37,Data!$B:$B,0),),NA())</f>
        <v>1585.5</v>
      </c>
      <c r="BW37">
        <f>IF($E$7&gt;=BW$7,INDEX(Data!BT:BT,MATCH(Control!$E37,Data!$B:$B,0),),NA())</f>
        <v>1536.7</v>
      </c>
      <c r="BX37">
        <f>IF($E$7&gt;=BX$7,INDEX(Data!BU:BU,MATCH(Control!$E37,Data!$B:$B,0),),NA())</f>
        <v>1847.3</v>
      </c>
      <c r="BY37">
        <f>IF($E$7&gt;=BY$7,INDEX(Data!BV:BV,MATCH(Control!$E37,Data!$B:$B,0),),NA())</f>
        <v>1526.6</v>
      </c>
      <c r="BZ37">
        <f>IF($E$7&gt;=BZ$7,INDEX(Data!BW:BW,MATCH(Control!$E37,Data!$B:$B,0),),NA())</f>
        <v>1509.2</v>
      </c>
      <c r="CA37">
        <f>IF($E$7&gt;=CA$7,INDEX(Data!BX:BX,MATCH(Control!$E37,Data!$B:$B,0),),NA())</f>
        <v>1660.1</v>
      </c>
      <c r="CB37">
        <f>IF($E$7&gt;=CB$7,INDEX(Data!BY:BY,MATCH(Control!$E37,Data!$B:$B,0),),NA())</f>
        <v>1590.3</v>
      </c>
      <c r="CC37">
        <f>IF($E$7&gt;=CC$7,INDEX(Data!BZ:BZ,MATCH(Control!$E37,Data!$B:$B,0),),NA())</f>
        <v>1564.2</v>
      </c>
      <c r="CD37">
        <f>IF($E$7&gt;=CD$7,INDEX(Data!CA:CA,MATCH(Control!$E37,Data!$B:$B,0),),NA())</f>
        <v>1583.3</v>
      </c>
      <c r="CE37">
        <f>IF($E$7&gt;=CE$7,INDEX(Data!CB:CB,MATCH(Control!$E37,Data!$B:$B,0),),NA())</f>
        <v>1587.1</v>
      </c>
      <c r="CF37">
        <f>IF($E$7&gt;=CF$7,INDEX(Data!CC:CC,MATCH(Control!$E37,Data!$B:$B,0),),NA())</f>
        <v>1631</v>
      </c>
      <c r="CG37">
        <f>IF($E$7&gt;=CG$7,INDEX(Data!CD:CD,MATCH(Control!$E37,Data!$B:$B,0),),NA())</f>
        <v>1672.7</v>
      </c>
      <c r="CH37">
        <f>IF($E$7&gt;=CH$7,INDEX(Data!CE:CE,MATCH(Control!$E37,Data!$B:$B,0),),NA())</f>
        <v>1680.8</v>
      </c>
      <c r="CI37">
        <f>IF($E$7&gt;=CI$7,INDEX(Data!CF:CF,MATCH(Control!$E37,Data!$B:$B,0),),NA())</f>
        <v>1734.8</v>
      </c>
      <c r="CJ37">
        <f>IF($E$7&gt;=CJ$7,INDEX(Data!CG:CG,MATCH(Control!$E37,Data!$B:$B,0),),NA())</f>
        <v>2052.6999999999998</v>
      </c>
      <c r="CK37">
        <f>IF($E$7&gt;=CK$7,INDEX(Data!CH:CH,MATCH(Control!$E37,Data!$B:$B,0),),NA())</f>
        <v>1699.2</v>
      </c>
      <c r="CL37">
        <f>IF($E$7&gt;=CL$7,INDEX(Data!CI:CI,MATCH(Control!$E37,Data!$B:$B,0),),NA())</f>
        <v>1649.2</v>
      </c>
      <c r="CM37">
        <f>IF($E$7&gt;=CM$7,INDEX(Data!CJ:CJ,MATCH(Control!$E37,Data!$B:$B,0),),NA())</f>
        <v>1874.1</v>
      </c>
      <c r="CN37">
        <f>IF($E$7&gt;=CN$7,INDEX(Data!CK:CK,MATCH(Control!$E37,Data!$B:$B,0),),NA())</f>
        <v>1735.5</v>
      </c>
      <c r="CO37">
        <f>IF($E$7&gt;=CO$7,INDEX(Data!CL:CL,MATCH(Control!$E37,Data!$B:$B,0),),NA())</f>
        <v>1756.7</v>
      </c>
      <c r="CP37">
        <f>IF($E$7&gt;=CP$7,INDEX(Data!CM:CM,MATCH(Control!$E37,Data!$B:$B,0),),NA())</f>
        <v>1788</v>
      </c>
      <c r="CQ37">
        <f>IF($E$7&gt;=CQ$7,INDEX(Data!CN:CN,MATCH(Control!$E37,Data!$B:$B,0),),NA())</f>
        <v>1781.2</v>
      </c>
      <c r="CR37">
        <f>IF($E$7&gt;=CR$7,INDEX(Data!CO:CO,MATCH(Control!$E37,Data!$B:$B,0),),NA())</f>
        <v>1863</v>
      </c>
      <c r="CS37">
        <f>IF($E$7&gt;=CS$7,INDEX(Data!CP:CP,MATCH(Control!$E37,Data!$B:$B,0),),NA())</f>
        <v>1860.5</v>
      </c>
      <c r="CT37">
        <f>IF($E$7&gt;=CT$7,INDEX(Data!CQ:CQ,MATCH(Control!$E37,Data!$B:$B,0),),NA())</f>
        <v>1814.9</v>
      </c>
      <c r="CU37">
        <f>IF($E$7&gt;=CU$7,INDEX(Data!CR:CR,MATCH(Control!$E37,Data!$B:$B,0),),NA())</f>
        <v>1902</v>
      </c>
      <c r="CV37">
        <f>IF($E$7&gt;=CV$7,INDEX(Data!CS:CS,MATCH(Control!$E37,Data!$B:$B,0),),NA())</f>
        <v>2221.3000000000002</v>
      </c>
      <c r="CW37">
        <f>IF($E$7&gt;=CW$7,INDEX(Data!CT:CT,MATCH(Control!$E37,Data!$B:$B,0),),NA())</f>
        <v>1856.3</v>
      </c>
      <c r="CX37">
        <f>IF($E$7&gt;=CX$7,INDEX(Data!CU:CU,MATCH(Control!$E37,Data!$B:$B,0),),NA())</f>
        <v>1793.7</v>
      </c>
      <c r="CY37">
        <f>IF($E$7&gt;=CY$7,INDEX(Data!CV:CV,MATCH(Control!$E37,Data!$B:$B,0),),NA())</f>
        <v>2008.5</v>
      </c>
      <c r="CZ37">
        <f>IF($E$7&gt;=CZ$7,INDEX(Data!CW:CW,MATCH(Control!$E37,Data!$B:$B,0),),NA())</f>
        <v>1875.4</v>
      </c>
      <c r="DA37">
        <f>IF($E$7&gt;=DA$7,INDEX(Data!CX:CX,MATCH(Control!$E37,Data!$B:$B,0),),NA())</f>
        <v>1962.4</v>
      </c>
      <c r="DB37">
        <f>IF($E$7&gt;=DB$7,INDEX(Data!CY:CY,MATCH(Control!$E37,Data!$B:$B,0),),NA())</f>
        <v>1940.6</v>
      </c>
      <c r="DC37">
        <f>IF($E$7&gt;=DC$7,INDEX(Data!CZ:CZ,MATCH(Control!$E37,Data!$B:$B,0),),NA())</f>
        <v>1894</v>
      </c>
      <c r="DD37">
        <f>IF($E$7&gt;=DD$7,INDEX(Data!DA:DA,MATCH(Control!$E37,Data!$B:$B,0),),NA())</f>
        <v>2043.7</v>
      </c>
      <c r="DE37">
        <f>IF($E$7&gt;=DE$7,INDEX(Data!DB:DB,MATCH(Control!$E37,Data!$B:$B,0),),NA())</f>
        <v>1910.9</v>
      </c>
      <c r="DF37">
        <f>IF($E$7&gt;=DF$7,INDEX(Data!DC:DC,MATCH(Control!$E37,Data!$B:$B,0),),NA())</f>
        <v>2023.7</v>
      </c>
      <c r="DG37">
        <f>IF($E$7&gt;=DG$7,INDEX(Data!DD:DD,MATCH(Control!$E37,Data!$B:$B,0),),NA())</f>
        <v>2114.1</v>
      </c>
      <c r="DH37">
        <f>IF($E$7&gt;=DH$7,INDEX(Data!DE:DE,MATCH(Control!$E37,Data!$B:$B,0),),NA())</f>
        <v>2339.9</v>
      </c>
      <c r="DI37">
        <f>IF($E$7&gt;=DI$7,INDEX(Data!DF:DF,MATCH(Control!$E37,Data!$B:$B,0),),NA())</f>
        <v>2130.5</v>
      </c>
      <c r="DJ37">
        <f>IF($E$7&gt;=DJ$7,INDEX(Data!DG:DG,MATCH(Control!$E37,Data!$B:$B,0),),NA())</f>
        <v>1956.7</v>
      </c>
      <c r="DK37">
        <f>IF($E$7&gt;=DK$7,INDEX(Data!DH:DH,MATCH(Control!$E37,Data!$B:$B,0),),NA())</f>
        <v>2174</v>
      </c>
      <c r="DL37">
        <f>IF($E$7&gt;=DL$7,INDEX(Data!DI:DI,MATCH(Control!$E37,Data!$B:$B,0),),NA())</f>
        <v>1998.5</v>
      </c>
      <c r="DM37">
        <f>IF($E$7&gt;=DM$7,INDEX(Data!DJ:DJ,MATCH(Control!$E37,Data!$B:$B,0),),NA())</f>
        <v>2162.1999999999998</v>
      </c>
      <c r="DN37">
        <f>IF($E$7&gt;=DN$7,INDEX(Data!DK:DK,MATCH(Control!$E37,Data!$B:$B,0),),NA())</f>
        <v>2011.7</v>
      </c>
      <c r="DO37">
        <f>IF($E$7&gt;=DO$7,INDEX(Data!DL:DL,MATCH(Control!$E37,Data!$B:$B,0),),NA())</f>
        <v>2127.9</v>
      </c>
      <c r="DP37">
        <f>IF($E$7&gt;=DP$7,INDEX(Data!DM:DM,MATCH(Control!$E37,Data!$B:$B,0),),NA())</f>
        <v>2251.5</v>
      </c>
      <c r="DQ37">
        <f>IF($E$7&gt;=DQ$7,INDEX(Data!DN:DN,MATCH(Control!$E37,Data!$B:$B,0),),NA())</f>
        <v>2043.3</v>
      </c>
      <c r="DR37">
        <f>IF($E$7&gt;=DR$7,INDEX(Data!DO:DO,MATCH(Control!$E37,Data!$B:$B,0),),NA())</f>
        <v>2238.6999999999998</v>
      </c>
      <c r="DS37">
        <f>IF($E$7&gt;=DS$7,INDEX(Data!DP:DP,MATCH(Control!$E37,Data!$B:$B,0),),NA())</f>
        <v>2245</v>
      </c>
      <c r="DT37">
        <f>IF($E$7&gt;=DT$7,INDEX(Data!DQ:DQ,MATCH(Control!$E37,Data!$B:$B,0),),NA())</f>
        <v>2430.6999999999998</v>
      </c>
      <c r="DU37">
        <f>IF($E$7&gt;=DU$7,INDEX(Data!DR:DR,MATCH(Control!$E37,Data!$B:$B,0),),NA())</f>
        <v>2236.6</v>
      </c>
      <c r="DV37">
        <f>IF($E$7&gt;=DV$7,INDEX(Data!DS:DS,MATCH(Control!$E37,Data!$B:$B,0),),NA())</f>
        <v>2145.6999999999998</v>
      </c>
      <c r="DW37">
        <f>IF($E$7&gt;=DW$7,INDEX(Data!DT:DT,MATCH(Control!$E37,Data!$B:$B,0),),NA())</f>
        <v>2199.8000000000002</v>
      </c>
      <c r="DX37">
        <f>IF($E$7&gt;=DX$7,INDEX(Data!DU:DU,MATCH(Control!$E37,Data!$B:$B,0),),NA())</f>
        <v>2259.5</v>
      </c>
      <c r="DY37">
        <f>IF($E$7&gt;=DY$7,INDEX(Data!DV:DV,MATCH(Control!$E37,Data!$B:$B,0),),NA())</f>
        <v>2255.6999999999998</v>
      </c>
      <c r="DZ37">
        <f>IF($E$7&gt;=DZ$7,INDEX(Data!DW:DW,MATCH(Control!$E37,Data!$B:$B,0),),NA())</f>
        <v>2168</v>
      </c>
      <c r="EA37">
        <f>IF($E$7&gt;=EA$7,INDEX(Data!DX:DX,MATCH(Control!$E37,Data!$B:$B,0),),NA())</f>
        <v>2316.8000000000002</v>
      </c>
      <c r="EB37">
        <f>IF($E$7&gt;=EB$7,INDEX(Data!DY:DY,MATCH(Control!$E37,Data!$B:$B,0),),NA())</f>
        <v>2237.4</v>
      </c>
      <c r="EC37">
        <f>IF($E$7&gt;=EC$7,INDEX(Data!DZ:DZ,MATCH(Control!$E37,Data!$B:$B,0),),NA())</f>
        <v>2227.8000000000002</v>
      </c>
      <c r="ED37">
        <f>IF($E$7&gt;=ED$7,INDEX(Data!EA:EA,MATCH(Control!$E37,Data!$B:$B,0),),NA())</f>
        <v>2396.1</v>
      </c>
      <c r="EE37">
        <f>IF($E$7&gt;=EE$7,INDEX(Data!EB:EB,MATCH(Control!$E37,Data!$B:$B,0),),NA())</f>
        <v>2249.5</v>
      </c>
      <c r="EF37">
        <f>IF($E$7&gt;=EF$7,INDEX(Data!EC:EC,MATCH(Control!$E37,Data!$B:$B,0),),NA())</f>
        <v>2628.6</v>
      </c>
      <c r="EG37">
        <f>IF($E$7&gt;=EG$7,INDEX(Data!ED:ED,MATCH(Control!$E37,Data!$B:$B,0),),NA())</f>
        <v>2333</v>
      </c>
      <c r="EH37">
        <f>IF($E$7&gt;=EH$7,INDEX(Data!EE:EE,MATCH(Control!$E37,Data!$B:$B,0),),NA())</f>
        <v>2193.6</v>
      </c>
      <c r="EI37">
        <f>IF($E$7&gt;=EI$7,INDEX(Data!EF:EF,MATCH(Control!$E37,Data!$B:$B,0),),NA())</f>
        <v>2358.5</v>
      </c>
      <c r="EJ37">
        <f>IF($E$7&gt;=EJ$7,INDEX(Data!EG:EG,MATCH(Control!$E37,Data!$B:$B,0),),NA())</f>
        <v>2380.1999999999998</v>
      </c>
      <c r="EK37">
        <f>IF($E$7&gt;=EK$7,INDEX(Data!EH:EH,MATCH(Control!$E37,Data!$B:$B,0),),NA())</f>
        <v>2337.6999999999998</v>
      </c>
      <c r="EL37">
        <f>IF($E$7&gt;=EL$7,INDEX(Data!EI:EI,MATCH(Control!$E37,Data!$B:$B,0),),NA())</f>
        <v>2292.6999999999998</v>
      </c>
      <c r="EM37">
        <f>IF($E$7&gt;=EM$7,INDEX(Data!EJ:EJ,MATCH(Control!$E37,Data!$B:$B,0),),NA())</f>
        <v>2423.1</v>
      </c>
      <c r="EN37">
        <f>IF($E$7&gt;=EN$7,INDEX(Data!EK:EK,MATCH(Control!$E37,Data!$B:$B,0),),NA())</f>
        <v>2296</v>
      </c>
      <c r="EO37">
        <f>IF($E$7&gt;=EO$7,INDEX(Data!EL:EL,MATCH(Control!$E37,Data!$B:$B,0),),NA())</f>
        <v>2361.6999999999998</v>
      </c>
      <c r="EP37">
        <f>IF($E$7&gt;=EP$7,INDEX(Data!EM:EM,MATCH(Control!$E37,Data!$B:$B,0),),NA())</f>
        <v>2440.6999999999998</v>
      </c>
      <c r="EQ37">
        <f>IF($E$7&gt;=EQ$7,INDEX(Data!EN:EN,MATCH(Control!$E37,Data!$B:$B,0),),NA())</f>
        <v>2405</v>
      </c>
      <c r="ER37">
        <f>IF($E$7&gt;=ER$7,INDEX(Data!EO:EO,MATCH(Control!$E37,Data!$B:$B,0),),NA())</f>
        <v>2819.5</v>
      </c>
      <c r="ES37">
        <f>IF($E$7&gt;=ES$7,INDEX(Data!EP:EP,MATCH(Control!$E37,Data!$B:$B,0),),NA())</f>
        <v>2366.6999999999998</v>
      </c>
      <c r="ET37">
        <f>IF($E$7&gt;=ET$7,INDEX(Data!EQ:EQ,MATCH(Control!$E37,Data!$B:$B,0),),NA())</f>
        <v>2289.9</v>
      </c>
      <c r="EU37">
        <f>IF($E$7&gt;=EU$7,INDEX(Data!ER:ER,MATCH(Control!$E37,Data!$B:$B,0),),NA())</f>
        <v>2561.1999999999998</v>
      </c>
      <c r="EV37">
        <f>IF($E$7&gt;=EV$7,INDEX(Data!ES:ES,MATCH(Control!$E37,Data!$B:$B,0),),NA())</f>
        <v>2377.5</v>
      </c>
      <c r="EW37">
        <f>IF($E$7&gt;=EW$7,INDEX(Data!ET:ET,MATCH(Control!$E37,Data!$B:$B,0),),NA())</f>
        <v>2394.6999999999998</v>
      </c>
      <c r="EX37">
        <f>IF($E$7&gt;=EX$7,INDEX(Data!EU:EU,MATCH(Control!$E37,Data!$B:$B,0),),NA())</f>
        <v>2427.9</v>
      </c>
      <c r="EY37">
        <f>IF($E$7&gt;=EY$7,INDEX(Data!EV:EV,MATCH(Control!$E37,Data!$B:$B,0),),NA())</f>
        <v>2499.1999999999998</v>
      </c>
      <c r="EZ37">
        <f>IF($E$7&gt;=EZ$7,INDEX(Data!EW:EW,MATCH(Control!$E37,Data!$B:$B,0),),NA())</f>
        <v>2507.9</v>
      </c>
      <c r="FA37">
        <f>IF($E$7&gt;=FA$7,INDEX(Data!EX:EX,MATCH(Control!$E37,Data!$B:$B,0),),NA())</f>
        <v>2539</v>
      </c>
      <c r="FB37">
        <f>IF($E$7&gt;=FB$7,INDEX(Data!EY:EY,MATCH(Control!$E37,Data!$B:$B,0),),NA())</f>
        <v>2575.1</v>
      </c>
      <c r="FC37">
        <f>IF($E$7&gt;=FC$7,INDEX(Data!EZ:EZ,MATCH(Control!$E37,Data!$B:$B,0),),NA())</f>
        <v>2567.1</v>
      </c>
      <c r="FD37">
        <f>IF($E$7&gt;=FD$7,INDEX(Data!FA:FA,MATCH(Control!$E37,Data!$B:$B,0),),NA())</f>
        <v>3022.1</v>
      </c>
      <c r="FE37">
        <f>IF($E$7&gt;=FE$7,INDEX(Data!FB:FB,MATCH(Control!$E37,Data!$B:$B,0),),NA())</f>
        <v>2534.6</v>
      </c>
      <c r="FF37">
        <f>IF($E$7&gt;=FF$7,INDEX(Data!FC:FC,MATCH(Control!$E37,Data!$B:$B,0),),NA())</f>
        <v>2454.4</v>
      </c>
      <c r="FG37">
        <f>IF($E$7&gt;=FG$7,INDEX(Data!FD:FD,MATCH(Control!$E37,Data!$B:$B,0),),NA())</f>
        <v>2710.5</v>
      </c>
      <c r="FH37">
        <f>IF($E$7&gt;=FH$7,INDEX(Data!FE:FE,MATCH(Control!$E37,Data!$B:$B,0),),NA())</f>
        <v>2623.8</v>
      </c>
      <c r="FI37">
        <f>IF($E$7&gt;=FI$7,INDEX(Data!FF:FF,MATCH(Control!$E37,Data!$B:$B,0),),NA())</f>
        <v>2680.5</v>
      </c>
      <c r="FJ37">
        <f>IF($E$7&gt;=FJ$7,INDEX(Data!FG:FG,MATCH(Control!$E37,Data!$B:$B,0),),NA())</f>
        <v>2663.6</v>
      </c>
      <c r="FK37">
        <f>IF($E$7&gt;=FK$7,INDEX(Data!FH:FH,MATCH(Control!$E37,Data!$B:$B,0),),NA())</f>
        <v>2685</v>
      </c>
      <c r="FL37">
        <f>IF($E$7&gt;=FL$7,INDEX(Data!FI:FI,MATCH(Control!$E37,Data!$B:$B,0),),NA())</f>
        <v>2792.2</v>
      </c>
      <c r="FM37">
        <f>IF($E$7&gt;=FM$7,INDEX(Data!FJ:FJ,MATCH(Control!$E37,Data!$B:$B,0),),NA())</f>
        <v>2751.9</v>
      </c>
      <c r="FN37">
        <f>IF($E$7&gt;=FN$7,INDEX(Data!FK:FK,MATCH(Control!$E37,Data!$B:$B,0),),NA())</f>
        <v>2802.2</v>
      </c>
      <c r="FO37">
        <f>IF($E$7&gt;=FO$7,INDEX(Data!FL:FL,MATCH(Control!$E37,Data!$B:$B,0),),NA())</f>
        <v>2879.7</v>
      </c>
      <c r="FP37">
        <f>IF($E$7&gt;=FP$7,INDEX(Data!FM:FM,MATCH(Control!$E37,Data!$B:$B,0),),NA())</f>
        <v>3240.8</v>
      </c>
      <c r="FQ37">
        <f>IF($E$7&gt;=FQ$7,INDEX(Data!FN:FN,MATCH(Control!$E37,Data!$B:$B,0),),NA())</f>
        <v>2812.4</v>
      </c>
      <c r="FR37">
        <f>IF($E$7&gt;=FR$7,INDEX(Data!FO:FO,MATCH(Control!$E37,Data!$B:$B,0),),NA())</f>
        <v>2803.7</v>
      </c>
      <c r="FS37">
        <f>IF($E$7&gt;=FS$7,INDEX(Data!FP:FP,MATCH(Control!$E37,Data!$B:$B,0),),NA())</f>
        <v>2916.3</v>
      </c>
      <c r="FT37">
        <f>IF($E$7&gt;=FT$7,INDEX(Data!FQ:FQ,MATCH(Control!$E37,Data!$B:$B,0),),NA())</f>
        <v>2795.5</v>
      </c>
      <c r="FU37">
        <f>IF($E$7&gt;=FU$7,INDEX(Data!FR:FR,MATCH(Control!$E37,Data!$B:$B,0),),NA())</f>
        <v>2957.6</v>
      </c>
      <c r="FV37">
        <f>IF($E$7&gt;=FV$7,INDEX(Data!FS:FS,MATCH(Control!$E37,Data!$B:$B,0),),NA())</f>
        <v>2783.5</v>
      </c>
      <c r="FW37">
        <f>IF($E$7&gt;=FW$7,INDEX(Data!FT:FT,MATCH(Control!$E37,Data!$B:$B,0),),NA())</f>
        <v>2877.3</v>
      </c>
      <c r="FX37">
        <f>IF($E$7&gt;=FX$7,INDEX(Data!FU:FU,MATCH(Control!$E37,Data!$B:$B,0),),NA())</f>
        <v>3006.7</v>
      </c>
      <c r="FY37">
        <f>IF($E$7&gt;=FY$7,INDEX(Data!FV:FV,MATCH(Control!$E37,Data!$B:$B,0),),NA())</f>
        <v>2831.2</v>
      </c>
      <c r="FZ37">
        <f>IF($E$7&gt;=FZ$7,INDEX(Data!FW:FW,MATCH(Control!$E37,Data!$B:$B,0),),NA())</f>
        <v>3065.5</v>
      </c>
      <c r="GA37">
        <f>IF($E$7&gt;=GA$7,INDEX(Data!FX:FX,MATCH(Control!$E37,Data!$B:$B,0),),NA())</f>
        <v>3054.3</v>
      </c>
      <c r="GB37">
        <f>IF($E$7&gt;=GB$7,INDEX(Data!FY:FY,MATCH(Control!$E37,Data!$B:$B,0),),NA())</f>
        <v>3294.1</v>
      </c>
      <c r="GC37">
        <f>IF($E$7&gt;=GC$7,INDEX(Data!FZ:FZ,MATCH(Control!$E37,Data!$B:$B,0),),NA())</f>
        <v>3124.1</v>
      </c>
      <c r="GD37">
        <f>IF($E$7&gt;=GD$7,INDEX(Data!GA:GA,MATCH(Control!$E37,Data!$B:$B,0),),NA())</f>
        <v>2839.3</v>
      </c>
      <c r="GE37">
        <f>IF($E$7&gt;=GE$7,INDEX(Data!GB:GB,MATCH(Control!$E37,Data!$B:$B,0),),NA())</f>
        <v>3108.3</v>
      </c>
      <c r="GF37">
        <f>IF($E$7&gt;=GF$7,INDEX(Data!GC:GC,MATCH(Control!$E37,Data!$B:$B,0),),NA())</f>
        <v>2914.4</v>
      </c>
      <c r="GG37">
        <f>IF($E$7&gt;=GG$7,INDEX(Data!GD:GD,MATCH(Control!$E37,Data!$B:$B,0),),NA())</f>
        <v>3100.8</v>
      </c>
      <c r="GH37">
        <f>IF($E$7&gt;=GH$7,INDEX(Data!GE:GE,MATCH(Control!$E37,Data!$B:$B,0),),NA())</f>
        <v>2861.5</v>
      </c>
      <c r="GI37">
        <f>IF($E$7&gt;=GI$7,INDEX(Data!GF:GF,MATCH(Control!$E37,Data!$B:$B,0),),NA())</f>
        <v>3032.5</v>
      </c>
      <c r="GJ37">
        <f>IF($E$7&gt;=GJ$7,INDEX(Data!GG:GG,MATCH(Control!$E37,Data!$B:$B,0),),NA())</f>
        <v>3047.1</v>
      </c>
      <c r="GK37">
        <f>IF($E$7&gt;=GK$7,INDEX(Data!GH:GH,MATCH(Control!$E37,Data!$B:$B,0),),NA())</f>
        <v>2974.1</v>
      </c>
      <c r="GL37">
        <f>IF($E$7&gt;=GL$7,INDEX(Data!GI:GI,MATCH(Control!$E37,Data!$B:$B,0),),NA())</f>
        <v>3222.2</v>
      </c>
      <c r="GM37">
        <f>IF($E$7&gt;=GM$7,INDEX(Data!GJ:GJ,MATCH(Control!$E37,Data!$B:$B,0),),NA())</f>
        <v>3131.5</v>
      </c>
      <c r="GN37">
        <f>IF($E$7&gt;=GN$7,INDEX(Data!GK:GK,MATCH(Control!$E37,Data!$B:$B,0),),NA())</f>
        <v>3479.1</v>
      </c>
      <c r="GO37">
        <f>IF($E$7&gt;=GO$7,INDEX(Data!GL:GL,MATCH(Control!$E37,Data!$B:$B,0),),NA())</f>
        <v>3280.4</v>
      </c>
      <c r="GP37">
        <f>IF($E$7&gt;=GP$7,INDEX(Data!GM:GM,MATCH(Control!$E37,Data!$B:$B,0),),NA())</f>
        <v>2937.7</v>
      </c>
      <c r="GQ37">
        <f>IF($E$7&gt;=GQ$7,INDEX(Data!GN:GN,MATCH(Control!$E37,Data!$B:$B,0),),NA())</f>
        <v>3133.9</v>
      </c>
      <c r="GR37">
        <f>IF($E$7&gt;=GR$7,INDEX(Data!GO:GO,MATCH(Control!$E37,Data!$B:$B,0),),NA())</f>
        <v>3162.3</v>
      </c>
      <c r="GS37">
        <f>IF($E$7&gt;=GS$7,INDEX(Data!GP:GP,MATCH(Control!$E37,Data!$B:$B,0),),NA())</f>
        <v>3206.2</v>
      </c>
      <c r="GT37">
        <f>IF($E$7&gt;=GT$7,INDEX(Data!GQ:GQ,MATCH(Control!$E37,Data!$B:$B,0),),NA())</f>
        <v>3058.6</v>
      </c>
      <c r="GU37">
        <f>IF($E$7&gt;=GU$7,INDEX(Data!GR:GR,MATCH(Control!$E37,Data!$B:$B,0),),NA())</f>
        <v>3269</v>
      </c>
      <c r="GV37">
        <f>IF($E$7&gt;=GV$7,INDEX(Data!GS:GS,MATCH(Control!$E37,Data!$B:$B,0),),NA())</f>
        <v>3221.5</v>
      </c>
      <c r="GW37">
        <f>IF($E$7&gt;=GW$7,INDEX(Data!GT:GT,MATCH(Control!$E37,Data!$B:$B,0),),NA())</f>
        <v>3210.2</v>
      </c>
      <c r="GX37">
        <f>IF($E$7&gt;=GX$7,INDEX(Data!GU:GU,MATCH(Control!$E37,Data!$B:$B,0),),NA())</f>
        <v>3490.9</v>
      </c>
      <c r="GY37">
        <f>IF($E$7&gt;=GY$7,INDEX(Data!GV:GV,MATCH(Control!$E37,Data!$B:$B,0),),NA())</f>
        <v>3297.9</v>
      </c>
      <c r="GZ37">
        <f>IF($E$7&gt;=GZ$7,INDEX(Data!GW:GW,MATCH(Control!$E37,Data!$B:$B,0),),NA())</f>
        <v>3749.3</v>
      </c>
      <c r="HA37">
        <f>IF($E$7&gt;=HA$7,INDEX(Data!GX:GX,MATCH(Control!$E37,Data!$B:$B,0),),NA())</f>
        <v>3512.3</v>
      </c>
      <c r="HB37">
        <f>IF($E$7&gt;=HB$7,INDEX(Data!GY:GY,MATCH(Control!$E37,Data!$B:$B,0),),NA())</f>
        <v>3182.7</v>
      </c>
      <c r="HC37">
        <f>IF($E$7&gt;=HC$7,INDEX(Data!GZ:GZ,MATCH(Control!$E37,Data!$B:$B,0),),NA())</f>
        <v>3525</v>
      </c>
      <c r="HD37">
        <f>IF($E$7&gt;=HD$7,INDEX(Data!HA:HA,MATCH(Control!$E37,Data!$B:$B,0),),NA())</f>
        <v>3363.2</v>
      </c>
      <c r="HE37">
        <f>IF($E$7&gt;=HE$7,INDEX(Data!HB:HB,MATCH(Control!$E37,Data!$B:$B,0),),NA())</f>
        <v>3377.3</v>
      </c>
      <c r="HF37">
        <f>IF($E$7&gt;=HF$7,INDEX(Data!HC:HC,MATCH(Control!$E37,Data!$B:$B,0),),NA())</f>
        <v>3275.9</v>
      </c>
      <c r="HG37">
        <f>IF($E$7&gt;=HG$7,INDEX(Data!HD:HD,MATCH(Control!$E37,Data!$B:$B,0),),NA())</f>
        <v>3493.3</v>
      </c>
      <c r="HH37">
        <f>IF($E$7&gt;=HH$7,INDEX(Data!HE:HE,MATCH(Control!$E37,Data!$B:$B,0),),NA())</f>
        <v>3391.3</v>
      </c>
      <c r="HI37">
        <f>IF($E$7&gt;=HI$7,INDEX(Data!HF:HF,MATCH(Control!$E37,Data!$B:$B,0),),NA())</f>
        <v>3440</v>
      </c>
      <c r="HJ37">
        <f>IF($E$7&gt;=HJ$7,INDEX(Data!HG:HG,MATCH(Control!$E37,Data!$B:$B,0),),NA())</f>
        <v>3585.7</v>
      </c>
      <c r="HK37">
        <f>IF($E$7&gt;=HK$7,INDEX(Data!HH:HH,MATCH(Control!$E37,Data!$B:$B,0),),NA())</f>
        <v>3496.3</v>
      </c>
      <c r="HL37">
        <f>IF($E$7&gt;=HL$7,INDEX(Data!HI:HI,MATCH(Control!$E37,Data!$B:$B,0),),NA())</f>
        <v>4044.6</v>
      </c>
      <c r="HM37">
        <f>IF($E$7&gt;=HM$7,INDEX(Data!HJ:HJ,MATCH(Control!$E37,Data!$B:$B,0),),NA())</f>
        <v>3552.1</v>
      </c>
      <c r="HN37">
        <f>IF($E$7&gt;=HN$7,INDEX(Data!HK:HK,MATCH(Control!$E37,Data!$B:$B,0),),NA())</f>
        <v>3401.3</v>
      </c>
      <c r="HO37">
        <f>IF($E$7&gt;=HO$7,INDEX(Data!HL:HL,MATCH(Control!$E37,Data!$B:$B,0),),NA())</f>
        <v>3650.9</v>
      </c>
      <c r="HP37">
        <f>IF($E$7&gt;=HP$7,INDEX(Data!HM:HM,MATCH(Control!$E37,Data!$B:$B,0),),NA())</f>
        <v>3505.7</v>
      </c>
      <c r="HQ37">
        <f>IF($E$7&gt;=HQ$7,INDEX(Data!HN:HN,MATCH(Control!$E37,Data!$B:$B,0),),NA())</f>
        <v>3509.9</v>
      </c>
      <c r="HR37">
        <f>IF($E$7&gt;=HR$7,INDEX(Data!HO:HO,MATCH(Control!$E37,Data!$B:$B,0),),NA())</f>
        <v>3502.8</v>
      </c>
      <c r="HS37">
        <f>IF($E$7&gt;=HS$7,INDEX(Data!HP:HP,MATCH(Control!$E37,Data!$B:$B,0),),NA())</f>
        <v>3555.8</v>
      </c>
      <c r="HT37">
        <f>IF($E$7&gt;=HT$7,INDEX(Data!HQ:HQ,MATCH(Control!$E37,Data!$B:$B,0),),NA())</f>
        <v>3666.6</v>
      </c>
      <c r="HU37">
        <f>IF($E$7&gt;=HU$7,INDEX(Data!HR:HR,MATCH(Control!$E37,Data!$B:$B,0),),NA())</f>
        <v>3606.9</v>
      </c>
      <c r="HV37">
        <f>IF($E$7&gt;=HV$7,INDEX(Data!HS:HS,MATCH(Control!$E37,Data!$B:$B,0),),NA())</f>
        <v>3698.6</v>
      </c>
      <c r="HW37">
        <f>IF($E$7&gt;=HW$7,INDEX(Data!HT:HT,MATCH(Control!$E37,Data!$B:$B,0),),NA())</f>
        <v>3747.2</v>
      </c>
      <c r="HX37">
        <f>IF($E$7&gt;=HX$7,INDEX(Data!HU:HU,MATCH(Control!$E37,Data!$B:$B,0),),NA())</f>
        <v>4248.5</v>
      </c>
      <c r="HY37">
        <f>IF($E$7&gt;=HY$7,INDEX(Data!HV:HV,MATCH(Control!$E37,Data!$B:$B,0),),NA())</f>
        <v>3796.3</v>
      </c>
      <c r="HZ37">
        <f>IF($E$7&gt;=HZ$7,INDEX(Data!HW:HW,MATCH(Control!$E37,Data!$B:$B,0),),NA())</f>
        <v>3578.2</v>
      </c>
      <c r="IA37">
        <f>IF($E$7&gt;=IA$7,INDEX(Data!HX:HX,MATCH(Control!$E37,Data!$B:$B,0),),NA())</f>
        <v>3972.3</v>
      </c>
      <c r="IB37">
        <f>IF($E$7&gt;=IB$7,INDEX(Data!HY:HY,MATCH(Control!$E37,Data!$B:$B,0),),NA())</f>
        <v>3779.2</v>
      </c>
      <c r="IC37">
        <f>IF($E$7&gt;=IC$7,INDEX(Data!HZ:HZ,MATCH(Control!$E37,Data!$B:$B,0),),NA())</f>
        <v>3893.5</v>
      </c>
      <c r="ID37">
        <f>IF($E$7&gt;=ID$7,INDEX(Data!IA:IA,MATCH(Control!$E37,Data!$B:$B,0),),NA())</f>
        <v>3764.5</v>
      </c>
      <c r="IE37">
        <f>IF($E$7&gt;=IE$7,INDEX(Data!IB:IB,MATCH(Control!$E37,Data!$B:$B,0),),NA())</f>
        <v>3830.2</v>
      </c>
      <c r="IF37">
        <f>IF($E$7&gt;=IF$7,INDEX(Data!IC:IC,MATCH(Control!$E37,Data!$B:$B,0),),NA())</f>
        <v>4024.3</v>
      </c>
      <c r="IG37">
        <f>IF($E$7&gt;=IG$7,INDEX(Data!ID:ID,MATCH(Control!$E37,Data!$B:$B,0),),NA())</f>
        <v>3887.6</v>
      </c>
      <c r="IH37">
        <f>IF($E$7&gt;=IH$7,INDEX(Data!IE:IE,MATCH(Control!$E37,Data!$B:$B,0),),NA())</f>
        <v>4070.2</v>
      </c>
      <c r="II37">
        <f>IF($E$7&gt;=II$7,INDEX(Data!IF:IF,MATCH(Control!$E37,Data!$B:$B,0),),NA())</f>
        <v>4117.8999999999996</v>
      </c>
      <c r="IJ37">
        <f>IF($E$7&gt;=IJ$7,INDEX(Data!IG:IG,MATCH(Control!$E37,Data!$B:$B,0),),NA())</f>
        <v>4477.3999999999996</v>
      </c>
      <c r="IK37">
        <f>IF($E$7&gt;=IK$7,INDEX(Data!IH:IH,MATCH(Control!$E37,Data!$B:$B,0),),NA())</f>
        <v>4200.5</v>
      </c>
      <c r="IL37">
        <f>IF($E$7&gt;=IL$7,INDEX(Data!II:II,MATCH(Control!$E37,Data!$B:$B,0),),NA())</f>
        <v>3793.9</v>
      </c>
      <c r="IM37">
        <f>IF($E$7&gt;=IM$7,INDEX(Data!IJ:IJ,MATCH(Control!$E37,Data!$B:$B,0),),NA())</f>
        <v>4254</v>
      </c>
      <c r="IN37">
        <f>IF($E$7&gt;=IN$7,INDEX(Data!IK:IK,MATCH(Control!$E37,Data!$B:$B,0),),NA())</f>
        <v>3949</v>
      </c>
      <c r="IO37">
        <f>IF($E$7&gt;=IO$7,INDEX(Data!IL:IL,MATCH(Control!$E37,Data!$B:$B,0),),NA())</f>
        <v>4199.6000000000004</v>
      </c>
      <c r="IP37">
        <f>IF($E$7&gt;=IP$7,INDEX(Data!IM:IM,MATCH(Control!$E37,Data!$B:$B,0),),NA())</f>
        <v>3935.8</v>
      </c>
      <c r="IQ37">
        <f>IF($E$7&gt;=IQ$7,INDEX(Data!IN:IN,MATCH(Control!$E37,Data!$B:$B,0),),NA())</f>
        <v>4111.5</v>
      </c>
      <c r="IR37">
        <f>IF($E$7&gt;=IR$7,INDEX(Data!IO:IO,MATCH(Control!$E37,Data!$B:$B,0),),NA())</f>
        <v>4283.8999999999996</v>
      </c>
      <c r="IS37">
        <f>IF($E$7&gt;=IS$7,INDEX(Data!IP:IP,MATCH(Control!$E37,Data!$B:$B,0),),NA())</f>
        <v>4048.2</v>
      </c>
      <c r="IT37">
        <f>IF($E$7&gt;=IT$7,INDEX(Data!IQ:IQ,MATCH(Control!$E37,Data!$B:$B,0),),NA())</f>
        <v>4383.8</v>
      </c>
      <c r="IU37">
        <f>IF($E$7&gt;=IU$7,INDEX(Data!IR:IR,MATCH(Control!$E37,Data!$B:$B,0),),NA())</f>
        <v>4381.3999999999996</v>
      </c>
      <c r="IV37">
        <f>IF($E$7&gt;=IV$7,INDEX(Data!IS:IS,MATCH(Control!$E37,Data!$B:$B,0),),NA())</f>
        <v>4706.3</v>
      </c>
      <c r="IW37">
        <f>IF($E$7&gt;=IW$7,INDEX(Data!IT:IT,MATCH(Control!$E37,Data!$B:$B,0),),NA())</f>
        <v>4514.8</v>
      </c>
      <c r="IX37">
        <f>IF($E$7&gt;=IX$7,INDEX(Data!IU:IU,MATCH(Control!$E37,Data!$B:$B,0),),NA())</f>
        <v>4065.9</v>
      </c>
      <c r="IY37">
        <f>IF($E$7&gt;=IY$7,INDEX(Data!IV:IV,MATCH(Control!$E37,Data!$B:$B,0),),NA())</f>
        <v>4424.6000000000004</v>
      </c>
      <c r="IZ37">
        <f>IF($E$7&gt;=IZ$7,INDEX(Data!IW:IW,MATCH(Control!$E37,Data!$B:$B,0),),NA())</f>
        <v>4317.6000000000004</v>
      </c>
      <c r="JA37">
        <f>IF($E$7&gt;=JA$7,INDEX(Data!IX:IX,MATCH(Control!$E37,Data!$B:$B,0),),NA())</f>
        <v>4475.2</v>
      </c>
      <c r="JB37">
        <f>IF($E$7&gt;=JB$7,INDEX(Data!IY:IY,MATCH(Control!$E37,Data!$B:$B,0),),NA())</f>
        <v>4089.9</v>
      </c>
      <c r="JC37">
        <f>IF($E$7&gt;=JC$7,INDEX(Data!IZ:IZ,MATCH(Control!$E37,Data!$B:$B,0),),NA())</f>
        <v>4425.8999999999996</v>
      </c>
      <c r="JD37">
        <f>IF($E$7&gt;=JD$7,INDEX(Data!JA:JA,MATCH(Control!$E37,Data!$B:$B,0),),NA())</f>
        <v>4417.6000000000004</v>
      </c>
      <c r="JE37">
        <f>IF($E$7&gt;=JE$7,INDEX(Data!JB:JB,MATCH(Control!$E37,Data!$B:$B,0),),NA())</f>
        <v>4310.3</v>
      </c>
      <c r="JF37">
        <f>IF($E$7&gt;=JF$7,INDEX(Data!JC:JC,MATCH(Control!$E37,Data!$B:$B,0),),NA())</f>
        <v>4655.1000000000004</v>
      </c>
      <c r="JG37">
        <f>IF($E$7&gt;=JG$7,INDEX(Data!JD:JD,MATCH(Control!$E37,Data!$B:$B,0),),NA())</f>
        <v>4555.6000000000004</v>
      </c>
      <c r="JH37">
        <f>IF($E$7&gt;=JH$7,INDEX(Data!JE:JE,MATCH(Control!$E37,Data!$B:$B,0),),NA())</f>
        <v>5057.2</v>
      </c>
      <c r="JI37">
        <f>IF($E$7&gt;=JI$7,INDEX(Data!JF:JF,MATCH(Control!$E37,Data!$B:$B,0),),NA())</f>
        <v>4829.5</v>
      </c>
      <c r="JJ37">
        <f>IF($E$7&gt;=JJ$7,INDEX(Data!JG:JG,MATCH(Control!$E37,Data!$B:$B,0),),NA())</f>
        <v>4448.1000000000004</v>
      </c>
      <c r="JK37">
        <f>IF($E$7&gt;=JK$7,INDEX(Data!JH:JH,MATCH(Control!$E37,Data!$B:$B,0),),NA())</f>
        <v>4680.6000000000004</v>
      </c>
      <c r="JL37">
        <f>IF($E$7&gt;=JL$7,INDEX(Data!JI:JI,MATCH(Control!$E37,Data!$B:$B,0),),NA())</f>
        <v>4680.3999999999996</v>
      </c>
      <c r="JM37">
        <f>IF($E$7&gt;=JM$7,INDEX(Data!JJ:JJ,MATCH(Control!$E37,Data!$B:$B,0),),NA())</f>
        <v>4649.8999999999996</v>
      </c>
      <c r="JN37">
        <f>IF($E$7&gt;=JN$7,INDEX(Data!JK:JK,MATCH(Control!$E37,Data!$B:$B,0),),NA())</f>
        <v>4515.2</v>
      </c>
      <c r="JO37">
        <f>IF($E$7&gt;=JO$7,INDEX(Data!JL:JL,MATCH(Control!$E37,Data!$B:$B,0),),NA())</f>
        <v>4799.1000000000004</v>
      </c>
      <c r="JP37">
        <f>IF($E$7&gt;=JP$7,INDEX(Data!JM:JM,MATCH(Control!$E37,Data!$B:$B,0),),NA())</f>
        <v>4655.3</v>
      </c>
      <c r="JQ37">
        <f>IF($E$7&gt;=JQ$7,INDEX(Data!JN:JN,MATCH(Control!$E37,Data!$B:$B,0),),NA())</f>
        <v>4697.1000000000004</v>
      </c>
      <c r="JR37">
        <f>IF($E$7&gt;=JR$7,INDEX(Data!JO:JO,MATCH(Control!$E37,Data!$B:$B,0),),NA())</f>
        <v>4834.1000000000004</v>
      </c>
      <c r="JS37">
        <f>IF($E$7&gt;=JS$7,INDEX(Data!JP:JP,MATCH(Control!$E37,Data!$B:$B,0),),NA())</f>
        <v>4755.3</v>
      </c>
      <c r="JT37">
        <f>IF($E$7&gt;=JT$7,INDEX(Data!JQ:JQ,MATCH(Control!$E37,Data!$B:$B,0),),NA())</f>
        <v>5402.5</v>
      </c>
      <c r="JU37">
        <f>IF($E$7&gt;=JU$7,INDEX(Data!JR:JR,MATCH(Control!$E37,Data!$B:$B,0),),NA())</f>
        <v>4762.1000000000004</v>
      </c>
      <c r="JV37">
        <f>IF($E$7&gt;=JV$7,INDEX(Data!JS:JS,MATCH(Control!$E37,Data!$B:$B,0),),NA())</f>
        <v>4436.5</v>
      </c>
      <c r="JW37">
        <f>IF($E$7&gt;=JW$7,INDEX(Data!JT:JT,MATCH(Control!$E37,Data!$B:$B,0),),NA())</f>
        <v>4926.2</v>
      </c>
      <c r="JX37">
        <f>IF($E$7&gt;=JX$7,INDEX(Data!JU:JU,MATCH(Control!$E37,Data!$B:$B,0),),NA())</f>
        <v>4715.7</v>
      </c>
      <c r="JY37">
        <f>IF($E$7&gt;=JY$7,INDEX(Data!JV:JV,MATCH(Control!$E37,Data!$B:$B,0),),NA())</f>
        <v>4712.8999999999996</v>
      </c>
      <c r="JZ37">
        <f>IF($E$7&gt;=JZ$7,INDEX(Data!JW:JW,MATCH(Control!$E37,Data!$B:$B,0),),NA())</f>
        <v>4635.2</v>
      </c>
      <c r="KA37">
        <f>IF($E$7&gt;=KA$7,INDEX(Data!JX:JX,MATCH(Control!$E37,Data!$B:$B,0),),NA())</f>
        <v>4908.1000000000004</v>
      </c>
      <c r="KB37">
        <f>IF($E$7&gt;=KB$7,INDEX(Data!JY:JY,MATCH(Control!$E37,Data!$B:$B,0),),NA())</f>
        <v>4929.3999999999996</v>
      </c>
      <c r="KC37">
        <f>IF($E$7&gt;=KC$7,INDEX(Data!JZ:JZ,MATCH(Control!$E37,Data!$B:$B,0),),NA())</f>
        <v>4916.7</v>
      </c>
      <c r="KD37">
        <f>IF($E$7&gt;=KD$7,INDEX(Data!KA:KA,MATCH(Control!$E37,Data!$B:$B,0),),NA())</f>
        <v>5039.1000000000004</v>
      </c>
      <c r="KE37">
        <f>IF($E$7&gt;=KE$7,INDEX(Data!KB:KB,MATCH(Control!$E37,Data!$B:$B,0),),NA())</f>
        <v>4973.3</v>
      </c>
      <c r="KF37">
        <f>IF($E$7&gt;=KF$7,INDEX(Data!KC:KC,MATCH(Control!$E37,Data!$B:$B,0),),NA())</f>
        <v>5641.7</v>
      </c>
      <c r="KG37">
        <f>IF($E$7&gt;=KG$7,INDEX(Data!KD:KD,MATCH(Control!$E37,Data!$B:$B,0),),NA())</f>
        <v>5047</v>
      </c>
      <c r="KH37">
        <f>IF($E$7&gt;=KH$7,INDEX(Data!KE:KE,MATCH(Control!$E37,Data!$B:$B,0),),NA())</f>
        <v>4700.6000000000004</v>
      </c>
      <c r="KI37">
        <f>IF($E$7&gt;=KI$7,INDEX(Data!KF:KF,MATCH(Control!$E37,Data!$B:$B,0),),NA())</f>
        <v>5222.5</v>
      </c>
      <c r="KJ37">
        <f>IF($E$7&gt;=KJ$7,INDEX(Data!KG:KG,MATCH(Control!$E37,Data!$B:$B,0),),NA())</f>
        <v>5063.8999999999996</v>
      </c>
      <c r="KK37">
        <f>IF($E$7&gt;=KK$7,INDEX(Data!KH:KH,MATCH(Control!$E37,Data!$B:$B,0),),NA())</f>
        <v>5060.2</v>
      </c>
      <c r="KL37">
        <f>IF($E$7&gt;=KL$7,INDEX(Data!KI:KI,MATCH(Control!$E37,Data!$B:$B,0),),NA())</f>
        <v>5013.3999999999996</v>
      </c>
      <c r="KM37">
        <f>IF($E$7&gt;=KM$7,INDEX(Data!KJ:KJ,MATCH(Control!$E37,Data!$B:$B,0),),NA())</f>
        <v>5116.3999999999996</v>
      </c>
      <c r="KN37">
        <f>IF($E$7&gt;=KN$7,INDEX(Data!KK:KK,MATCH(Control!$E37,Data!$B:$B,0),),NA())</f>
        <v>5253.2</v>
      </c>
      <c r="KO37">
        <f>IF($E$7&gt;=KO$7,INDEX(Data!KL:KL,MATCH(Control!$E37,Data!$B:$B,0),),NA())</f>
        <v>5171.8</v>
      </c>
      <c r="KP37">
        <f>IF($E$7&gt;=KP$7,INDEX(Data!KM:KM,MATCH(Control!$E37,Data!$B:$B,0),),NA())</f>
        <v>5385.2</v>
      </c>
      <c r="KQ37">
        <f>IF($E$7&gt;=KQ$7,INDEX(Data!KN:KN,MATCH(Control!$E37,Data!$B:$B,0),),NA())</f>
        <v>5388</v>
      </c>
      <c r="KR37">
        <f>IF($E$7&gt;=KR$7,INDEX(Data!KO:KO,MATCH(Control!$E37,Data!$B:$B,0),),NA())</f>
        <v>5957.5</v>
      </c>
      <c r="KS37">
        <f>IF($E$7&gt;=KS$7,INDEX(Data!KP:KP,MATCH(Control!$E37,Data!$B:$B,0),),NA())</f>
        <v>5426.1</v>
      </c>
      <c r="KT37">
        <f>IF($E$7&gt;=KT$7,INDEX(Data!KQ:KQ,MATCH(Control!$E37,Data!$B:$B,0),),NA())</f>
        <v>5025.3</v>
      </c>
      <c r="KU37">
        <f>IF($E$7&gt;=KU$7,INDEX(Data!KR:KR,MATCH(Control!$E37,Data!$B:$B,0),),NA())</f>
        <v>5603</v>
      </c>
      <c r="KV37">
        <f>IF($E$7&gt;=KV$7,INDEX(Data!KS:KS,MATCH(Control!$E37,Data!$B:$B,0),),NA())</f>
        <v>5355.1</v>
      </c>
      <c r="KW37">
        <f>IF($E$7&gt;=KW$7,INDEX(Data!KT:KT,MATCH(Control!$E37,Data!$B:$B,0),),NA())</f>
        <v>5474.4</v>
      </c>
      <c r="KX37">
        <f>IF($E$7&gt;=KX$7,INDEX(Data!KU:KU,MATCH(Control!$E37,Data!$B:$B,0),),NA())</f>
        <v>5346.1</v>
      </c>
      <c r="KY37">
        <f>IF($E$7&gt;=KY$7,INDEX(Data!KV:KV,MATCH(Control!$E37,Data!$B:$B,0),),NA())</f>
        <v>5514.4</v>
      </c>
      <c r="KZ37">
        <f>IF($E$7&gt;=KZ$7,INDEX(Data!KW:KW,MATCH(Control!$E37,Data!$B:$B,0),),NA())</f>
        <v>5735.5</v>
      </c>
      <c r="LA37">
        <f>IF($E$7&gt;=LA$7,INDEX(Data!KX:KX,MATCH(Control!$E37,Data!$B:$B,0),),NA())</f>
        <v>5567</v>
      </c>
      <c r="LB37">
        <f>IF($E$7&gt;=LB$7,INDEX(Data!KY:KY,MATCH(Control!$E37,Data!$B:$B,0),),NA())</f>
        <v>5834.1</v>
      </c>
      <c r="LC37">
        <f>IF($E$7&gt;=LC$7,INDEX(Data!KZ:KZ,MATCH(Control!$E37,Data!$B:$B,0),),NA())</f>
        <v>5926.9</v>
      </c>
      <c r="LD37">
        <f>IF($E$7&gt;=LD$7,INDEX(Data!LA:LA,MATCH(Control!$E37,Data!$B:$B,0),),NA())</f>
        <v>6439.1</v>
      </c>
      <c r="LE37">
        <f>IF($E$7&gt;=LE$7,INDEX(Data!LB:LB,MATCH(Control!$E37,Data!$B:$B,0),),NA())</f>
        <v>5947.9</v>
      </c>
      <c r="LF37">
        <f>IF($E$7&gt;=LF$7,INDEX(Data!LC:LC,MATCH(Control!$E37,Data!$B:$B,0),),NA())</f>
        <v>5628.4</v>
      </c>
      <c r="LG37">
        <f>IF($E$7&gt;=LG$7,INDEX(Data!LD:LD,MATCH(Control!$E37,Data!$B:$B,0),),NA())</f>
        <v>6056.2</v>
      </c>
      <c r="LH37">
        <f>IF($E$7&gt;=LH$7,INDEX(Data!LE:LE,MATCH(Control!$E37,Data!$B:$B,0),),NA())</f>
        <v>5715.9</v>
      </c>
      <c r="LI37">
        <f>IF($E$7&gt;=LI$7,INDEX(Data!LF:LF,MATCH(Control!$E37,Data!$B:$B,0),),NA())</f>
        <v>5979.3</v>
      </c>
      <c r="LJ37">
        <f>IF($E$7&gt;=LJ$7,INDEX(Data!LG:LG,MATCH(Control!$E37,Data!$B:$B,0),),NA())</f>
        <v>5623.5</v>
      </c>
      <c r="LK37">
        <f>IF($E$7&gt;=LK$7,INDEX(Data!LH:LH,MATCH(Control!$E37,Data!$B:$B,0),),NA())</f>
        <v>6042.4</v>
      </c>
      <c r="LL37">
        <f>IF($E$7&gt;=LL$7,INDEX(Data!LI:LI,MATCH(Control!$E37,Data!$B:$B,0),),NA())</f>
        <v>6135.4</v>
      </c>
      <c r="LM37">
        <f>IF($E$7&gt;=LM$7,INDEX(Data!LJ:LJ,MATCH(Control!$E37,Data!$B:$B,0),),NA())</f>
        <v>5857.7</v>
      </c>
      <c r="LN37">
        <f>IF($E$7&gt;=LN$7,INDEX(Data!LK:LK,MATCH(Control!$E37,Data!$B:$B,0),),NA())</f>
        <v>6273.1</v>
      </c>
      <c r="LO37">
        <f>IF($E$7&gt;=LO$7,INDEX(Data!LL:LL,MATCH(Control!$E37,Data!$B:$B,0),),NA())</f>
        <v>6245.4</v>
      </c>
      <c r="LP37">
        <f>IF($E$7&gt;=LP$7,INDEX(Data!LM:LM,MATCH(Control!$E37,Data!$B:$B,0),),NA())</f>
        <v>6937.8</v>
      </c>
      <c r="LQ37">
        <f>IF($E$7&gt;=LQ$7,INDEX(Data!LN:LN,MATCH(Control!$E37,Data!$B:$B,0),),NA())</f>
        <v>6613</v>
      </c>
      <c r="LR37">
        <f>IF($E$7&gt;=LR$7,INDEX(Data!LO:LO,MATCH(Control!$E37,Data!$B:$B,0),),NA())</f>
        <v>5922.5</v>
      </c>
      <c r="LS37">
        <f>IF($E$7&gt;=LS$7,INDEX(Data!LP:LP,MATCH(Control!$E37,Data!$B:$B,0),),NA())</f>
        <v>6489.7</v>
      </c>
      <c r="LT37">
        <f>IF($E$7&gt;=LT$7,INDEX(Data!LQ:LQ,MATCH(Control!$E37,Data!$B:$B,0),),NA())</f>
        <v>6375.1</v>
      </c>
      <c r="LU37">
        <f>IF($E$7&gt;=LU$7,INDEX(Data!LR:LR,MATCH(Control!$E37,Data!$B:$B,0),),NA())</f>
        <v>6451.2</v>
      </c>
      <c r="LV37">
        <f>IF($E$7&gt;=LV$7,INDEX(Data!LS:LS,MATCH(Control!$E37,Data!$B:$B,0),),NA())</f>
        <v>6125.7</v>
      </c>
      <c r="LW37">
        <f>IF($E$7&gt;=LW$7,INDEX(Data!LT:LT,MATCH(Control!$E37,Data!$B:$B,0),),NA())</f>
        <v>6435.5</v>
      </c>
      <c r="LX37">
        <f>IF($E$7&gt;=LX$7,INDEX(Data!LU:LU,MATCH(Control!$E37,Data!$B:$B,0),),NA())</f>
        <v>6487</v>
      </c>
      <c r="LY37">
        <f>IF($E$7&gt;=LY$7,INDEX(Data!LV:LV,MATCH(Control!$E37,Data!$B:$B,0),),NA())</f>
        <v>6315.9</v>
      </c>
      <c r="LZ37">
        <f>IF($E$7&gt;=LZ$7,INDEX(Data!LW:LW,MATCH(Control!$E37,Data!$B:$B,0),),NA())</f>
        <v>6710.1</v>
      </c>
      <c r="MA37">
        <f>IF($E$7&gt;=MA$7,INDEX(Data!LX:LX,MATCH(Control!$E37,Data!$B:$B,0),),NA())</f>
        <v>6741.9</v>
      </c>
      <c r="MB37">
        <f>IF($E$7&gt;=MB$7,INDEX(Data!LY:LY,MATCH(Control!$E37,Data!$B:$B,0),),NA())</f>
        <v>7298.9</v>
      </c>
      <c r="MC37">
        <f>IF($E$7&gt;=MC$7,INDEX(Data!LZ:LZ,MATCH(Control!$E37,Data!$B:$B,0),),NA())</f>
        <v>6721.3</v>
      </c>
      <c r="MD37">
        <f>IF($E$7&gt;=MD$7,INDEX(Data!MA:MA,MATCH(Control!$E37,Data!$B:$B,0),),NA())</f>
        <v>6035.6</v>
      </c>
      <c r="ME37">
        <f>IF($E$7&gt;=ME$7,INDEX(Data!MB:MB,MATCH(Control!$E37,Data!$B:$B,0),),NA())</f>
        <v>6673.2</v>
      </c>
      <c r="MF37">
        <f>IF($E$7&gt;=MF$7,INDEX(Data!MC:MC,MATCH(Control!$E37,Data!$B:$B,0),),NA())</f>
        <v>6508.4</v>
      </c>
      <c r="MG37">
        <f>IF($E$7&gt;=MG$7,INDEX(Data!MD:MD,MATCH(Control!$E37,Data!$B:$B,0),),NA())</f>
        <v>6589.7</v>
      </c>
      <c r="MH37">
        <f>IF($E$7&gt;=MH$7,INDEX(Data!ME:ME,MATCH(Control!$E37,Data!$B:$B,0),),NA())</f>
        <v>6276.4</v>
      </c>
      <c r="MI37">
        <f>IF($E$7&gt;=MI$7,INDEX(Data!MF:MF,MATCH(Control!$E37,Data!$B:$B,0),),NA())</f>
        <v>6751.3</v>
      </c>
      <c r="MJ37">
        <f>IF($E$7&gt;=MJ$7,INDEX(Data!MG:MG,MATCH(Control!$E37,Data!$B:$B,0),),NA())</f>
        <v>6625.8</v>
      </c>
      <c r="MK37">
        <f>IF($E$7&gt;=MK$7,INDEX(Data!MH:MH,MATCH(Control!$E37,Data!$B:$B,0),),NA())</f>
        <v>6521</v>
      </c>
      <c r="ML37">
        <f>IF($E$7&gt;=ML$7,INDEX(Data!MI:MI,MATCH(Control!$E37,Data!$B:$B,0),),NA())</f>
        <v>6832.4</v>
      </c>
      <c r="MM37">
        <f>IF($E$7&gt;=MM$7,INDEX(Data!MJ:MJ,MATCH(Control!$E37,Data!$B:$B,0),),NA())</f>
        <v>6837.9</v>
      </c>
      <c r="MN37">
        <f>IF($E$7&gt;=MN$7,INDEX(Data!MK:MK,MATCH(Control!$E37,Data!$B:$B,0),),NA())</f>
        <v>7504.5</v>
      </c>
      <c r="MO37">
        <f>IF($E$7&gt;=MO$7,INDEX(Data!ML:ML,MATCH(Control!$E37,Data!$B:$B,0),),NA())</f>
        <v>6986.6</v>
      </c>
      <c r="MP37">
        <f>IF($E$7&gt;=MP$7,INDEX(Data!MM:MM,MATCH(Control!$E37,Data!$B:$B,0),),NA())</f>
        <v>6358.9</v>
      </c>
      <c r="MQ37">
        <f>IF($E$7&gt;=MQ$7,INDEX(Data!MN:MN,MATCH(Control!$E37,Data!$B:$B,0),),NA())</f>
        <v>6885.8</v>
      </c>
      <c r="MR37">
        <f>IF($E$7&gt;=MR$7,INDEX(Data!MO:MO,MATCH(Control!$E37,Data!$B:$B,0),),NA())</f>
        <v>6782.9</v>
      </c>
      <c r="MS37" t="e">
        <f>IF($E$7&gt;=MS$7,INDEX(Data!MP:MP,MATCH(Control!$E37,Data!$B:$B,0),),NA())</f>
        <v>#N/A</v>
      </c>
      <c r="MT37" t="e">
        <f>IF($E$7&gt;=MT$7,INDEX(Data!MQ:MQ,MATCH(Control!$E37,Data!$B:$B,0),),NA())</f>
        <v>#N/A</v>
      </c>
      <c r="MU37" t="e">
        <f>IF($E$7&gt;=MU$7,INDEX(Data!MR:MR,MATCH(Control!$E37,Data!$B:$B,0),),NA())</f>
        <v>#N/A</v>
      </c>
      <c r="MV37" t="e">
        <f>IF($E$7&gt;=MV$7,INDEX(Data!MS:MS,MATCH(Control!$E37,Data!$B:$B,0),),NA())</f>
        <v>#N/A</v>
      </c>
      <c r="MW37" t="e">
        <f>IF($E$7&gt;=MW$7,INDEX(Data!MT:MT,MATCH(Control!$E37,Data!$B:$B,0),),NA())</f>
        <v>#N/A</v>
      </c>
      <c r="MX37" t="e">
        <f>IF($E$7&gt;=MX$7,INDEX(Data!MU:MU,MATCH(Control!$E37,Data!$B:$B,0),),NA())</f>
        <v>#N/A</v>
      </c>
      <c r="MY37" t="e">
        <f>IF($E$7&gt;=MY$7,INDEX(Data!MV:MV,MATCH(Control!$E37,Data!$B:$B,0),),NA())</f>
        <v>#N/A</v>
      </c>
      <c r="MZ37" t="e">
        <f>IF($E$7&gt;=MZ$7,INDEX(Data!MW:MW,MATCH(Control!$E37,Data!$B:$B,0),),NA())</f>
        <v>#N/A</v>
      </c>
      <c r="NA37" t="e">
        <f>IF($E$7&gt;=NA$7,INDEX(Data!MX:MX,MATCH(Control!$E37,Data!$B:$B,0),),NA())</f>
        <v>#N/A</v>
      </c>
      <c r="NB37" t="e">
        <f>IF($E$7&gt;=NB$7,INDEX(Data!MY:MY,MATCH(Control!$E37,Data!$B:$B,0),),NA())</f>
        <v>#N/A</v>
      </c>
      <c r="NC37" t="e">
        <f>IF($E$7&gt;=NC$7,INDEX(Data!MZ:MZ,MATCH(Control!$E37,Data!$B:$B,0),),NA())</f>
        <v>#N/A</v>
      </c>
      <c r="ND37" t="e">
        <f>IF($E$7&gt;=ND$7,INDEX(Data!NA:NA,MATCH(Control!$E37,Data!$B:$B,0),),NA())</f>
        <v>#N/A</v>
      </c>
      <c r="NE37" t="e">
        <f>IF($E$7&gt;=NE$7,INDEX(Data!NB:NB,MATCH(Control!$E37,Data!$B:$B,0),),NA())</f>
        <v>#N/A</v>
      </c>
      <c r="NF37" t="e">
        <f>IF($E$7&gt;=NF$7,INDEX(Data!NC:NC,MATCH(Control!$E37,Data!$B:$B,0),),NA())</f>
        <v>#N/A</v>
      </c>
      <c r="NG37" t="e">
        <f>IF($E$7&gt;=NG$7,INDEX(Data!ND:ND,MATCH(Control!$E37,Data!$B:$B,0),),NA())</f>
        <v>#N/A</v>
      </c>
      <c r="NH37" t="e">
        <f>IF($E$7&gt;=NH$7,INDEX(Data!NE:NE,MATCH(Control!$E37,Data!$B:$B,0),),NA())</f>
        <v>#N/A</v>
      </c>
      <c r="NI37" t="e">
        <f>IF($E$7&gt;=NI$7,INDEX(Data!NF:NF,MATCH(Control!$E37,Data!$B:$B,0),),NA())</f>
        <v>#N/A</v>
      </c>
      <c r="NJ37" t="e">
        <f>IF($E$7&gt;=NJ$7,INDEX(Data!NG:NG,MATCH(Control!$E37,Data!$B:$B,0),),NA())</f>
        <v>#N/A</v>
      </c>
      <c r="NK37" t="e">
        <f>IF($E$7&gt;=NK$7,INDEX(Data!NH:NH,MATCH(Control!$E37,Data!$B:$B,0),),NA())</f>
        <v>#N/A</v>
      </c>
      <c r="NL37" t="e">
        <f>IF($E$7&gt;=NL$7,INDEX(Data!NI:NI,MATCH(Control!$E37,Data!$B:$B,0),),NA())</f>
        <v>#N/A</v>
      </c>
    </row>
    <row r="38" spans="1:376" x14ac:dyDescent="0.25">
      <c r="C38" s="8">
        <f t="shared" si="0"/>
        <v>39569</v>
      </c>
      <c r="E38" s="3" t="str">
        <f t="shared" si="35"/>
        <v>New South Wales - Supermarket &amp; grocery stores</v>
      </c>
      <c r="F38" t="str">
        <f t="shared" si="36"/>
        <v>New South Wales</v>
      </c>
      <c r="G38" t="str">
        <f>G37</f>
        <v>Supermarket &amp; grocery stores</v>
      </c>
      <c r="H38">
        <f>IF($E$7&gt;=H$7,INDEX(Data!E:E,MATCH(Control!$E38,Data!$B:$B,0),),NA())</f>
        <v>303.10000000000002</v>
      </c>
      <c r="I38">
        <f>IF($E$7&gt;=I$7,INDEX(Data!F:F,MATCH(Control!$E38,Data!$B:$B,0),),NA())</f>
        <v>297.8</v>
      </c>
      <c r="J38">
        <f>IF($E$7&gt;=J$7,INDEX(Data!G:G,MATCH(Control!$E38,Data!$B:$B,0),),NA())</f>
        <v>298</v>
      </c>
      <c r="K38">
        <f>IF($E$7&gt;=K$7,INDEX(Data!H:H,MATCH(Control!$E38,Data!$B:$B,0),),NA())</f>
        <v>307.89999999999998</v>
      </c>
      <c r="L38">
        <f>IF($E$7&gt;=L$7,INDEX(Data!I:I,MATCH(Control!$E38,Data!$B:$B,0),),NA())</f>
        <v>299.2</v>
      </c>
      <c r="M38">
        <f>IF($E$7&gt;=M$7,INDEX(Data!J:J,MATCH(Control!$E38,Data!$B:$B,0),),NA())</f>
        <v>305.39999999999998</v>
      </c>
      <c r="N38">
        <f>IF($E$7&gt;=N$7,INDEX(Data!K:K,MATCH(Control!$E38,Data!$B:$B,0),),NA())</f>
        <v>318</v>
      </c>
      <c r="O38">
        <f>IF($E$7&gt;=O$7,INDEX(Data!L:L,MATCH(Control!$E38,Data!$B:$B,0),),NA())</f>
        <v>334.4</v>
      </c>
      <c r="P38">
        <f>IF($E$7&gt;=P$7,INDEX(Data!M:M,MATCH(Control!$E38,Data!$B:$B,0),),NA())</f>
        <v>389.6</v>
      </c>
      <c r="Q38">
        <f>IF($E$7&gt;=Q$7,INDEX(Data!N:N,MATCH(Control!$E38,Data!$B:$B,0),),NA())</f>
        <v>311.39999999999998</v>
      </c>
      <c r="R38">
        <f>IF($E$7&gt;=R$7,INDEX(Data!O:O,MATCH(Control!$E38,Data!$B:$B,0),),NA())</f>
        <v>327.2</v>
      </c>
      <c r="S38">
        <f>IF($E$7&gt;=S$7,INDEX(Data!P:P,MATCH(Control!$E38,Data!$B:$B,0),),NA())</f>
        <v>350.9</v>
      </c>
      <c r="T38">
        <f>IF($E$7&gt;=T$7,INDEX(Data!Q:Q,MATCH(Control!$E38,Data!$B:$B,0),),NA())</f>
        <v>323.39999999999998</v>
      </c>
      <c r="U38">
        <f>IF($E$7&gt;=U$7,INDEX(Data!R:R,MATCH(Control!$E38,Data!$B:$B,0),),NA())</f>
        <v>316.60000000000002</v>
      </c>
      <c r="V38">
        <f>IF($E$7&gt;=V$7,INDEX(Data!S:S,MATCH(Control!$E38,Data!$B:$B,0),),NA())</f>
        <v>325.39999999999998</v>
      </c>
      <c r="W38">
        <f>IF($E$7&gt;=W$7,INDEX(Data!T:T,MATCH(Control!$E38,Data!$B:$B,0),),NA())</f>
        <v>323.10000000000002</v>
      </c>
      <c r="X38">
        <f>IF($E$7&gt;=X$7,INDEX(Data!U:U,MATCH(Control!$E38,Data!$B:$B,0),),NA())</f>
        <v>338.1</v>
      </c>
      <c r="Y38">
        <f>IF($E$7&gt;=Y$7,INDEX(Data!V:V,MATCH(Control!$E38,Data!$B:$B,0),),NA())</f>
        <v>330.6</v>
      </c>
      <c r="Z38">
        <f>IF($E$7&gt;=Z$7,INDEX(Data!W:W,MATCH(Control!$E38,Data!$B:$B,0),),NA())</f>
        <v>351.1</v>
      </c>
      <c r="AA38">
        <f>IF($E$7&gt;=AA$7,INDEX(Data!X:X,MATCH(Control!$E38,Data!$B:$B,0),),NA())</f>
        <v>361.5</v>
      </c>
      <c r="AB38">
        <f>IF($E$7&gt;=AB$7,INDEX(Data!Y:Y,MATCH(Control!$E38,Data!$B:$B,0),),NA())</f>
        <v>430.9</v>
      </c>
      <c r="AC38">
        <f>IF($E$7&gt;=AC$7,INDEX(Data!Z:Z,MATCH(Control!$E38,Data!$B:$B,0),),NA())</f>
        <v>333.2</v>
      </c>
      <c r="AD38">
        <f>IF($E$7&gt;=AD$7,INDEX(Data!AA:AA,MATCH(Control!$E38,Data!$B:$B,0),),NA())</f>
        <v>343.3</v>
      </c>
      <c r="AE38">
        <f>IF($E$7&gt;=AE$7,INDEX(Data!AB:AB,MATCH(Control!$E38,Data!$B:$B,0),),NA())</f>
        <v>344.8</v>
      </c>
      <c r="AF38">
        <f>IF($E$7&gt;=AF$7,INDEX(Data!AC:AC,MATCH(Control!$E38,Data!$B:$B,0),),NA())</f>
        <v>345.9</v>
      </c>
      <c r="AG38">
        <f>IF($E$7&gt;=AG$7,INDEX(Data!AD:AD,MATCH(Control!$E38,Data!$B:$B,0),),NA())</f>
        <v>352</v>
      </c>
      <c r="AH38">
        <f>IF($E$7&gt;=AH$7,INDEX(Data!AE:AE,MATCH(Control!$E38,Data!$B:$B,0),),NA())</f>
        <v>348.9</v>
      </c>
      <c r="AI38">
        <f>IF($E$7&gt;=AI$7,INDEX(Data!AF:AF,MATCH(Control!$E38,Data!$B:$B,0),),NA())</f>
        <v>348.6</v>
      </c>
      <c r="AJ38">
        <f>IF($E$7&gt;=AJ$7,INDEX(Data!AG:AG,MATCH(Control!$E38,Data!$B:$B,0),),NA())</f>
        <v>374.6</v>
      </c>
      <c r="AK38">
        <f>IF($E$7&gt;=AK$7,INDEX(Data!AH:AH,MATCH(Control!$E38,Data!$B:$B,0),),NA())</f>
        <v>345.7</v>
      </c>
      <c r="AL38">
        <f>IF($E$7&gt;=AL$7,INDEX(Data!AI:AI,MATCH(Control!$E38,Data!$B:$B,0),),NA())</f>
        <v>373.5</v>
      </c>
      <c r="AM38">
        <f>IF($E$7&gt;=AM$7,INDEX(Data!AJ:AJ,MATCH(Control!$E38,Data!$B:$B,0),),NA())</f>
        <v>378.7</v>
      </c>
      <c r="AN38">
        <f>IF($E$7&gt;=AN$7,INDEX(Data!AK:AK,MATCH(Control!$E38,Data!$B:$B,0),),NA())</f>
        <v>432.6</v>
      </c>
      <c r="AO38">
        <f>IF($E$7&gt;=AO$7,INDEX(Data!AL:AL,MATCH(Control!$E38,Data!$B:$B,0),),NA())</f>
        <v>376.4</v>
      </c>
      <c r="AP38">
        <f>IF($E$7&gt;=AP$7,INDEX(Data!AM:AM,MATCH(Control!$E38,Data!$B:$B,0),),NA())</f>
        <v>352</v>
      </c>
      <c r="AQ38">
        <f>IF($E$7&gt;=AQ$7,INDEX(Data!AN:AN,MATCH(Control!$E38,Data!$B:$B,0),),NA())</f>
        <v>371.8</v>
      </c>
      <c r="AR38">
        <f>IF($E$7&gt;=AR$7,INDEX(Data!AO:AO,MATCH(Control!$E38,Data!$B:$B,0),),NA())</f>
        <v>366.6</v>
      </c>
      <c r="AS38">
        <f>IF($E$7&gt;=AS$7,INDEX(Data!AP:AP,MATCH(Control!$E38,Data!$B:$B,0),),NA())</f>
        <v>391</v>
      </c>
      <c r="AT38">
        <f>IF($E$7&gt;=AT$7,INDEX(Data!AQ:AQ,MATCH(Control!$E38,Data!$B:$B,0),),NA())</f>
        <v>369.4</v>
      </c>
      <c r="AU38">
        <f>IF($E$7&gt;=AU$7,INDEX(Data!AR:AR,MATCH(Control!$E38,Data!$B:$B,0),),NA())</f>
        <v>423.8</v>
      </c>
      <c r="AV38">
        <f>IF($E$7&gt;=AV$7,INDEX(Data!AS:AS,MATCH(Control!$E38,Data!$B:$B,0),),NA())</f>
        <v>401.9</v>
      </c>
      <c r="AW38">
        <f>IF($E$7&gt;=AW$7,INDEX(Data!AT:AT,MATCH(Control!$E38,Data!$B:$B,0),),NA())</f>
        <v>388.6</v>
      </c>
      <c r="AX38">
        <f>IF($E$7&gt;=AX$7,INDEX(Data!AU:AU,MATCH(Control!$E38,Data!$B:$B,0),),NA())</f>
        <v>420</v>
      </c>
      <c r="AY38">
        <f>IF($E$7&gt;=AY$7,INDEX(Data!AV:AV,MATCH(Control!$E38,Data!$B:$B,0),),NA())</f>
        <v>422.5</v>
      </c>
      <c r="AZ38">
        <f>IF($E$7&gt;=AZ$7,INDEX(Data!AW:AW,MATCH(Control!$E38,Data!$B:$B,0),),NA())</f>
        <v>481.3</v>
      </c>
      <c r="BA38">
        <f>IF($E$7&gt;=BA$7,INDEX(Data!AX:AX,MATCH(Control!$E38,Data!$B:$B,0),),NA())</f>
        <v>420.7</v>
      </c>
      <c r="BB38">
        <f>IF($E$7&gt;=BB$7,INDEX(Data!AY:AY,MATCH(Control!$E38,Data!$B:$B,0),),NA())</f>
        <v>392.9</v>
      </c>
      <c r="BC38">
        <f>IF($E$7&gt;=BC$7,INDEX(Data!AZ:AZ,MATCH(Control!$E38,Data!$B:$B,0),),NA())</f>
        <v>419.4</v>
      </c>
      <c r="BD38">
        <f>IF($E$7&gt;=BD$7,INDEX(Data!BA:BA,MATCH(Control!$E38,Data!$B:$B,0),),NA())</f>
        <v>415</v>
      </c>
      <c r="BE38">
        <f>IF($E$7&gt;=BE$7,INDEX(Data!BB:BB,MATCH(Control!$E38,Data!$B:$B,0),),NA())</f>
        <v>440</v>
      </c>
      <c r="BF38">
        <f>IF($E$7&gt;=BF$7,INDEX(Data!BC:BC,MATCH(Control!$E38,Data!$B:$B,0),),NA())</f>
        <v>418.8</v>
      </c>
      <c r="BG38">
        <f>IF($E$7&gt;=BG$7,INDEX(Data!BD:BD,MATCH(Control!$E38,Data!$B:$B,0),),NA())</f>
        <v>451.9</v>
      </c>
      <c r="BH38">
        <f>IF($E$7&gt;=BH$7,INDEX(Data!BE:BE,MATCH(Control!$E38,Data!$B:$B,0),),NA())</f>
        <v>446.2</v>
      </c>
      <c r="BI38">
        <f>IF($E$7&gt;=BI$7,INDEX(Data!BF:BF,MATCH(Control!$E38,Data!$B:$B,0),),NA())</f>
        <v>444.3</v>
      </c>
      <c r="BJ38">
        <f>IF($E$7&gt;=BJ$7,INDEX(Data!BG:BG,MATCH(Control!$E38,Data!$B:$B,0),),NA())</f>
        <v>458.6</v>
      </c>
      <c r="BK38">
        <f>IF($E$7&gt;=BK$7,INDEX(Data!BH:BH,MATCH(Control!$E38,Data!$B:$B,0),),NA())</f>
        <v>454.7</v>
      </c>
      <c r="BL38">
        <f>IF($E$7&gt;=BL$7,INDEX(Data!BI:BI,MATCH(Control!$E38,Data!$B:$B,0),),NA())</f>
        <v>528.1</v>
      </c>
      <c r="BM38">
        <f>IF($E$7&gt;=BM$7,INDEX(Data!BJ:BJ,MATCH(Control!$E38,Data!$B:$B,0),),NA())</f>
        <v>466.4</v>
      </c>
      <c r="BN38">
        <f>IF($E$7&gt;=BN$7,INDEX(Data!BK:BK,MATCH(Control!$E38,Data!$B:$B,0),),NA())</f>
        <v>430.5</v>
      </c>
      <c r="BO38">
        <f>IF($E$7&gt;=BO$7,INDEX(Data!BL:BL,MATCH(Control!$E38,Data!$B:$B,0),),NA())</f>
        <v>447.7</v>
      </c>
      <c r="BP38">
        <f>IF($E$7&gt;=BP$7,INDEX(Data!BM:BM,MATCH(Control!$E38,Data!$B:$B,0),),NA())</f>
        <v>455.5</v>
      </c>
      <c r="BQ38">
        <f>IF($E$7&gt;=BQ$7,INDEX(Data!BN:BN,MATCH(Control!$E38,Data!$B:$B,0),),NA())</f>
        <v>459.8</v>
      </c>
      <c r="BR38">
        <f>IF($E$7&gt;=BR$7,INDEX(Data!BO:BO,MATCH(Control!$E38,Data!$B:$B,0),),NA())</f>
        <v>443.2</v>
      </c>
      <c r="BS38">
        <f>IF($E$7&gt;=BS$7,INDEX(Data!BP:BP,MATCH(Control!$E38,Data!$B:$B,0),),NA())</f>
        <v>460.1</v>
      </c>
      <c r="BT38">
        <f>IF($E$7&gt;=BT$7,INDEX(Data!BQ:BQ,MATCH(Control!$E38,Data!$B:$B,0),),NA())</f>
        <v>463.6</v>
      </c>
      <c r="BU38">
        <f>IF($E$7&gt;=BU$7,INDEX(Data!BR:BR,MATCH(Control!$E38,Data!$B:$B,0),),NA())</f>
        <v>459.8</v>
      </c>
      <c r="BV38">
        <f>IF($E$7&gt;=BV$7,INDEX(Data!BS:BS,MATCH(Control!$E38,Data!$B:$B,0),),NA())</f>
        <v>478.9</v>
      </c>
      <c r="BW38">
        <f>IF($E$7&gt;=BW$7,INDEX(Data!BT:BT,MATCH(Control!$E38,Data!$B:$B,0),),NA())</f>
        <v>478.7</v>
      </c>
      <c r="BX38">
        <f>IF($E$7&gt;=BX$7,INDEX(Data!BU:BU,MATCH(Control!$E38,Data!$B:$B,0),),NA())</f>
        <v>565.4</v>
      </c>
      <c r="BY38">
        <f>IF($E$7&gt;=BY$7,INDEX(Data!BV:BV,MATCH(Control!$E38,Data!$B:$B,0),),NA())</f>
        <v>479.2</v>
      </c>
      <c r="BZ38">
        <f>IF($E$7&gt;=BZ$7,INDEX(Data!BW:BW,MATCH(Control!$E38,Data!$B:$B,0),),NA())</f>
        <v>467.2</v>
      </c>
      <c r="CA38">
        <f>IF($E$7&gt;=CA$7,INDEX(Data!BX:BX,MATCH(Control!$E38,Data!$B:$B,0),),NA())</f>
        <v>501.1</v>
      </c>
      <c r="CB38">
        <f>IF($E$7&gt;=CB$7,INDEX(Data!BY:BY,MATCH(Control!$E38,Data!$B:$B,0),),NA())</f>
        <v>484.6</v>
      </c>
      <c r="CC38">
        <f>IF($E$7&gt;=CC$7,INDEX(Data!BZ:BZ,MATCH(Control!$E38,Data!$B:$B,0),),NA())</f>
        <v>481.2</v>
      </c>
      <c r="CD38">
        <f>IF($E$7&gt;=CD$7,INDEX(Data!CA:CA,MATCH(Control!$E38,Data!$B:$B,0),),NA())</f>
        <v>482.9</v>
      </c>
      <c r="CE38">
        <f>IF($E$7&gt;=CE$7,INDEX(Data!CB:CB,MATCH(Control!$E38,Data!$B:$B,0),),NA())</f>
        <v>479.2</v>
      </c>
      <c r="CF38">
        <f>IF($E$7&gt;=CF$7,INDEX(Data!CC:CC,MATCH(Control!$E38,Data!$B:$B,0),),NA())</f>
        <v>494.5</v>
      </c>
      <c r="CG38">
        <f>IF($E$7&gt;=CG$7,INDEX(Data!CD:CD,MATCH(Control!$E38,Data!$B:$B,0),),NA())</f>
        <v>508.6</v>
      </c>
      <c r="CH38">
        <f>IF($E$7&gt;=CH$7,INDEX(Data!CE:CE,MATCH(Control!$E38,Data!$B:$B,0),),NA())</f>
        <v>509.2</v>
      </c>
      <c r="CI38">
        <f>IF($E$7&gt;=CI$7,INDEX(Data!CF:CF,MATCH(Control!$E38,Data!$B:$B,0),),NA())</f>
        <v>535.79999999999995</v>
      </c>
      <c r="CJ38">
        <f>IF($E$7&gt;=CJ$7,INDEX(Data!CG:CG,MATCH(Control!$E38,Data!$B:$B,0),),NA())</f>
        <v>627.70000000000005</v>
      </c>
      <c r="CK38">
        <f>IF($E$7&gt;=CK$7,INDEX(Data!CH:CH,MATCH(Control!$E38,Data!$B:$B,0),),NA())</f>
        <v>507.8</v>
      </c>
      <c r="CL38">
        <f>IF($E$7&gt;=CL$7,INDEX(Data!CI:CI,MATCH(Control!$E38,Data!$B:$B,0),),NA())</f>
        <v>503.2</v>
      </c>
      <c r="CM38">
        <f>IF($E$7&gt;=CM$7,INDEX(Data!CJ:CJ,MATCH(Control!$E38,Data!$B:$B,0),),NA())</f>
        <v>578.29999999999995</v>
      </c>
      <c r="CN38">
        <f>IF($E$7&gt;=CN$7,INDEX(Data!CK:CK,MATCH(Control!$E38,Data!$B:$B,0),),NA())</f>
        <v>546.5</v>
      </c>
      <c r="CO38">
        <f>IF($E$7&gt;=CO$7,INDEX(Data!CL:CL,MATCH(Control!$E38,Data!$B:$B,0),),NA())</f>
        <v>540.70000000000005</v>
      </c>
      <c r="CP38">
        <f>IF($E$7&gt;=CP$7,INDEX(Data!CM:CM,MATCH(Control!$E38,Data!$B:$B,0),),NA())</f>
        <v>546.9</v>
      </c>
      <c r="CQ38">
        <f>IF($E$7&gt;=CQ$7,INDEX(Data!CN:CN,MATCH(Control!$E38,Data!$B:$B,0),),NA())</f>
        <v>549.5</v>
      </c>
      <c r="CR38">
        <f>IF($E$7&gt;=CR$7,INDEX(Data!CO:CO,MATCH(Control!$E38,Data!$B:$B,0),),NA())</f>
        <v>570.1</v>
      </c>
      <c r="CS38">
        <f>IF($E$7&gt;=CS$7,INDEX(Data!CP:CP,MATCH(Control!$E38,Data!$B:$B,0),),NA())</f>
        <v>575.79999999999995</v>
      </c>
      <c r="CT38">
        <f>IF($E$7&gt;=CT$7,INDEX(Data!CQ:CQ,MATCH(Control!$E38,Data!$B:$B,0),),NA())</f>
        <v>556.1</v>
      </c>
      <c r="CU38">
        <f>IF($E$7&gt;=CU$7,INDEX(Data!CR:CR,MATCH(Control!$E38,Data!$B:$B,0),),NA())</f>
        <v>586.79999999999995</v>
      </c>
      <c r="CV38">
        <f>IF($E$7&gt;=CV$7,INDEX(Data!CS:CS,MATCH(Control!$E38,Data!$B:$B,0),),NA())</f>
        <v>702</v>
      </c>
      <c r="CW38">
        <f>IF($E$7&gt;=CW$7,INDEX(Data!CT:CT,MATCH(Control!$E38,Data!$B:$B,0),),NA())</f>
        <v>563.1</v>
      </c>
      <c r="CX38">
        <f>IF($E$7&gt;=CX$7,INDEX(Data!CU:CU,MATCH(Control!$E38,Data!$B:$B,0),),NA())</f>
        <v>558.20000000000005</v>
      </c>
      <c r="CY38">
        <f>IF($E$7&gt;=CY$7,INDEX(Data!CV:CV,MATCH(Control!$E38,Data!$B:$B,0),),NA())</f>
        <v>608.79999999999995</v>
      </c>
      <c r="CZ38">
        <f>IF($E$7&gt;=CZ$7,INDEX(Data!CW:CW,MATCH(Control!$E38,Data!$B:$B,0),),NA())</f>
        <v>570.20000000000005</v>
      </c>
      <c r="DA38">
        <f>IF($E$7&gt;=DA$7,INDEX(Data!CX:CX,MATCH(Control!$E38,Data!$B:$B,0),),NA())</f>
        <v>596.20000000000005</v>
      </c>
      <c r="DB38">
        <f>IF($E$7&gt;=DB$7,INDEX(Data!CY:CY,MATCH(Control!$E38,Data!$B:$B,0),),NA())</f>
        <v>605.4</v>
      </c>
      <c r="DC38">
        <f>IF($E$7&gt;=DC$7,INDEX(Data!CZ:CZ,MATCH(Control!$E38,Data!$B:$B,0),),NA())</f>
        <v>594.79999999999995</v>
      </c>
      <c r="DD38">
        <f>IF($E$7&gt;=DD$7,INDEX(Data!DA:DA,MATCH(Control!$E38,Data!$B:$B,0),),NA())</f>
        <v>644.1</v>
      </c>
      <c r="DE38">
        <f>IF($E$7&gt;=DE$7,INDEX(Data!DB:DB,MATCH(Control!$E38,Data!$B:$B,0),),NA())</f>
        <v>604.4</v>
      </c>
      <c r="DF38">
        <f>IF($E$7&gt;=DF$7,INDEX(Data!DC:DC,MATCH(Control!$E38,Data!$B:$B,0),),NA())</f>
        <v>630.1</v>
      </c>
      <c r="DG38">
        <f>IF($E$7&gt;=DG$7,INDEX(Data!DD:DD,MATCH(Control!$E38,Data!$B:$B,0),),NA())</f>
        <v>665.7</v>
      </c>
      <c r="DH38">
        <f>IF($E$7&gt;=DH$7,INDEX(Data!DE:DE,MATCH(Control!$E38,Data!$B:$B,0),),NA())</f>
        <v>737.9</v>
      </c>
      <c r="DI38">
        <f>IF($E$7&gt;=DI$7,INDEX(Data!DF:DF,MATCH(Control!$E38,Data!$B:$B,0),),NA())</f>
        <v>677.9</v>
      </c>
      <c r="DJ38">
        <f>IF($E$7&gt;=DJ$7,INDEX(Data!DG:DG,MATCH(Control!$E38,Data!$B:$B,0),),NA())</f>
        <v>617.29999999999995</v>
      </c>
      <c r="DK38">
        <f>IF($E$7&gt;=DK$7,INDEX(Data!DH:DH,MATCH(Control!$E38,Data!$B:$B,0),),NA())</f>
        <v>672.3</v>
      </c>
      <c r="DL38">
        <f>IF($E$7&gt;=DL$7,INDEX(Data!DI:DI,MATCH(Control!$E38,Data!$B:$B,0),),NA())</f>
        <v>623.1</v>
      </c>
      <c r="DM38">
        <f>IF($E$7&gt;=DM$7,INDEX(Data!DJ:DJ,MATCH(Control!$E38,Data!$B:$B,0),),NA())</f>
        <v>666.9</v>
      </c>
      <c r="DN38">
        <f>IF($E$7&gt;=DN$7,INDEX(Data!DK:DK,MATCH(Control!$E38,Data!$B:$B,0),),NA())</f>
        <v>621.1</v>
      </c>
      <c r="DO38">
        <f>IF($E$7&gt;=DO$7,INDEX(Data!DL:DL,MATCH(Control!$E38,Data!$B:$B,0),),NA())</f>
        <v>657.7</v>
      </c>
      <c r="DP38">
        <f>IF($E$7&gt;=DP$7,INDEX(Data!DM:DM,MATCH(Control!$E38,Data!$B:$B,0),),NA())</f>
        <v>711</v>
      </c>
      <c r="DQ38">
        <f>IF($E$7&gt;=DQ$7,INDEX(Data!DN:DN,MATCH(Control!$E38,Data!$B:$B,0),),NA())</f>
        <v>639.20000000000005</v>
      </c>
      <c r="DR38">
        <f>IF($E$7&gt;=DR$7,INDEX(Data!DO:DO,MATCH(Control!$E38,Data!$B:$B,0),),NA())</f>
        <v>696.7</v>
      </c>
      <c r="DS38">
        <f>IF($E$7&gt;=DS$7,INDEX(Data!DP:DP,MATCH(Control!$E38,Data!$B:$B,0),),NA())</f>
        <v>701.9</v>
      </c>
      <c r="DT38">
        <f>IF($E$7&gt;=DT$7,INDEX(Data!DQ:DQ,MATCH(Control!$E38,Data!$B:$B,0),),NA())</f>
        <v>772.1</v>
      </c>
      <c r="DU38">
        <f>IF($E$7&gt;=DU$7,INDEX(Data!DR:DR,MATCH(Control!$E38,Data!$B:$B,0),),NA())</f>
        <v>707.9</v>
      </c>
      <c r="DV38">
        <f>IF($E$7&gt;=DV$7,INDEX(Data!DS:DS,MATCH(Control!$E38,Data!$B:$B,0),),NA())</f>
        <v>676.2</v>
      </c>
      <c r="DW38">
        <f>IF($E$7&gt;=DW$7,INDEX(Data!DT:DT,MATCH(Control!$E38,Data!$B:$B,0),),NA())</f>
        <v>697.3</v>
      </c>
      <c r="DX38">
        <f>IF($E$7&gt;=DX$7,INDEX(Data!DU:DU,MATCH(Control!$E38,Data!$B:$B,0),),NA())</f>
        <v>720.2</v>
      </c>
      <c r="DY38">
        <f>IF($E$7&gt;=DY$7,INDEX(Data!DV:DV,MATCH(Control!$E38,Data!$B:$B,0),),NA())</f>
        <v>713</v>
      </c>
      <c r="DZ38">
        <f>IF($E$7&gt;=DZ$7,INDEX(Data!DW:DW,MATCH(Control!$E38,Data!$B:$B,0),),NA())</f>
        <v>688.4</v>
      </c>
      <c r="EA38">
        <f>IF($E$7&gt;=EA$7,INDEX(Data!DX:DX,MATCH(Control!$E38,Data!$B:$B,0),),NA())</f>
        <v>738.3</v>
      </c>
      <c r="EB38">
        <f>IF($E$7&gt;=EB$7,INDEX(Data!DY:DY,MATCH(Control!$E38,Data!$B:$B,0),),NA())</f>
        <v>721.4</v>
      </c>
      <c r="EC38">
        <f>IF($E$7&gt;=EC$7,INDEX(Data!DZ:DZ,MATCH(Control!$E38,Data!$B:$B,0),),NA())</f>
        <v>714.2</v>
      </c>
      <c r="ED38">
        <f>IF($E$7&gt;=ED$7,INDEX(Data!EA:EA,MATCH(Control!$E38,Data!$B:$B,0),),NA())</f>
        <v>757.5</v>
      </c>
      <c r="EE38">
        <f>IF($E$7&gt;=EE$7,INDEX(Data!EB:EB,MATCH(Control!$E38,Data!$B:$B,0),),NA())</f>
        <v>716.2</v>
      </c>
      <c r="EF38">
        <f>IF($E$7&gt;=EF$7,INDEX(Data!EC:EC,MATCH(Control!$E38,Data!$B:$B,0),),NA())</f>
        <v>832.8</v>
      </c>
      <c r="EG38">
        <f>IF($E$7&gt;=EG$7,INDEX(Data!ED:ED,MATCH(Control!$E38,Data!$B:$B,0),),NA())</f>
        <v>734.9</v>
      </c>
      <c r="EH38">
        <f>IF($E$7&gt;=EH$7,INDEX(Data!EE:EE,MATCH(Control!$E38,Data!$B:$B,0),),NA())</f>
        <v>710.8</v>
      </c>
      <c r="EI38">
        <f>IF($E$7&gt;=EI$7,INDEX(Data!EF:EF,MATCH(Control!$E38,Data!$B:$B,0),),NA())</f>
        <v>754.8</v>
      </c>
      <c r="EJ38">
        <f>IF($E$7&gt;=EJ$7,INDEX(Data!EG:EG,MATCH(Control!$E38,Data!$B:$B,0),),NA())</f>
        <v>755.9</v>
      </c>
      <c r="EK38">
        <f>IF($E$7&gt;=EK$7,INDEX(Data!EH:EH,MATCH(Control!$E38,Data!$B:$B,0),),NA())</f>
        <v>752.9</v>
      </c>
      <c r="EL38">
        <f>IF($E$7&gt;=EL$7,INDEX(Data!EI:EI,MATCH(Control!$E38,Data!$B:$B,0),),NA())</f>
        <v>730.6</v>
      </c>
      <c r="EM38">
        <f>IF($E$7&gt;=EM$7,INDEX(Data!EJ:EJ,MATCH(Control!$E38,Data!$B:$B,0),),NA())</f>
        <v>747.1</v>
      </c>
      <c r="EN38">
        <f>IF($E$7&gt;=EN$7,INDEX(Data!EK:EK,MATCH(Control!$E38,Data!$B:$B,0),),NA())</f>
        <v>724.5</v>
      </c>
      <c r="EO38">
        <f>IF($E$7&gt;=EO$7,INDEX(Data!EL:EL,MATCH(Control!$E38,Data!$B:$B,0),),NA())</f>
        <v>744.4</v>
      </c>
      <c r="EP38">
        <f>IF($E$7&gt;=EP$7,INDEX(Data!EM:EM,MATCH(Control!$E38,Data!$B:$B,0),),NA())</f>
        <v>767.2</v>
      </c>
      <c r="EQ38">
        <f>IF($E$7&gt;=EQ$7,INDEX(Data!EN:EN,MATCH(Control!$E38,Data!$B:$B,0),),NA())</f>
        <v>763.6</v>
      </c>
      <c r="ER38">
        <f>IF($E$7&gt;=ER$7,INDEX(Data!EO:EO,MATCH(Control!$E38,Data!$B:$B,0),),NA())</f>
        <v>889.4</v>
      </c>
      <c r="ES38">
        <f>IF($E$7&gt;=ES$7,INDEX(Data!EP:EP,MATCH(Control!$E38,Data!$B:$B,0),),NA())</f>
        <v>765.8</v>
      </c>
      <c r="ET38">
        <f>IF($E$7&gt;=ET$7,INDEX(Data!EQ:EQ,MATCH(Control!$E38,Data!$B:$B,0),),NA())</f>
        <v>736.4</v>
      </c>
      <c r="EU38">
        <f>IF($E$7&gt;=EU$7,INDEX(Data!ER:ER,MATCH(Control!$E38,Data!$B:$B,0),),NA())</f>
        <v>810.5</v>
      </c>
      <c r="EV38">
        <f>IF($E$7&gt;=EV$7,INDEX(Data!ES:ES,MATCH(Control!$E38,Data!$B:$B,0),),NA())</f>
        <v>756</v>
      </c>
      <c r="EW38">
        <f>IF($E$7&gt;=EW$7,INDEX(Data!ET:ET,MATCH(Control!$E38,Data!$B:$B,0),),NA())</f>
        <v>770.8</v>
      </c>
      <c r="EX38">
        <f>IF($E$7&gt;=EX$7,INDEX(Data!EU:EU,MATCH(Control!$E38,Data!$B:$B,0),),NA())</f>
        <v>782</v>
      </c>
      <c r="EY38">
        <f>IF($E$7&gt;=EY$7,INDEX(Data!EV:EV,MATCH(Control!$E38,Data!$B:$B,0),),NA())</f>
        <v>801.3</v>
      </c>
      <c r="EZ38">
        <f>IF($E$7&gt;=EZ$7,INDEX(Data!EW:EW,MATCH(Control!$E38,Data!$B:$B,0),),NA())</f>
        <v>806.7</v>
      </c>
      <c r="FA38">
        <f>IF($E$7&gt;=FA$7,INDEX(Data!EX:EX,MATCH(Control!$E38,Data!$B:$B,0),),NA())</f>
        <v>812.8</v>
      </c>
      <c r="FB38">
        <f>IF($E$7&gt;=FB$7,INDEX(Data!EY:EY,MATCH(Control!$E38,Data!$B:$B,0),),NA())</f>
        <v>818.7</v>
      </c>
      <c r="FC38">
        <f>IF($E$7&gt;=FC$7,INDEX(Data!EZ:EZ,MATCH(Control!$E38,Data!$B:$B,0),),NA())</f>
        <v>808.4</v>
      </c>
      <c r="FD38">
        <f>IF($E$7&gt;=FD$7,INDEX(Data!FA:FA,MATCH(Control!$E38,Data!$B:$B,0),),NA())</f>
        <v>943.4</v>
      </c>
      <c r="FE38">
        <f>IF($E$7&gt;=FE$7,INDEX(Data!FB:FB,MATCH(Control!$E38,Data!$B:$B,0),),NA())</f>
        <v>792</v>
      </c>
      <c r="FF38">
        <f>IF($E$7&gt;=FF$7,INDEX(Data!FC:FC,MATCH(Control!$E38,Data!$B:$B,0),),NA())</f>
        <v>755</v>
      </c>
      <c r="FG38">
        <f>IF($E$7&gt;=FG$7,INDEX(Data!FD:FD,MATCH(Control!$E38,Data!$B:$B,0),),NA())</f>
        <v>838</v>
      </c>
      <c r="FH38">
        <f>IF($E$7&gt;=FH$7,INDEX(Data!FE:FE,MATCH(Control!$E38,Data!$B:$B,0),),NA())</f>
        <v>819.9</v>
      </c>
      <c r="FI38">
        <f>IF($E$7&gt;=FI$7,INDEX(Data!FF:FF,MATCH(Control!$E38,Data!$B:$B,0),),NA())</f>
        <v>834.8</v>
      </c>
      <c r="FJ38">
        <f>IF($E$7&gt;=FJ$7,INDEX(Data!FG:FG,MATCH(Control!$E38,Data!$B:$B,0),),NA())</f>
        <v>832.8</v>
      </c>
      <c r="FK38">
        <f>IF($E$7&gt;=FK$7,INDEX(Data!FH:FH,MATCH(Control!$E38,Data!$B:$B,0),),NA())</f>
        <v>838.6</v>
      </c>
      <c r="FL38">
        <f>IF($E$7&gt;=FL$7,INDEX(Data!FI:FI,MATCH(Control!$E38,Data!$B:$B,0),),NA())</f>
        <v>878.3</v>
      </c>
      <c r="FM38">
        <f>IF($E$7&gt;=FM$7,INDEX(Data!FJ:FJ,MATCH(Control!$E38,Data!$B:$B,0),),NA())</f>
        <v>846.4</v>
      </c>
      <c r="FN38">
        <f>IF($E$7&gt;=FN$7,INDEX(Data!FK:FK,MATCH(Control!$E38,Data!$B:$B,0),),NA())</f>
        <v>885.5</v>
      </c>
      <c r="FO38">
        <f>IF($E$7&gt;=FO$7,INDEX(Data!FL:FL,MATCH(Control!$E38,Data!$B:$B,0),),NA())</f>
        <v>905.7</v>
      </c>
      <c r="FP38">
        <f>IF($E$7&gt;=FP$7,INDEX(Data!FM:FM,MATCH(Control!$E38,Data!$B:$B,0),),NA())</f>
        <v>1020.8</v>
      </c>
      <c r="FQ38">
        <f>IF($E$7&gt;=FQ$7,INDEX(Data!FN:FN,MATCH(Control!$E38,Data!$B:$B,0),),NA())</f>
        <v>884.2</v>
      </c>
      <c r="FR38">
        <f>IF($E$7&gt;=FR$7,INDEX(Data!FO:FO,MATCH(Control!$E38,Data!$B:$B,0),),NA())</f>
        <v>878.2</v>
      </c>
      <c r="FS38">
        <f>IF($E$7&gt;=FS$7,INDEX(Data!FP:FP,MATCH(Control!$E38,Data!$B:$B,0),),NA())</f>
        <v>910.9</v>
      </c>
      <c r="FT38">
        <f>IF($E$7&gt;=FT$7,INDEX(Data!FQ:FQ,MATCH(Control!$E38,Data!$B:$B,0),),NA())</f>
        <v>882.4</v>
      </c>
      <c r="FU38">
        <f>IF($E$7&gt;=FU$7,INDEX(Data!FR:FR,MATCH(Control!$E38,Data!$B:$B,0),),NA())</f>
        <v>936.1</v>
      </c>
      <c r="FV38">
        <f>IF($E$7&gt;=FV$7,INDEX(Data!FS:FS,MATCH(Control!$E38,Data!$B:$B,0),),NA())</f>
        <v>888.1</v>
      </c>
      <c r="FW38">
        <f>IF($E$7&gt;=FW$7,INDEX(Data!FT:FT,MATCH(Control!$E38,Data!$B:$B,0),),NA())</f>
        <v>914.4</v>
      </c>
      <c r="FX38">
        <f>IF($E$7&gt;=FX$7,INDEX(Data!FU:FU,MATCH(Control!$E38,Data!$B:$B,0),),NA())</f>
        <v>952.1</v>
      </c>
      <c r="FY38">
        <f>IF($E$7&gt;=FY$7,INDEX(Data!FV:FV,MATCH(Control!$E38,Data!$B:$B,0),),NA())</f>
        <v>905</v>
      </c>
      <c r="FZ38">
        <f>IF($E$7&gt;=FZ$7,INDEX(Data!FW:FW,MATCH(Control!$E38,Data!$B:$B,0),),NA())</f>
        <v>958.9</v>
      </c>
      <c r="GA38">
        <f>IF($E$7&gt;=GA$7,INDEX(Data!FX:FX,MATCH(Control!$E38,Data!$B:$B,0),),NA())</f>
        <v>965.9</v>
      </c>
      <c r="GB38">
        <f>IF($E$7&gt;=GB$7,INDEX(Data!FY:FY,MATCH(Control!$E38,Data!$B:$B,0),),NA())</f>
        <v>1040.8</v>
      </c>
      <c r="GC38">
        <f>IF($E$7&gt;=GC$7,INDEX(Data!FZ:FZ,MATCH(Control!$E38,Data!$B:$B,0),),NA())</f>
        <v>978.6</v>
      </c>
      <c r="GD38">
        <f>IF($E$7&gt;=GD$7,INDEX(Data!GA:GA,MATCH(Control!$E38,Data!$B:$B,0),),NA())</f>
        <v>899.6</v>
      </c>
      <c r="GE38">
        <f>IF($E$7&gt;=GE$7,INDEX(Data!GB:GB,MATCH(Control!$E38,Data!$B:$B,0),),NA())</f>
        <v>986.3</v>
      </c>
      <c r="GF38">
        <f>IF($E$7&gt;=GF$7,INDEX(Data!GC:GC,MATCH(Control!$E38,Data!$B:$B,0),),NA())</f>
        <v>928.1</v>
      </c>
      <c r="GG38">
        <f>IF($E$7&gt;=GG$7,INDEX(Data!GD:GD,MATCH(Control!$E38,Data!$B:$B,0),),NA())</f>
        <v>985.3</v>
      </c>
      <c r="GH38">
        <f>IF($E$7&gt;=GH$7,INDEX(Data!GE:GE,MATCH(Control!$E38,Data!$B:$B,0),),NA())</f>
        <v>909.8</v>
      </c>
      <c r="GI38">
        <f>IF($E$7&gt;=GI$7,INDEX(Data!GF:GF,MATCH(Control!$E38,Data!$B:$B,0),),NA())</f>
        <v>960.6</v>
      </c>
      <c r="GJ38">
        <f>IF($E$7&gt;=GJ$7,INDEX(Data!GG:GG,MATCH(Control!$E38,Data!$B:$B,0),),NA())</f>
        <v>972</v>
      </c>
      <c r="GK38">
        <f>IF($E$7&gt;=GK$7,INDEX(Data!GH:GH,MATCH(Control!$E38,Data!$B:$B,0),),NA())</f>
        <v>946.9</v>
      </c>
      <c r="GL38">
        <f>IF($E$7&gt;=GL$7,INDEX(Data!GI:GI,MATCH(Control!$E38,Data!$B:$B,0),),NA())</f>
        <v>1022.6</v>
      </c>
      <c r="GM38">
        <f>IF($E$7&gt;=GM$7,INDEX(Data!GJ:GJ,MATCH(Control!$E38,Data!$B:$B,0),),NA())</f>
        <v>1001.1</v>
      </c>
      <c r="GN38">
        <f>IF($E$7&gt;=GN$7,INDEX(Data!GK:GK,MATCH(Control!$E38,Data!$B:$B,0),),NA())</f>
        <v>1115</v>
      </c>
      <c r="GO38">
        <f>IF($E$7&gt;=GO$7,INDEX(Data!GL:GL,MATCH(Control!$E38,Data!$B:$B,0),),NA())</f>
        <v>1039.0999999999999</v>
      </c>
      <c r="GP38">
        <f>IF($E$7&gt;=GP$7,INDEX(Data!GM:GM,MATCH(Control!$E38,Data!$B:$B,0),),NA())</f>
        <v>940.6</v>
      </c>
      <c r="GQ38">
        <f>IF($E$7&gt;=GQ$7,INDEX(Data!GN:GN,MATCH(Control!$E38,Data!$B:$B,0),),NA())</f>
        <v>1003.8</v>
      </c>
      <c r="GR38">
        <f>IF($E$7&gt;=GR$7,INDEX(Data!GO:GO,MATCH(Control!$E38,Data!$B:$B,0),),NA())</f>
        <v>995.6</v>
      </c>
      <c r="GS38">
        <f>IF($E$7&gt;=GS$7,INDEX(Data!GP:GP,MATCH(Control!$E38,Data!$B:$B,0),),NA())</f>
        <v>1006.6</v>
      </c>
      <c r="GT38">
        <f>IF($E$7&gt;=GT$7,INDEX(Data!GQ:GQ,MATCH(Control!$E38,Data!$B:$B,0),),NA())</f>
        <v>962.9</v>
      </c>
      <c r="GU38">
        <f>IF($E$7&gt;=GU$7,INDEX(Data!GR:GR,MATCH(Control!$E38,Data!$B:$B,0),),NA())</f>
        <v>1007.7</v>
      </c>
      <c r="GV38">
        <f>IF($E$7&gt;=GV$7,INDEX(Data!GS:GS,MATCH(Control!$E38,Data!$B:$B,0),),NA())</f>
        <v>1003.3</v>
      </c>
      <c r="GW38">
        <f>IF($E$7&gt;=GW$7,INDEX(Data!GT:GT,MATCH(Control!$E38,Data!$B:$B,0),),NA())</f>
        <v>999.1</v>
      </c>
      <c r="GX38">
        <f>IF($E$7&gt;=GX$7,INDEX(Data!GU:GU,MATCH(Control!$E38,Data!$B:$B,0),),NA())</f>
        <v>1109.4000000000001</v>
      </c>
      <c r="GY38">
        <f>IF($E$7&gt;=GY$7,INDEX(Data!GV:GV,MATCH(Control!$E38,Data!$B:$B,0),),NA())</f>
        <v>1041.8</v>
      </c>
      <c r="GZ38">
        <f>IF($E$7&gt;=GZ$7,INDEX(Data!GW:GW,MATCH(Control!$E38,Data!$B:$B,0),),NA())</f>
        <v>1186.5999999999999</v>
      </c>
      <c r="HA38">
        <f>IF($E$7&gt;=HA$7,INDEX(Data!GX:GX,MATCH(Control!$E38,Data!$B:$B,0),),NA())</f>
        <v>1104.5999999999999</v>
      </c>
      <c r="HB38">
        <f>IF($E$7&gt;=HB$7,INDEX(Data!GY:GY,MATCH(Control!$E38,Data!$B:$B,0),),NA())</f>
        <v>1001</v>
      </c>
      <c r="HC38">
        <f>IF($E$7&gt;=HC$7,INDEX(Data!GZ:GZ,MATCH(Control!$E38,Data!$B:$B,0),),NA())</f>
        <v>1108.9000000000001</v>
      </c>
      <c r="HD38">
        <f>IF($E$7&gt;=HD$7,INDEX(Data!HA:HA,MATCH(Control!$E38,Data!$B:$B,0),),NA())</f>
        <v>1043.4000000000001</v>
      </c>
      <c r="HE38">
        <f>IF($E$7&gt;=HE$7,INDEX(Data!HB:HB,MATCH(Control!$E38,Data!$B:$B,0),),NA())</f>
        <v>1060.0999999999999</v>
      </c>
      <c r="HF38">
        <f>IF($E$7&gt;=HF$7,INDEX(Data!HC:HC,MATCH(Control!$E38,Data!$B:$B,0),),NA())</f>
        <v>1029.5</v>
      </c>
      <c r="HG38">
        <f>IF($E$7&gt;=HG$7,INDEX(Data!HD:HD,MATCH(Control!$E38,Data!$B:$B,0),),NA())</f>
        <v>1080.8</v>
      </c>
      <c r="HH38">
        <f>IF($E$7&gt;=HH$7,INDEX(Data!HE:HE,MATCH(Control!$E38,Data!$B:$B,0),),NA())</f>
        <v>1058.5</v>
      </c>
      <c r="HI38">
        <f>IF($E$7&gt;=HI$7,INDEX(Data!HF:HF,MATCH(Control!$E38,Data!$B:$B,0),),NA())</f>
        <v>1074.3</v>
      </c>
      <c r="HJ38">
        <f>IF($E$7&gt;=HJ$7,INDEX(Data!HG:HG,MATCH(Control!$E38,Data!$B:$B,0),),NA())</f>
        <v>1125.5</v>
      </c>
      <c r="HK38">
        <f>IF($E$7&gt;=HK$7,INDEX(Data!HH:HH,MATCH(Control!$E38,Data!$B:$B,0),),NA())</f>
        <v>1095.8</v>
      </c>
      <c r="HL38">
        <f>IF($E$7&gt;=HL$7,INDEX(Data!HI:HI,MATCH(Control!$E38,Data!$B:$B,0),),NA())</f>
        <v>1269.4000000000001</v>
      </c>
      <c r="HM38">
        <f>IF($E$7&gt;=HM$7,INDEX(Data!HJ:HJ,MATCH(Control!$E38,Data!$B:$B,0),),NA())</f>
        <v>1130.0999999999999</v>
      </c>
      <c r="HN38">
        <f>IF($E$7&gt;=HN$7,INDEX(Data!HK:HK,MATCH(Control!$E38,Data!$B:$B,0),),NA())</f>
        <v>1072.7</v>
      </c>
      <c r="HO38">
        <f>IF($E$7&gt;=HO$7,INDEX(Data!HL:HL,MATCH(Control!$E38,Data!$B:$B,0),),NA())</f>
        <v>1145.4000000000001</v>
      </c>
      <c r="HP38">
        <f>IF($E$7&gt;=HP$7,INDEX(Data!HM:HM,MATCH(Control!$E38,Data!$B:$B,0),),NA())</f>
        <v>1099.2</v>
      </c>
      <c r="HQ38">
        <f>IF($E$7&gt;=HQ$7,INDEX(Data!HN:HN,MATCH(Control!$E38,Data!$B:$B,0),),NA())</f>
        <v>1099.9000000000001</v>
      </c>
      <c r="HR38">
        <f>IF($E$7&gt;=HR$7,INDEX(Data!HO:HO,MATCH(Control!$E38,Data!$B:$B,0),),NA())</f>
        <v>1090.3</v>
      </c>
      <c r="HS38">
        <f>IF($E$7&gt;=HS$7,INDEX(Data!HP:HP,MATCH(Control!$E38,Data!$B:$B,0),),NA())</f>
        <v>1108.5999999999999</v>
      </c>
      <c r="HT38">
        <f>IF($E$7&gt;=HT$7,INDEX(Data!HQ:HQ,MATCH(Control!$E38,Data!$B:$B,0),),NA())</f>
        <v>1154.3</v>
      </c>
      <c r="HU38">
        <f>IF($E$7&gt;=HU$7,INDEX(Data!HR:HR,MATCH(Control!$E38,Data!$B:$B,0),),NA())</f>
        <v>1146.5999999999999</v>
      </c>
      <c r="HV38">
        <f>IF($E$7&gt;=HV$7,INDEX(Data!HS:HS,MATCH(Control!$E38,Data!$B:$B,0),),NA())</f>
        <v>1179.7</v>
      </c>
      <c r="HW38">
        <f>IF($E$7&gt;=HW$7,INDEX(Data!HT:HT,MATCH(Control!$E38,Data!$B:$B,0),),NA())</f>
        <v>1176.8</v>
      </c>
      <c r="HX38">
        <f>IF($E$7&gt;=HX$7,INDEX(Data!HU:HU,MATCH(Control!$E38,Data!$B:$B,0),),NA())</f>
        <v>1347.3</v>
      </c>
      <c r="HY38">
        <f>IF($E$7&gt;=HY$7,INDEX(Data!HV:HV,MATCH(Control!$E38,Data!$B:$B,0),),NA())</f>
        <v>1200.8</v>
      </c>
      <c r="HZ38">
        <f>IF($E$7&gt;=HZ$7,INDEX(Data!HW:HW,MATCH(Control!$E38,Data!$B:$B,0),),NA())</f>
        <v>1123.9000000000001</v>
      </c>
      <c r="IA38">
        <f>IF($E$7&gt;=IA$7,INDEX(Data!HX:HX,MATCH(Control!$E38,Data!$B:$B,0),),NA())</f>
        <v>1241.5</v>
      </c>
      <c r="IB38">
        <f>IF($E$7&gt;=IB$7,INDEX(Data!HY:HY,MATCH(Control!$E38,Data!$B:$B,0),),NA())</f>
        <v>1208.5999999999999</v>
      </c>
      <c r="IC38">
        <f>IF($E$7&gt;=IC$7,INDEX(Data!HZ:HZ,MATCH(Control!$E38,Data!$B:$B,0),),NA())</f>
        <v>1246.4000000000001</v>
      </c>
      <c r="ID38">
        <f>IF($E$7&gt;=ID$7,INDEX(Data!IA:IA,MATCH(Control!$E38,Data!$B:$B,0),),NA())</f>
        <v>1211.0999999999999</v>
      </c>
      <c r="IE38">
        <f>IF($E$7&gt;=IE$7,INDEX(Data!IB:IB,MATCH(Control!$E38,Data!$B:$B,0),),NA())</f>
        <v>1220.0999999999999</v>
      </c>
      <c r="IF38">
        <f>IF($E$7&gt;=IF$7,INDEX(Data!IC:IC,MATCH(Control!$E38,Data!$B:$B,0),),NA())</f>
        <v>1274</v>
      </c>
      <c r="IG38">
        <f>IF($E$7&gt;=IG$7,INDEX(Data!ID:ID,MATCH(Control!$E38,Data!$B:$B,0),),NA())</f>
        <v>1249.7</v>
      </c>
      <c r="IH38">
        <f>IF($E$7&gt;=IH$7,INDEX(Data!IE:IE,MATCH(Control!$E38,Data!$B:$B,0),),NA())</f>
        <v>1300.0999999999999</v>
      </c>
      <c r="II38">
        <f>IF($E$7&gt;=II$7,INDEX(Data!IF:IF,MATCH(Control!$E38,Data!$B:$B,0),),NA())</f>
        <v>1313.9</v>
      </c>
      <c r="IJ38">
        <f>IF($E$7&gt;=IJ$7,INDEX(Data!IG:IG,MATCH(Control!$E38,Data!$B:$B,0),),NA())</f>
        <v>1433.8</v>
      </c>
      <c r="IK38">
        <f>IF($E$7&gt;=IK$7,INDEX(Data!IH:IH,MATCH(Control!$E38,Data!$B:$B,0),),NA())</f>
        <v>1353.9</v>
      </c>
      <c r="IL38">
        <f>IF($E$7&gt;=IL$7,INDEX(Data!II:II,MATCH(Control!$E38,Data!$B:$B,0),),NA())</f>
        <v>1215.4000000000001</v>
      </c>
      <c r="IM38">
        <f>IF($E$7&gt;=IM$7,INDEX(Data!IJ:IJ,MATCH(Control!$E38,Data!$B:$B,0),),NA())</f>
        <v>1350.8</v>
      </c>
      <c r="IN38">
        <f>IF($E$7&gt;=IN$7,INDEX(Data!IK:IK,MATCH(Control!$E38,Data!$B:$B,0),),NA())</f>
        <v>1272.7</v>
      </c>
      <c r="IO38">
        <f>IF($E$7&gt;=IO$7,INDEX(Data!IL:IL,MATCH(Control!$E38,Data!$B:$B,0),),NA())</f>
        <v>1337.3</v>
      </c>
      <c r="IP38">
        <f>IF($E$7&gt;=IP$7,INDEX(Data!IM:IM,MATCH(Control!$E38,Data!$B:$B,0),),NA())</f>
        <v>1257.2</v>
      </c>
      <c r="IQ38">
        <f>IF($E$7&gt;=IQ$7,INDEX(Data!IN:IN,MATCH(Control!$E38,Data!$B:$B,0),),NA())</f>
        <v>1266.5999999999999</v>
      </c>
      <c r="IR38">
        <f>IF($E$7&gt;=IR$7,INDEX(Data!IO:IO,MATCH(Control!$E38,Data!$B:$B,0),),NA())</f>
        <v>1324.9</v>
      </c>
      <c r="IS38">
        <f>IF($E$7&gt;=IS$7,INDEX(Data!IP:IP,MATCH(Control!$E38,Data!$B:$B,0),),NA())</f>
        <v>1262</v>
      </c>
      <c r="IT38">
        <f>IF($E$7&gt;=IT$7,INDEX(Data!IQ:IQ,MATCH(Control!$E38,Data!$B:$B,0),),NA())</f>
        <v>1375.9</v>
      </c>
      <c r="IU38">
        <f>IF($E$7&gt;=IU$7,INDEX(Data!IR:IR,MATCH(Control!$E38,Data!$B:$B,0),),NA())</f>
        <v>1369.5</v>
      </c>
      <c r="IV38">
        <f>IF($E$7&gt;=IV$7,INDEX(Data!IS:IS,MATCH(Control!$E38,Data!$B:$B,0),),NA())</f>
        <v>1484</v>
      </c>
      <c r="IW38">
        <f>IF($E$7&gt;=IW$7,INDEX(Data!IT:IT,MATCH(Control!$E38,Data!$B:$B,0),),NA())</f>
        <v>1420.9</v>
      </c>
      <c r="IX38">
        <f>IF($E$7&gt;=IX$7,INDEX(Data!IU:IU,MATCH(Control!$E38,Data!$B:$B,0),),NA())</f>
        <v>1286.8</v>
      </c>
      <c r="IY38">
        <f>IF($E$7&gt;=IY$7,INDEX(Data!IV:IV,MATCH(Control!$E38,Data!$B:$B,0),),NA())</f>
        <v>1400.3</v>
      </c>
      <c r="IZ38">
        <f>IF($E$7&gt;=IZ$7,INDEX(Data!IW:IW,MATCH(Control!$E38,Data!$B:$B,0),),NA())</f>
        <v>1355.7</v>
      </c>
      <c r="JA38">
        <f>IF($E$7&gt;=JA$7,INDEX(Data!IX:IX,MATCH(Control!$E38,Data!$B:$B,0),),NA())</f>
        <v>1399.6</v>
      </c>
      <c r="JB38">
        <f>IF($E$7&gt;=JB$7,INDEX(Data!IY:IY,MATCH(Control!$E38,Data!$B:$B,0),),NA())</f>
        <v>1286</v>
      </c>
      <c r="JC38">
        <f>IF($E$7&gt;=JC$7,INDEX(Data!IZ:IZ,MATCH(Control!$E38,Data!$B:$B,0),),NA())</f>
        <v>1376.2</v>
      </c>
      <c r="JD38">
        <f>IF($E$7&gt;=JD$7,INDEX(Data!JA:JA,MATCH(Control!$E38,Data!$B:$B,0),),NA())</f>
        <v>1383</v>
      </c>
      <c r="JE38">
        <f>IF($E$7&gt;=JE$7,INDEX(Data!JB:JB,MATCH(Control!$E38,Data!$B:$B,0),),NA())</f>
        <v>1359.6</v>
      </c>
      <c r="JF38">
        <f>IF($E$7&gt;=JF$7,INDEX(Data!JC:JC,MATCH(Control!$E38,Data!$B:$B,0),),NA())</f>
        <v>1461.5</v>
      </c>
      <c r="JG38">
        <f>IF($E$7&gt;=JG$7,INDEX(Data!JD:JD,MATCH(Control!$E38,Data!$B:$B,0),),NA())</f>
        <v>1435.1</v>
      </c>
      <c r="JH38">
        <f>IF($E$7&gt;=JH$7,INDEX(Data!JE:JE,MATCH(Control!$E38,Data!$B:$B,0),),NA())</f>
        <v>1595.3</v>
      </c>
      <c r="JI38">
        <f>IF($E$7&gt;=JI$7,INDEX(Data!JF:JF,MATCH(Control!$E38,Data!$B:$B,0),),NA())</f>
        <v>1533.8</v>
      </c>
      <c r="JJ38">
        <f>IF($E$7&gt;=JJ$7,INDEX(Data!JG:JG,MATCH(Control!$E38,Data!$B:$B,0),),NA())</f>
        <v>1413.3</v>
      </c>
      <c r="JK38">
        <f>IF($E$7&gt;=JK$7,INDEX(Data!JH:JH,MATCH(Control!$E38,Data!$B:$B,0),),NA())</f>
        <v>1472.1</v>
      </c>
      <c r="JL38">
        <f>IF($E$7&gt;=JL$7,INDEX(Data!JI:JI,MATCH(Control!$E38,Data!$B:$B,0),),NA())</f>
        <v>1469.1</v>
      </c>
      <c r="JM38">
        <f>IF($E$7&gt;=JM$7,INDEX(Data!JJ:JJ,MATCH(Control!$E38,Data!$B:$B,0),),NA())</f>
        <v>1475.3</v>
      </c>
      <c r="JN38">
        <f>IF($E$7&gt;=JN$7,INDEX(Data!JK:JK,MATCH(Control!$E38,Data!$B:$B,0),),NA())</f>
        <v>1412.5</v>
      </c>
      <c r="JO38">
        <f>IF($E$7&gt;=JO$7,INDEX(Data!JL:JL,MATCH(Control!$E38,Data!$B:$B,0),),NA())</f>
        <v>1508.5</v>
      </c>
      <c r="JP38">
        <f>IF($E$7&gt;=JP$7,INDEX(Data!JM:JM,MATCH(Control!$E38,Data!$B:$B,0),),NA())</f>
        <v>1476.3</v>
      </c>
      <c r="JQ38">
        <f>IF($E$7&gt;=JQ$7,INDEX(Data!JN:JN,MATCH(Control!$E38,Data!$B:$B,0),),NA())</f>
        <v>1490.9</v>
      </c>
      <c r="JR38">
        <f>IF($E$7&gt;=JR$7,INDEX(Data!JO:JO,MATCH(Control!$E38,Data!$B:$B,0),),NA())</f>
        <v>1542.3</v>
      </c>
      <c r="JS38">
        <f>IF($E$7&gt;=JS$7,INDEX(Data!JP:JP,MATCH(Control!$E38,Data!$B:$B,0),),NA())</f>
        <v>1513.4</v>
      </c>
      <c r="JT38">
        <f>IF($E$7&gt;=JT$7,INDEX(Data!JQ:JQ,MATCH(Control!$E38,Data!$B:$B,0),),NA())</f>
        <v>1717.9</v>
      </c>
      <c r="JU38">
        <f>IF($E$7&gt;=JU$7,INDEX(Data!JR:JR,MATCH(Control!$E38,Data!$B:$B,0),),NA())</f>
        <v>1535.2</v>
      </c>
      <c r="JV38">
        <f>IF($E$7&gt;=JV$7,INDEX(Data!JS:JS,MATCH(Control!$E38,Data!$B:$B,0),),NA())</f>
        <v>1416.9</v>
      </c>
      <c r="JW38">
        <f>IF($E$7&gt;=JW$7,INDEX(Data!JT:JT,MATCH(Control!$E38,Data!$B:$B,0),),NA())</f>
        <v>1555.3</v>
      </c>
      <c r="JX38">
        <f>IF($E$7&gt;=JX$7,INDEX(Data!JU:JU,MATCH(Control!$E38,Data!$B:$B,0),),NA())</f>
        <v>1481.8</v>
      </c>
      <c r="JY38">
        <f>IF($E$7&gt;=JY$7,INDEX(Data!JV:JV,MATCH(Control!$E38,Data!$B:$B,0),),NA())</f>
        <v>1473</v>
      </c>
      <c r="JZ38">
        <f>IF($E$7&gt;=JZ$7,INDEX(Data!JW:JW,MATCH(Control!$E38,Data!$B:$B,0),),NA())</f>
        <v>1452</v>
      </c>
      <c r="KA38">
        <f>IF($E$7&gt;=KA$7,INDEX(Data!JX:JX,MATCH(Control!$E38,Data!$B:$B,0),),NA())</f>
        <v>1546.2</v>
      </c>
      <c r="KB38">
        <f>IF($E$7&gt;=KB$7,INDEX(Data!JY:JY,MATCH(Control!$E38,Data!$B:$B,0),),NA())</f>
        <v>1553.4</v>
      </c>
      <c r="KC38">
        <f>IF($E$7&gt;=KC$7,INDEX(Data!JZ:JZ,MATCH(Control!$E38,Data!$B:$B,0),),NA())</f>
        <v>1545.8</v>
      </c>
      <c r="KD38">
        <f>IF($E$7&gt;=KD$7,INDEX(Data!KA:KA,MATCH(Control!$E38,Data!$B:$B,0),),NA())</f>
        <v>1593.8</v>
      </c>
      <c r="KE38">
        <f>IF($E$7&gt;=KE$7,INDEX(Data!KB:KB,MATCH(Control!$E38,Data!$B:$B,0),),NA())</f>
        <v>1558.3</v>
      </c>
      <c r="KF38">
        <f>IF($E$7&gt;=KF$7,INDEX(Data!KC:KC,MATCH(Control!$E38,Data!$B:$B,0),),NA())</f>
        <v>1776.1</v>
      </c>
      <c r="KG38">
        <f>IF($E$7&gt;=KG$7,INDEX(Data!KD:KD,MATCH(Control!$E38,Data!$B:$B,0),),NA())</f>
        <v>1585.2</v>
      </c>
      <c r="KH38">
        <f>IF($E$7&gt;=KH$7,INDEX(Data!KE:KE,MATCH(Control!$E38,Data!$B:$B,0),),NA())</f>
        <v>1480.1</v>
      </c>
      <c r="KI38">
        <f>IF($E$7&gt;=KI$7,INDEX(Data!KF:KF,MATCH(Control!$E38,Data!$B:$B,0),),NA())</f>
        <v>1635.1</v>
      </c>
      <c r="KJ38">
        <f>IF($E$7&gt;=KJ$7,INDEX(Data!KG:KG,MATCH(Control!$E38,Data!$B:$B,0),),NA())</f>
        <v>1582.7</v>
      </c>
      <c r="KK38">
        <f>IF($E$7&gt;=KK$7,INDEX(Data!KH:KH,MATCH(Control!$E38,Data!$B:$B,0),),NA())</f>
        <v>1572.3</v>
      </c>
      <c r="KL38">
        <f>IF($E$7&gt;=KL$7,INDEX(Data!KI:KI,MATCH(Control!$E38,Data!$B:$B,0),),NA())</f>
        <v>1557.4</v>
      </c>
      <c r="KM38">
        <f>IF($E$7&gt;=KM$7,INDEX(Data!KJ:KJ,MATCH(Control!$E38,Data!$B:$B,0),),NA())</f>
        <v>1591.7</v>
      </c>
      <c r="KN38">
        <f>IF($E$7&gt;=KN$7,INDEX(Data!KK:KK,MATCH(Control!$E38,Data!$B:$B,0),),NA())</f>
        <v>1636</v>
      </c>
      <c r="KO38">
        <f>IF($E$7&gt;=KO$7,INDEX(Data!KL:KL,MATCH(Control!$E38,Data!$B:$B,0),),NA())</f>
        <v>1614.7</v>
      </c>
      <c r="KP38">
        <f>IF($E$7&gt;=KP$7,INDEX(Data!KM:KM,MATCH(Control!$E38,Data!$B:$B,0),),NA())</f>
        <v>1677</v>
      </c>
      <c r="KQ38">
        <f>IF($E$7&gt;=KQ$7,INDEX(Data!KN:KN,MATCH(Control!$E38,Data!$B:$B,0),),NA())</f>
        <v>1683.8</v>
      </c>
      <c r="KR38">
        <f>IF($E$7&gt;=KR$7,INDEX(Data!KO:KO,MATCH(Control!$E38,Data!$B:$B,0),),NA())</f>
        <v>1873</v>
      </c>
      <c r="KS38">
        <f>IF($E$7&gt;=KS$7,INDEX(Data!KP:KP,MATCH(Control!$E38,Data!$B:$B,0),),NA())</f>
        <v>1684.4</v>
      </c>
      <c r="KT38">
        <f>IF($E$7&gt;=KT$7,INDEX(Data!KQ:KQ,MATCH(Control!$E38,Data!$B:$B,0),),NA())</f>
        <v>1557.4</v>
      </c>
      <c r="KU38">
        <f>IF($E$7&gt;=KU$7,INDEX(Data!KR:KR,MATCH(Control!$E38,Data!$B:$B,0),),NA())</f>
        <v>1740.8</v>
      </c>
      <c r="KV38">
        <f>IF($E$7&gt;=KV$7,INDEX(Data!KS:KS,MATCH(Control!$E38,Data!$B:$B,0),),NA())</f>
        <v>1649.9</v>
      </c>
      <c r="KW38">
        <f>IF($E$7&gt;=KW$7,INDEX(Data!KT:KT,MATCH(Control!$E38,Data!$B:$B,0),),NA())</f>
        <v>1678</v>
      </c>
      <c r="KX38">
        <f>IF($E$7&gt;=KX$7,INDEX(Data!KU:KU,MATCH(Control!$E38,Data!$B:$B,0),),NA())</f>
        <v>1642</v>
      </c>
      <c r="KY38">
        <f>IF($E$7&gt;=KY$7,INDEX(Data!KV:KV,MATCH(Control!$E38,Data!$B:$B,0),),NA())</f>
        <v>1695.7</v>
      </c>
      <c r="KZ38">
        <f>IF($E$7&gt;=KZ$7,INDEX(Data!KW:KW,MATCH(Control!$E38,Data!$B:$B,0),),NA())</f>
        <v>1762.9</v>
      </c>
      <c r="LA38">
        <f>IF($E$7&gt;=LA$7,INDEX(Data!KX:KX,MATCH(Control!$E38,Data!$B:$B,0),),NA())</f>
        <v>1740.8</v>
      </c>
      <c r="LB38">
        <f>IF($E$7&gt;=LB$7,INDEX(Data!KY:KY,MATCH(Control!$E38,Data!$B:$B,0),),NA())</f>
        <v>1853.8</v>
      </c>
      <c r="LC38">
        <f>IF($E$7&gt;=LC$7,INDEX(Data!KZ:KZ,MATCH(Control!$E38,Data!$B:$B,0),),NA())</f>
        <v>1897.1</v>
      </c>
      <c r="LD38">
        <f>IF($E$7&gt;=LD$7,INDEX(Data!LA:LA,MATCH(Control!$E38,Data!$B:$B,0),),NA())</f>
        <v>2054.6999999999998</v>
      </c>
      <c r="LE38">
        <f>IF($E$7&gt;=LE$7,INDEX(Data!LB:LB,MATCH(Control!$E38,Data!$B:$B,0),),NA())</f>
        <v>1849.9</v>
      </c>
      <c r="LF38">
        <f>IF($E$7&gt;=LF$7,INDEX(Data!LC:LC,MATCH(Control!$E38,Data!$B:$B,0),),NA())</f>
        <v>1747.1</v>
      </c>
      <c r="LG38">
        <f>IF($E$7&gt;=LG$7,INDEX(Data!LD:LD,MATCH(Control!$E38,Data!$B:$B,0),),NA())</f>
        <v>1881.1</v>
      </c>
      <c r="LH38">
        <f>IF($E$7&gt;=LH$7,INDEX(Data!LE:LE,MATCH(Control!$E38,Data!$B:$B,0),),NA())</f>
        <v>1737.5</v>
      </c>
      <c r="LI38">
        <f>IF($E$7&gt;=LI$7,INDEX(Data!LF:LF,MATCH(Control!$E38,Data!$B:$B,0),),NA())</f>
        <v>1827.4</v>
      </c>
      <c r="LJ38">
        <f>IF($E$7&gt;=LJ$7,INDEX(Data!LG:LG,MATCH(Control!$E38,Data!$B:$B,0),),NA())</f>
        <v>1729.5</v>
      </c>
      <c r="LK38">
        <f>IF($E$7&gt;=LK$7,INDEX(Data!LH:LH,MATCH(Control!$E38,Data!$B:$B,0),),NA())</f>
        <v>1789.9</v>
      </c>
      <c r="LL38">
        <f>IF($E$7&gt;=LL$7,INDEX(Data!LI:LI,MATCH(Control!$E38,Data!$B:$B,0),),NA())</f>
        <v>1822.2</v>
      </c>
      <c r="LM38">
        <f>IF($E$7&gt;=LM$7,INDEX(Data!LJ:LJ,MATCH(Control!$E38,Data!$B:$B,0),),NA())</f>
        <v>1729.8</v>
      </c>
      <c r="LN38">
        <f>IF($E$7&gt;=LN$7,INDEX(Data!LK:LK,MATCH(Control!$E38,Data!$B:$B,0),),NA())</f>
        <v>1875.8</v>
      </c>
      <c r="LO38">
        <f>IF($E$7&gt;=LO$7,INDEX(Data!LL:LL,MATCH(Control!$E38,Data!$B:$B,0),),NA())</f>
        <v>1899.4</v>
      </c>
      <c r="LP38">
        <f>IF($E$7&gt;=LP$7,INDEX(Data!LM:LM,MATCH(Control!$E38,Data!$B:$B,0),),NA())</f>
        <v>2121.1999999999998</v>
      </c>
      <c r="LQ38">
        <f>IF($E$7&gt;=LQ$7,INDEX(Data!LN:LN,MATCH(Control!$E38,Data!$B:$B,0),),NA())</f>
        <v>1988.7</v>
      </c>
      <c r="LR38">
        <f>IF($E$7&gt;=LR$7,INDEX(Data!LO:LO,MATCH(Control!$E38,Data!$B:$B,0),),NA())</f>
        <v>1758.5</v>
      </c>
      <c r="LS38">
        <f>IF($E$7&gt;=LS$7,INDEX(Data!LP:LP,MATCH(Control!$E38,Data!$B:$B,0),),NA())</f>
        <v>1928.8</v>
      </c>
      <c r="LT38">
        <f>IF($E$7&gt;=LT$7,INDEX(Data!LQ:LQ,MATCH(Control!$E38,Data!$B:$B,0),),NA())</f>
        <v>1878.4</v>
      </c>
      <c r="LU38">
        <f>IF($E$7&gt;=LU$7,INDEX(Data!LR:LR,MATCH(Control!$E38,Data!$B:$B,0),),NA())</f>
        <v>1896.7</v>
      </c>
      <c r="LV38">
        <f>IF($E$7&gt;=LV$7,INDEX(Data!LS:LS,MATCH(Control!$E38,Data!$B:$B,0),),NA())</f>
        <v>1806.5</v>
      </c>
      <c r="LW38">
        <f>IF($E$7&gt;=LW$7,INDEX(Data!LT:LT,MATCH(Control!$E38,Data!$B:$B,0),),NA())</f>
        <v>1876</v>
      </c>
      <c r="LX38">
        <f>IF($E$7&gt;=LX$7,INDEX(Data!LU:LU,MATCH(Control!$E38,Data!$B:$B,0),),NA())</f>
        <v>1905.5</v>
      </c>
      <c r="LY38">
        <f>IF($E$7&gt;=LY$7,INDEX(Data!LV:LV,MATCH(Control!$E38,Data!$B:$B,0),),NA())</f>
        <v>1871.8</v>
      </c>
      <c r="LZ38">
        <f>IF($E$7&gt;=LZ$7,INDEX(Data!LW:LW,MATCH(Control!$E38,Data!$B:$B,0),),NA())</f>
        <v>2012.9</v>
      </c>
      <c r="MA38">
        <f>IF($E$7&gt;=MA$7,INDEX(Data!LX:LX,MATCH(Control!$E38,Data!$B:$B,0),),NA())</f>
        <v>2110.9</v>
      </c>
      <c r="MB38">
        <f>IF($E$7&gt;=MB$7,INDEX(Data!LY:LY,MATCH(Control!$E38,Data!$B:$B,0),),NA())</f>
        <v>2264</v>
      </c>
      <c r="MC38">
        <f>IF($E$7&gt;=MC$7,INDEX(Data!LZ:LZ,MATCH(Control!$E38,Data!$B:$B,0),),NA())</f>
        <v>2051.8000000000002</v>
      </c>
      <c r="MD38">
        <f>IF($E$7&gt;=MD$7,INDEX(Data!MA:MA,MATCH(Control!$E38,Data!$B:$B,0),),NA())</f>
        <v>1815.5</v>
      </c>
      <c r="ME38">
        <f>IF($E$7&gt;=ME$7,INDEX(Data!MB:MB,MATCH(Control!$E38,Data!$B:$B,0),),NA())</f>
        <v>2015.1</v>
      </c>
      <c r="MF38">
        <f>IF($E$7&gt;=MF$7,INDEX(Data!MC:MC,MATCH(Control!$E38,Data!$B:$B,0),),NA())</f>
        <v>1948.4</v>
      </c>
      <c r="MG38">
        <f>IF($E$7&gt;=MG$7,INDEX(Data!MD:MD,MATCH(Control!$E38,Data!$B:$B,0),),NA())</f>
        <v>1985.6</v>
      </c>
      <c r="MH38">
        <f>IF($E$7&gt;=MH$7,INDEX(Data!ME:ME,MATCH(Control!$E38,Data!$B:$B,0),),NA())</f>
        <v>1884.8</v>
      </c>
      <c r="MI38">
        <f>IF($E$7&gt;=MI$7,INDEX(Data!MF:MF,MATCH(Control!$E38,Data!$B:$B,0),),NA())</f>
        <v>2031.7</v>
      </c>
      <c r="MJ38">
        <f>IF($E$7&gt;=MJ$7,INDEX(Data!MG:MG,MATCH(Control!$E38,Data!$B:$B,0),),NA())</f>
        <v>2008.6</v>
      </c>
      <c r="MK38">
        <f>IF($E$7&gt;=MK$7,INDEX(Data!MH:MH,MATCH(Control!$E38,Data!$B:$B,0),),NA())</f>
        <v>1980</v>
      </c>
      <c r="ML38">
        <f>IF($E$7&gt;=ML$7,INDEX(Data!MI:MI,MATCH(Control!$E38,Data!$B:$B,0),),NA())</f>
        <v>2071.1999999999998</v>
      </c>
      <c r="MM38">
        <f>IF($E$7&gt;=MM$7,INDEX(Data!MJ:MJ,MATCH(Control!$E38,Data!$B:$B,0),),NA())</f>
        <v>2154.1</v>
      </c>
      <c r="MN38">
        <f>IF($E$7&gt;=MN$7,INDEX(Data!MK:MK,MATCH(Control!$E38,Data!$B:$B,0),),NA())</f>
        <v>2352.1999999999998</v>
      </c>
      <c r="MO38">
        <f>IF($E$7&gt;=MO$7,INDEX(Data!ML:ML,MATCH(Control!$E38,Data!$B:$B,0),),NA())</f>
        <v>2150.6999999999998</v>
      </c>
      <c r="MP38">
        <f>IF($E$7&gt;=MP$7,INDEX(Data!MM:MM,MATCH(Control!$E38,Data!$B:$B,0),),NA())</f>
        <v>1947.7</v>
      </c>
      <c r="MQ38">
        <f>IF($E$7&gt;=MQ$7,INDEX(Data!MN:MN,MATCH(Control!$E38,Data!$B:$B,0),),NA())</f>
        <v>2101.3000000000002</v>
      </c>
      <c r="MR38">
        <f>IF($E$7&gt;=MR$7,INDEX(Data!MO:MO,MATCH(Control!$E38,Data!$B:$B,0),),NA())</f>
        <v>2055</v>
      </c>
      <c r="MS38" t="e">
        <f>IF($E$7&gt;=MS$7,INDEX(Data!MP:MP,MATCH(Control!$E38,Data!$B:$B,0),),NA())</f>
        <v>#N/A</v>
      </c>
      <c r="MT38" t="e">
        <f>IF($E$7&gt;=MT$7,INDEX(Data!MQ:MQ,MATCH(Control!$E38,Data!$B:$B,0),),NA())</f>
        <v>#N/A</v>
      </c>
      <c r="MU38" t="e">
        <f>IF($E$7&gt;=MU$7,INDEX(Data!MR:MR,MATCH(Control!$E38,Data!$B:$B,0),),NA())</f>
        <v>#N/A</v>
      </c>
      <c r="MV38" t="e">
        <f>IF($E$7&gt;=MV$7,INDEX(Data!MS:MS,MATCH(Control!$E38,Data!$B:$B,0),),NA())</f>
        <v>#N/A</v>
      </c>
      <c r="MW38" t="e">
        <f>IF($E$7&gt;=MW$7,INDEX(Data!MT:MT,MATCH(Control!$E38,Data!$B:$B,0),),NA())</f>
        <v>#N/A</v>
      </c>
      <c r="MX38" t="e">
        <f>IF($E$7&gt;=MX$7,INDEX(Data!MU:MU,MATCH(Control!$E38,Data!$B:$B,0),),NA())</f>
        <v>#N/A</v>
      </c>
      <c r="MY38" t="e">
        <f>IF($E$7&gt;=MY$7,INDEX(Data!MV:MV,MATCH(Control!$E38,Data!$B:$B,0),),NA())</f>
        <v>#N/A</v>
      </c>
      <c r="MZ38" t="e">
        <f>IF($E$7&gt;=MZ$7,INDEX(Data!MW:MW,MATCH(Control!$E38,Data!$B:$B,0),),NA())</f>
        <v>#N/A</v>
      </c>
      <c r="NA38" t="e">
        <f>IF($E$7&gt;=NA$7,INDEX(Data!MX:MX,MATCH(Control!$E38,Data!$B:$B,0),),NA())</f>
        <v>#N/A</v>
      </c>
      <c r="NB38" t="e">
        <f>IF($E$7&gt;=NB$7,INDEX(Data!MY:MY,MATCH(Control!$E38,Data!$B:$B,0),),NA())</f>
        <v>#N/A</v>
      </c>
      <c r="NC38" t="e">
        <f>IF($E$7&gt;=NC$7,INDEX(Data!MZ:MZ,MATCH(Control!$E38,Data!$B:$B,0),),NA())</f>
        <v>#N/A</v>
      </c>
      <c r="ND38" t="e">
        <f>IF($E$7&gt;=ND$7,INDEX(Data!NA:NA,MATCH(Control!$E38,Data!$B:$B,0),),NA())</f>
        <v>#N/A</v>
      </c>
      <c r="NE38" t="e">
        <f>IF($E$7&gt;=NE$7,INDEX(Data!NB:NB,MATCH(Control!$E38,Data!$B:$B,0),),NA())</f>
        <v>#N/A</v>
      </c>
      <c r="NF38" t="e">
        <f>IF($E$7&gt;=NF$7,INDEX(Data!NC:NC,MATCH(Control!$E38,Data!$B:$B,0),),NA())</f>
        <v>#N/A</v>
      </c>
      <c r="NG38" t="e">
        <f>IF($E$7&gt;=NG$7,INDEX(Data!ND:ND,MATCH(Control!$E38,Data!$B:$B,0),),NA())</f>
        <v>#N/A</v>
      </c>
      <c r="NH38" t="e">
        <f>IF($E$7&gt;=NH$7,INDEX(Data!NE:NE,MATCH(Control!$E38,Data!$B:$B,0),),NA())</f>
        <v>#N/A</v>
      </c>
      <c r="NI38" t="e">
        <f>IF($E$7&gt;=NI$7,INDEX(Data!NF:NF,MATCH(Control!$E38,Data!$B:$B,0),),NA())</f>
        <v>#N/A</v>
      </c>
      <c r="NJ38" t="e">
        <f>IF($E$7&gt;=NJ$7,INDEX(Data!NG:NG,MATCH(Control!$E38,Data!$B:$B,0),),NA())</f>
        <v>#N/A</v>
      </c>
      <c r="NK38" t="e">
        <f>IF($E$7&gt;=NK$7,INDEX(Data!NH:NH,MATCH(Control!$E38,Data!$B:$B,0),),NA())</f>
        <v>#N/A</v>
      </c>
      <c r="NL38" t="e">
        <f>IF($E$7&gt;=NL$7,INDEX(Data!NI:NI,MATCH(Control!$E38,Data!$B:$B,0),),NA())</f>
        <v>#N/A</v>
      </c>
    </row>
    <row r="39" spans="1:376" x14ac:dyDescent="0.25">
      <c r="C39" s="8">
        <f t="shared" si="0"/>
        <v>39539</v>
      </c>
      <c r="E39" s="3" t="str">
        <f t="shared" si="35"/>
        <v>Victoria - Supermarket &amp; grocery stores</v>
      </c>
      <c r="F39" t="str">
        <f t="shared" si="36"/>
        <v>Victoria</v>
      </c>
      <c r="G39" t="str">
        <f t="shared" ref="G39:G45" si="37">G38</f>
        <v>Supermarket &amp; grocery stores</v>
      </c>
      <c r="H39">
        <f>IF($E$7&gt;=H$7,INDEX(Data!E:E,MATCH(Control!$E39,Data!$B:$B,0),),NA())</f>
        <v>257.89999999999998</v>
      </c>
      <c r="I39">
        <f>IF($E$7&gt;=I$7,INDEX(Data!F:F,MATCH(Control!$E39,Data!$B:$B,0),),NA())</f>
        <v>257.39999999999998</v>
      </c>
      <c r="J39">
        <f>IF($E$7&gt;=J$7,INDEX(Data!G:G,MATCH(Control!$E39,Data!$B:$B,0),),NA())</f>
        <v>261.2</v>
      </c>
      <c r="K39">
        <f>IF($E$7&gt;=K$7,INDEX(Data!H:H,MATCH(Control!$E39,Data!$B:$B,0),),NA())</f>
        <v>266.10000000000002</v>
      </c>
      <c r="L39">
        <f>IF($E$7&gt;=L$7,INDEX(Data!I:I,MATCH(Control!$E39,Data!$B:$B,0),),NA())</f>
        <v>247.2</v>
      </c>
      <c r="M39">
        <f>IF($E$7&gt;=M$7,INDEX(Data!J:J,MATCH(Control!$E39,Data!$B:$B,0),),NA())</f>
        <v>262.39999999999998</v>
      </c>
      <c r="N39">
        <f>IF($E$7&gt;=N$7,INDEX(Data!K:K,MATCH(Control!$E39,Data!$B:$B,0),),NA())</f>
        <v>285.39999999999998</v>
      </c>
      <c r="O39">
        <f>IF($E$7&gt;=O$7,INDEX(Data!L:L,MATCH(Control!$E39,Data!$B:$B,0),),NA())</f>
        <v>291.89999999999998</v>
      </c>
      <c r="P39">
        <f>IF($E$7&gt;=P$7,INDEX(Data!M:M,MATCH(Control!$E39,Data!$B:$B,0),),NA())</f>
        <v>334.6</v>
      </c>
      <c r="Q39">
        <f>IF($E$7&gt;=Q$7,INDEX(Data!N:N,MATCH(Control!$E39,Data!$B:$B,0),),NA())</f>
        <v>270.7</v>
      </c>
      <c r="R39">
        <f>IF($E$7&gt;=R$7,INDEX(Data!O:O,MATCH(Control!$E39,Data!$B:$B,0),),NA())</f>
        <v>278.39999999999998</v>
      </c>
      <c r="S39">
        <f>IF($E$7&gt;=S$7,INDEX(Data!P:P,MATCH(Control!$E39,Data!$B:$B,0),),NA())</f>
        <v>303.8</v>
      </c>
      <c r="T39">
        <f>IF($E$7&gt;=T$7,INDEX(Data!Q:Q,MATCH(Control!$E39,Data!$B:$B,0),),NA())</f>
        <v>301.89999999999998</v>
      </c>
      <c r="U39">
        <f>IF($E$7&gt;=U$7,INDEX(Data!R:R,MATCH(Control!$E39,Data!$B:$B,0),),NA())</f>
        <v>281.5</v>
      </c>
      <c r="V39">
        <f>IF($E$7&gt;=V$7,INDEX(Data!S:S,MATCH(Control!$E39,Data!$B:$B,0),),NA())</f>
        <v>290.60000000000002</v>
      </c>
      <c r="W39">
        <f>IF($E$7&gt;=W$7,INDEX(Data!T:T,MATCH(Control!$E39,Data!$B:$B,0),),NA())</f>
        <v>297.60000000000002</v>
      </c>
      <c r="X39">
        <f>IF($E$7&gt;=X$7,INDEX(Data!U:U,MATCH(Control!$E39,Data!$B:$B,0),),NA())</f>
        <v>309.60000000000002</v>
      </c>
      <c r="Y39">
        <f>IF($E$7&gt;=Y$7,INDEX(Data!V:V,MATCH(Control!$E39,Data!$B:$B,0),),NA())</f>
        <v>310.2</v>
      </c>
      <c r="Z39">
        <f>IF($E$7&gt;=Z$7,INDEX(Data!W:W,MATCH(Control!$E39,Data!$B:$B,0),),NA())</f>
        <v>314.5</v>
      </c>
      <c r="AA39">
        <f>IF($E$7&gt;=AA$7,INDEX(Data!X:X,MATCH(Control!$E39,Data!$B:$B,0),),NA())</f>
        <v>336.8</v>
      </c>
      <c r="AB39">
        <f>IF($E$7&gt;=AB$7,INDEX(Data!Y:Y,MATCH(Control!$E39,Data!$B:$B,0),),NA())</f>
        <v>378.7</v>
      </c>
      <c r="AC39">
        <f>IF($E$7&gt;=AC$7,INDEX(Data!Z:Z,MATCH(Control!$E39,Data!$B:$B,0),),NA())</f>
        <v>302.5</v>
      </c>
      <c r="AD39">
        <f>IF($E$7&gt;=AD$7,INDEX(Data!AA:AA,MATCH(Control!$E39,Data!$B:$B,0),),NA())</f>
        <v>309</v>
      </c>
      <c r="AE39">
        <f>IF($E$7&gt;=AE$7,INDEX(Data!AB:AB,MATCH(Control!$E39,Data!$B:$B,0),),NA())</f>
        <v>331.5</v>
      </c>
      <c r="AF39">
        <f>IF($E$7&gt;=AF$7,INDEX(Data!AC:AC,MATCH(Control!$E39,Data!$B:$B,0),),NA())</f>
        <v>319.10000000000002</v>
      </c>
      <c r="AG39">
        <f>IF($E$7&gt;=AG$7,INDEX(Data!AD:AD,MATCH(Control!$E39,Data!$B:$B,0),),NA())</f>
        <v>331.3</v>
      </c>
      <c r="AH39">
        <f>IF($E$7&gt;=AH$7,INDEX(Data!AE:AE,MATCH(Control!$E39,Data!$B:$B,0),),NA())</f>
        <v>325.10000000000002</v>
      </c>
      <c r="AI39">
        <f>IF($E$7&gt;=AI$7,INDEX(Data!AF:AF,MATCH(Control!$E39,Data!$B:$B,0),),NA())</f>
        <v>317.3</v>
      </c>
      <c r="AJ39">
        <f>IF($E$7&gt;=AJ$7,INDEX(Data!AG:AG,MATCH(Control!$E39,Data!$B:$B,0),),NA())</f>
        <v>333.7</v>
      </c>
      <c r="AK39">
        <f>IF($E$7&gt;=AK$7,INDEX(Data!AH:AH,MATCH(Control!$E39,Data!$B:$B,0),),NA())</f>
        <v>317.7</v>
      </c>
      <c r="AL39">
        <f>IF($E$7&gt;=AL$7,INDEX(Data!AI:AI,MATCH(Control!$E39,Data!$B:$B,0),),NA())</f>
        <v>342.4</v>
      </c>
      <c r="AM39">
        <f>IF($E$7&gt;=AM$7,INDEX(Data!AJ:AJ,MATCH(Control!$E39,Data!$B:$B,0),),NA())</f>
        <v>361.6</v>
      </c>
      <c r="AN39">
        <f>IF($E$7&gt;=AN$7,INDEX(Data!AK:AK,MATCH(Control!$E39,Data!$B:$B,0),),NA())</f>
        <v>398.5</v>
      </c>
      <c r="AO39">
        <f>IF($E$7&gt;=AO$7,INDEX(Data!AL:AL,MATCH(Control!$E39,Data!$B:$B,0),),NA())</f>
        <v>342.3</v>
      </c>
      <c r="AP39">
        <f>IF($E$7&gt;=AP$7,INDEX(Data!AM:AM,MATCH(Control!$E39,Data!$B:$B,0),),NA())</f>
        <v>333.9</v>
      </c>
      <c r="AQ39">
        <f>IF($E$7&gt;=AQ$7,INDEX(Data!AN:AN,MATCH(Control!$E39,Data!$B:$B,0),),NA())</f>
        <v>354.9</v>
      </c>
      <c r="AR39">
        <f>IF($E$7&gt;=AR$7,INDEX(Data!AO:AO,MATCH(Control!$E39,Data!$B:$B,0),),NA())</f>
        <v>347.2</v>
      </c>
      <c r="AS39">
        <f>IF($E$7&gt;=AS$7,INDEX(Data!AP:AP,MATCH(Control!$E39,Data!$B:$B,0),),NA())</f>
        <v>367.1</v>
      </c>
      <c r="AT39">
        <f>IF($E$7&gt;=AT$7,INDEX(Data!AQ:AQ,MATCH(Control!$E39,Data!$B:$B,0),),NA())</f>
        <v>337.7</v>
      </c>
      <c r="AU39">
        <f>IF($E$7&gt;=AU$7,INDEX(Data!AR:AR,MATCH(Control!$E39,Data!$B:$B,0),),NA())</f>
        <v>344.2</v>
      </c>
      <c r="AV39">
        <f>IF($E$7&gt;=AV$7,INDEX(Data!AS:AS,MATCH(Control!$E39,Data!$B:$B,0),),NA())</f>
        <v>363.5</v>
      </c>
      <c r="AW39">
        <f>IF($E$7&gt;=AW$7,INDEX(Data!AT:AT,MATCH(Control!$E39,Data!$B:$B,0),),NA())</f>
        <v>343.6</v>
      </c>
      <c r="AX39">
        <f>IF($E$7&gt;=AX$7,INDEX(Data!AU:AU,MATCH(Control!$E39,Data!$B:$B,0),),NA())</f>
        <v>382.8</v>
      </c>
      <c r="AY39">
        <f>IF($E$7&gt;=AY$7,INDEX(Data!AV:AV,MATCH(Control!$E39,Data!$B:$B,0),),NA())</f>
        <v>385.9</v>
      </c>
      <c r="AZ39">
        <f>IF($E$7&gt;=AZ$7,INDEX(Data!AW:AW,MATCH(Control!$E39,Data!$B:$B,0),),NA())</f>
        <v>417</v>
      </c>
      <c r="BA39">
        <f>IF($E$7&gt;=BA$7,INDEX(Data!AX:AX,MATCH(Control!$E39,Data!$B:$B,0),),NA())</f>
        <v>373.7</v>
      </c>
      <c r="BB39">
        <f>IF($E$7&gt;=BB$7,INDEX(Data!AY:AY,MATCH(Control!$E39,Data!$B:$B,0),),NA())</f>
        <v>359.2</v>
      </c>
      <c r="BC39">
        <f>IF($E$7&gt;=BC$7,INDEX(Data!AZ:AZ,MATCH(Control!$E39,Data!$B:$B,0),),NA())</f>
        <v>389.4</v>
      </c>
      <c r="BD39">
        <f>IF($E$7&gt;=BD$7,INDEX(Data!BA:BA,MATCH(Control!$E39,Data!$B:$B,0),),NA())</f>
        <v>384.7</v>
      </c>
      <c r="BE39">
        <f>IF($E$7&gt;=BE$7,INDEX(Data!BB:BB,MATCH(Control!$E39,Data!$B:$B,0),),NA())</f>
        <v>414.1</v>
      </c>
      <c r="BF39">
        <f>IF($E$7&gt;=BF$7,INDEX(Data!BC:BC,MATCH(Control!$E39,Data!$B:$B,0),),NA())</f>
        <v>384.5</v>
      </c>
      <c r="BG39">
        <f>IF($E$7&gt;=BG$7,INDEX(Data!BD:BD,MATCH(Control!$E39,Data!$B:$B,0),),NA())</f>
        <v>394.8</v>
      </c>
      <c r="BH39">
        <f>IF($E$7&gt;=BH$7,INDEX(Data!BE:BE,MATCH(Control!$E39,Data!$B:$B,0),),NA())</f>
        <v>387</v>
      </c>
      <c r="BI39">
        <f>IF($E$7&gt;=BI$7,INDEX(Data!BF:BF,MATCH(Control!$E39,Data!$B:$B,0),),NA())</f>
        <v>388.3</v>
      </c>
      <c r="BJ39">
        <f>IF($E$7&gt;=BJ$7,INDEX(Data!BG:BG,MATCH(Control!$E39,Data!$B:$B,0),),NA())</f>
        <v>428.3</v>
      </c>
      <c r="BK39">
        <f>IF($E$7&gt;=BK$7,INDEX(Data!BH:BH,MATCH(Control!$E39,Data!$B:$B,0),),NA())</f>
        <v>413.7</v>
      </c>
      <c r="BL39">
        <f>IF($E$7&gt;=BL$7,INDEX(Data!BI:BI,MATCH(Control!$E39,Data!$B:$B,0),),NA())</f>
        <v>471.4</v>
      </c>
      <c r="BM39">
        <f>IF($E$7&gt;=BM$7,INDEX(Data!BJ:BJ,MATCH(Control!$E39,Data!$B:$B,0),),NA())</f>
        <v>420.1</v>
      </c>
      <c r="BN39">
        <f>IF($E$7&gt;=BN$7,INDEX(Data!BK:BK,MATCH(Control!$E39,Data!$B:$B,0),),NA())</f>
        <v>396.5</v>
      </c>
      <c r="BO39">
        <f>IF($E$7&gt;=BO$7,INDEX(Data!BL:BL,MATCH(Control!$E39,Data!$B:$B,0),),NA())</f>
        <v>423</v>
      </c>
      <c r="BP39">
        <f>IF($E$7&gt;=BP$7,INDEX(Data!BM:BM,MATCH(Control!$E39,Data!$B:$B,0),),NA())</f>
        <v>417.4</v>
      </c>
      <c r="BQ39">
        <f>IF($E$7&gt;=BQ$7,INDEX(Data!BN:BN,MATCH(Control!$E39,Data!$B:$B,0),),NA())</f>
        <v>414.6</v>
      </c>
      <c r="BR39">
        <f>IF($E$7&gt;=BR$7,INDEX(Data!BO:BO,MATCH(Control!$E39,Data!$B:$B,0),),NA())</f>
        <v>396.5</v>
      </c>
      <c r="BS39">
        <f>IF($E$7&gt;=BS$7,INDEX(Data!BP:BP,MATCH(Control!$E39,Data!$B:$B,0),),NA())</f>
        <v>423.4</v>
      </c>
      <c r="BT39">
        <f>IF($E$7&gt;=BT$7,INDEX(Data!BQ:BQ,MATCH(Control!$E39,Data!$B:$B,0),),NA())</f>
        <v>404.8</v>
      </c>
      <c r="BU39">
        <f>IF($E$7&gt;=BU$7,INDEX(Data!BR:BR,MATCH(Control!$E39,Data!$B:$B,0),),NA())</f>
        <v>404.5</v>
      </c>
      <c r="BV39">
        <f>IF($E$7&gt;=BV$7,INDEX(Data!BS:BS,MATCH(Control!$E39,Data!$B:$B,0),),NA())</f>
        <v>445.3</v>
      </c>
      <c r="BW39">
        <f>IF($E$7&gt;=BW$7,INDEX(Data!BT:BT,MATCH(Control!$E39,Data!$B:$B,0),),NA())</f>
        <v>425.8</v>
      </c>
      <c r="BX39">
        <f>IF($E$7&gt;=BX$7,INDEX(Data!BU:BU,MATCH(Control!$E39,Data!$B:$B,0),),NA())</f>
        <v>521</v>
      </c>
      <c r="BY39">
        <f>IF($E$7&gt;=BY$7,INDEX(Data!BV:BV,MATCH(Control!$E39,Data!$B:$B,0),),NA())</f>
        <v>415.3</v>
      </c>
      <c r="BZ39">
        <f>IF($E$7&gt;=BZ$7,INDEX(Data!BW:BW,MATCH(Control!$E39,Data!$B:$B,0),),NA())</f>
        <v>419.1</v>
      </c>
      <c r="CA39">
        <f>IF($E$7&gt;=CA$7,INDEX(Data!BX:BX,MATCH(Control!$E39,Data!$B:$B,0),),NA())</f>
        <v>467.1</v>
      </c>
      <c r="CB39">
        <f>IF($E$7&gt;=CB$7,INDEX(Data!BY:BY,MATCH(Control!$E39,Data!$B:$B,0),),NA())</f>
        <v>440.5</v>
      </c>
      <c r="CC39">
        <f>IF($E$7&gt;=CC$7,INDEX(Data!BZ:BZ,MATCH(Control!$E39,Data!$B:$B,0),),NA())</f>
        <v>430.4</v>
      </c>
      <c r="CD39">
        <f>IF($E$7&gt;=CD$7,INDEX(Data!CA:CA,MATCH(Control!$E39,Data!$B:$B,0),),NA())</f>
        <v>439.1</v>
      </c>
      <c r="CE39">
        <f>IF($E$7&gt;=CE$7,INDEX(Data!CB:CB,MATCH(Control!$E39,Data!$B:$B,0),),NA())</f>
        <v>440.6</v>
      </c>
      <c r="CF39">
        <f>IF($E$7&gt;=CF$7,INDEX(Data!CC:CC,MATCH(Control!$E39,Data!$B:$B,0),),NA())</f>
        <v>457</v>
      </c>
      <c r="CG39">
        <f>IF($E$7&gt;=CG$7,INDEX(Data!CD:CD,MATCH(Control!$E39,Data!$B:$B,0),),NA())</f>
        <v>473.5</v>
      </c>
      <c r="CH39">
        <f>IF($E$7&gt;=CH$7,INDEX(Data!CE:CE,MATCH(Control!$E39,Data!$B:$B,0),),NA())</f>
        <v>474.9</v>
      </c>
      <c r="CI39">
        <f>IF($E$7&gt;=CI$7,INDEX(Data!CF:CF,MATCH(Control!$E39,Data!$B:$B,0),),NA())</f>
        <v>493.7</v>
      </c>
      <c r="CJ39">
        <f>IF($E$7&gt;=CJ$7,INDEX(Data!CG:CG,MATCH(Control!$E39,Data!$B:$B,0),),NA())</f>
        <v>580.20000000000005</v>
      </c>
      <c r="CK39">
        <f>IF($E$7&gt;=CK$7,INDEX(Data!CH:CH,MATCH(Control!$E39,Data!$B:$B,0),),NA())</f>
        <v>483.2</v>
      </c>
      <c r="CL39">
        <f>IF($E$7&gt;=CL$7,INDEX(Data!CI:CI,MATCH(Control!$E39,Data!$B:$B,0),),NA())</f>
        <v>465.5</v>
      </c>
      <c r="CM39">
        <f>IF($E$7&gt;=CM$7,INDEX(Data!CJ:CJ,MATCH(Control!$E39,Data!$B:$B,0),),NA())</f>
        <v>536.29999999999995</v>
      </c>
      <c r="CN39">
        <f>IF($E$7&gt;=CN$7,INDEX(Data!CK:CK,MATCH(Control!$E39,Data!$B:$B,0),),NA())</f>
        <v>483</v>
      </c>
      <c r="CO39">
        <f>IF($E$7&gt;=CO$7,INDEX(Data!CL:CL,MATCH(Control!$E39,Data!$B:$B,0),),NA())</f>
        <v>495.4</v>
      </c>
      <c r="CP39">
        <f>IF($E$7&gt;=CP$7,INDEX(Data!CM:CM,MATCH(Control!$E39,Data!$B:$B,0),),NA())</f>
        <v>496.5</v>
      </c>
      <c r="CQ39">
        <f>IF($E$7&gt;=CQ$7,INDEX(Data!CN:CN,MATCH(Control!$E39,Data!$B:$B,0),),NA())</f>
        <v>494.4</v>
      </c>
      <c r="CR39">
        <f>IF($E$7&gt;=CR$7,INDEX(Data!CO:CO,MATCH(Control!$E39,Data!$B:$B,0),),NA())</f>
        <v>525.79999999999995</v>
      </c>
      <c r="CS39">
        <f>IF($E$7&gt;=CS$7,INDEX(Data!CP:CP,MATCH(Control!$E39,Data!$B:$B,0),),NA())</f>
        <v>509.7</v>
      </c>
      <c r="CT39">
        <f>IF($E$7&gt;=CT$7,INDEX(Data!CQ:CQ,MATCH(Control!$E39,Data!$B:$B,0),),NA())</f>
        <v>503.4</v>
      </c>
      <c r="CU39">
        <f>IF($E$7&gt;=CU$7,INDEX(Data!CR:CR,MATCH(Control!$E39,Data!$B:$B,0),),NA())</f>
        <v>532.5</v>
      </c>
      <c r="CV39">
        <f>IF($E$7&gt;=CV$7,INDEX(Data!CS:CS,MATCH(Control!$E39,Data!$B:$B,0),),NA())</f>
        <v>629.29999999999995</v>
      </c>
      <c r="CW39">
        <f>IF($E$7&gt;=CW$7,INDEX(Data!CT:CT,MATCH(Control!$E39,Data!$B:$B,0),),NA())</f>
        <v>531.1</v>
      </c>
      <c r="CX39">
        <f>IF($E$7&gt;=CX$7,INDEX(Data!CU:CU,MATCH(Control!$E39,Data!$B:$B,0),),NA())</f>
        <v>502.7</v>
      </c>
      <c r="CY39">
        <f>IF($E$7&gt;=CY$7,INDEX(Data!CV:CV,MATCH(Control!$E39,Data!$B:$B,0),),NA())</f>
        <v>568.4</v>
      </c>
      <c r="CZ39">
        <f>IF($E$7&gt;=CZ$7,INDEX(Data!CW:CW,MATCH(Control!$E39,Data!$B:$B,0),),NA())</f>
        <v>525.4</v>
      </c>
      <c r="DA39">
        <f>IF($E$7&gt;=DA$7,INDEX(Data!CX:CX,MATCH(Control!$E39,Data!$B:$B,0),),NA())</f>
        <v>548.1</v>
      </c>
      <c r="DB39">
        <f>IF($E$7&gt;=DB$7,INDEX(Data!CY:CY,MATCH(Control!$E39,Data!$B:$B,0),),NA())</f>
        <v>530.29999999999995</v>
      </c>
      <c r="DC39">
        <f>IF($E$7&gt;=DC$7,INDEX(Data!CZ:CZ,MATCH(Control!$E39,Data!$B:$B,0),),NA())</f>
        <v>505.5</v>
      </c>
      <c r="DD39">
        <f>IF($E$7&gt;=DD$7,INDEX(Data!DA:DA,MATCH(Control!$E39,Data!$B:$B,0),),NA())</f>
        <v>549.4</v>
      </c>
      <c r="DE39">
        <f>IF($E$7&gt;=DE$7,INDEX(Data!DB:DB,MATCH(Control!$E39,Data!$B:$B,0),),NA())</f>
        <v>517.9</v>
      </c>
      <c r="DF39">
        <f>IF($E$7&gt;=DF$7,INDEX(Data!DC:DC,MATCH(Control!$E39,Data!$B:$B,0),),NA())</f>
        <v>559.29999999999995</v>
      </c>
      <c r="DG39">
        <f>IF($E$7&gt;=DG$7,INDEX(Data!DD:DD,MATCH(Control!$E39,Data!$B:$B,0),),NA())</f>
        <v>581.70000000000005</v>
      </c>
      <c r="DH39">
        <f>IF($E$7&gt;=DH$7,INDEX(Data!DE:DE,MATCH(Control!$E39,Data!$B:$B,0),),NA())</f>
        <v>643.70000000000005</v>
      </c>
      <c r="DI39">
        <f>IF($E$7&gt;=DI$7,INDEX(Data!DF:DF,MATCH(Control!$E39,Data!$B:$B,0),),NA())</f>
        <v>576.5</v>
      </c>
      <c r="DJ39">
        <f>IF($E$7&gt;=DJ$7,INDEX(Data!DG:DG,MATCH(Control!$E39,Data!$B:$B,0),),NA())</f>
        <v>532.9</v>
      </c>
      <c r="DK39">
        <f>IF($E$7&gt;=DK$7,INDEX(Data!DH:DH,MATCH(Control!$E39,Data!$B:$B,0),),NA())</f>
        <v>591.5</v>
      </c>
      <c r="DL39">
        <f>IF($E$7&gt;=DL$7,INDEX(Data!DI:DI,MATCH(Control!$E39,Data!$B:$B,0),),NA())</f>
        <v>542.6</v>
      </c>
      <c r="DM39">
        <f>IF($E$7&gt;=DM$7,INDEX(Data!DJ:DJ,MATCH(Control!$E39,Data!$B:$B,0),),NA())</f>
        <v>589.20000000000005</v>
      </c>
      <c r="DN39">
        <f>IF($E$7&gt;=DN$7,INDEX(Data!DK:DK,MATCH(Control!$E39,Data!$B:$B,0),),NA())</f>
        <v>539.29999999999995</v>
      </c>
      <c r="DO39">
        <f>IF($E$7&gt;=DO$7,INDEX(Data!DL:DL,MATCH(Control!$E39,Data!$B:$B,0),),NA())</f>
        <v>561.5</v>
      </c>
      <c r="DP39">
        <f>IF($E$7&gt;=DP$7,INDEX(Data!DM:DM,MATCH(Control!$E39,Data!$B:$B,0),),NA())</f>
        <v>596.6</v>
      </c>
      <c r="DQ39">
        <f>IF($E$7&gt;=DQ$7,INDEX(Data!DN:DN,MATCH(Control!$E39,Data!$B:$B,0),),NA())</f>
        <v>546.29999999999995</v>
      </c>
      <c r="DR39">
        <f>IF($E$7&gt;=DR$7,INDEX(Data!DO:DO,MATCH(Control!$E39,Data!$B:$B,0),),NA())</f>
        <v>612.6</v>
      </c>
      <c r="DS39">
        <f>IF($E$7&gt;=DS$7,INDEX(Data!DP:DP,MATCH(Control!$E39,Data!$B:$B,0),),NA())</f>
        <v>617.5</v>
      </c>
      <c r="DT39">
        <f>IF($E$7&gt;=DT$7,INDEX(Data!DQ:DQ,MATCH(Control!$E39,Data!$B:$B,0),),NA())</f>
        <v>659</v>
      </c>
      <c r="DU39">
        <f>IF($E$7&gt;=DU$7,INDEX(Data!DR:DR,MATCH(Control!$E39,Data!$B:$B,0),),NA())</f>
        <v>593.4</v>
      </c>
      <c r="DV39">
        <f>IF($E$7&gt;=DV$7,INDEX(Data!DS:DS,MATCH(Control!$E39,Data!$B:$B,0),),NA())</f>
        <v>570.5</v>
      </c>
      <c r="DW39">
        <f>IF($E$7&gt;=DW$7,INDEX(Data!DT:DT,MATCH(Control!$E39,Data!$B:$B,0),),NA())</f>
        <v>593</v>
      </c>
      <c r="DX39">
        <f>IF($E$7&gt;=DX$7,INDEX(Data!DU:DU,MATCH(Control!$E39,Data!$B:$B,0),),NA())</f>
        <v>598.29999999999995</v>
      </c>
      <c r="DY39">
        <f>IF($E$7&gt;=DY$7,INDEX(Data!DV:DV,MATCH(Control!$E39,Data!$B:$B,0),),NA())</f>
        <v>599.79999999999995</v>
      </c>
      <c r="DZ39">
        <f>IF($E$7&gt;=DZ$7,INDEX(Data!DW:DW,MATCH(Control!$E39,Data!$B:$B,0),),NA())</f>
        <v>570.1</v>
      </c>
      <c r="EA39">
        <f>IF($E$7&gt;=EA$7,INDEX(Data!DX:DX,MATCH(Control!$E39,Data!$B:$B,0),),NA())</f>
        <v>600.9</v>
      </c>
      <c r="EB39">
        <f>IF($E$7&gt;=EB$7,INDEX(Data!DY:DY,MATCH(Control!$E39,Data!$B:$B,0),),NA())</f>
        <v>578.4</v>
      </c>
      <c r="EC39">
        <f>IF($E$7&gt;=EC$7,INDEX(Data!DZ:DZ,MATCH(Control!$E39,Data!$B:$B,0),),NA())</f>
        <v>575.4</v>
      </c>
      <c r="ED39">
        <f>IF($E$7&gt;=ED$7,INDEX(Data!EA:EA,MATCH(Control!$E39,Data!$B:$B,0),),NA())</f>
        <v>632.20000000000005</v>
      </c>
      <c r="EE39">
        <f>IF($E$7&gt;=EE$7,INDEX(Data!EB:EB,MATCH(Control!$E39,Data!$B:$B,0),),NA())</f>
        <v>586</v>
      </c>
      <c r="EF39">
        <f>IF($E$7&gt;=EF$7,INDEX(Data!EC:EC,MATCH(Control!$E39,Data!$B:$B,0),),NA())</f>
        <v>684</v>
      </c>
      <c r="EG39">
        <f>IF($E$7&gt;=EG$7,INDEX(Data!ED:ED,MATCH(Control!$E39,Data!$B:$B,0),),NA())</f>
        <v>616.70000000000005</v>
      </c>
      <c r="EH39">
        <f>IF($E$7&gt;=EH$7,INDEX(Data!EE:EE,MATCH(Control!$E39,Data!$B:$B,0),),NA())</f>
        <v>569</v>
      </c>
      <c r="EI39">
        <f>IF($E$7&gt;=EI$7,INDEX(Data!EF:EF,MATCH(Control!$E39,Data!$B:$B,0),),NA())</f>
        <v>611</v>
      </c>
      <c r="EJ39">
        <f>IF($E$7&gt;=EJ$7,INDEX(Data!EG:EG,MATCH(Control!$E39,Data!$B:$B,0),),NA())</f>
        <v>621.5</v>
      </c>
      <c r="EK39">
        <f>IF($E$7&gt;=EK$7,INDEX(Data!EH:EH,MATCH(Control!$E39,Data!$B:$B,0),),NA())</f>
        <v>596.79999999999995</v>
      </c>
      <c r="EL39">
        <f>IF($E$7&gt;=EL$7,INDEX(Data!EI:EI,MATCH(Control!$E39,Data!$B:$B,0),),NA())</f>
        <v>591.6</v>
      </c>
      <c r="EM39">
        <f>IF($E$7&gt;=EM$7,INDEX(Data!EJ:EJ,MATCH(Control!$E39,Data!$B:$B,0),),NA())</f>
        <v>622.20000000000005</v>
      </c>
      <c r="EN39">
        <f>IF($E$7&gt;=EN$7,INDEX(Data!EK:EK,MATCH(Control!$E39,Data!$B:$B,0),),NA())</f>
        <v>585.9</v>
      </c>
      <c r="EO39">
        <f>IF($E$7&gt;=EO$7,INDEX(Data!EL:EL,MATCH(Control!$E39,Data!$B:$B,0),),NA())</f>
        <v>606.20000000000005</v>
      </c>
      <c r="EP39">
        <f>IF($E$7&gt;=EP$7,INDEX(Data!EM:EM,MATCH(Control!$E39,Data!$B:$B,0),),NA())</f>
        <v>634.29999999999995</v>
      </c>
      <c r="EQ39">
        <f>IF($E$7&gt;=EQ$7,INDEX(Data!EN:EN,MATCH(Control!$E39,Data!$B:$B,0),),NA())</f>
        <v>622.70000000000005</v>
      </c>
      <c r="ER39">
        <f>IF($E$7&gt;=ER$7,INDEX(Data!EO:EO,MATCH(Control!$E39,Data!$B:$B,0),),NA())</f>
        <v>719</v>
      </c>
      <c r="ES39">
        <f>IF($E$7&gt;=ES$7,INDEX(Data!EP:EP,MATCH(Control!$E39,Data!$B:$B,0),),NA())</f>
        <v>603.20000000000005</v>
      </c>
      <c r="ET39">
        <f>IF($E$7&gt;=ET$7,INDEX(Data!EQ:EQ,MATCH(Control!$E39,Data!$B:$B,0),),NA())</f>
        <v>584</v>
      </c>
      <c r="EU39">
        <f>IF($E$7&gt;=EU$7,INDEX(Data!ER:ER,MATCH(Control!$E39,Data!$B:$B,0),),NA())</f>
        <v>668.6</v>
      </c>
      <c r="EV39">
        <f>IF($E$7&gt;=EV$7,INDEX(Data!ES:ES,MATCH(Control!$E39,Data!$B:$B,0),),NA())</f>
        <v>620.9</v>
      </c>
      <c r="EW39">
        <f>IF($E$7&gt;=EW$7,INDEX(Data!ET:ET,MATCH(Control!$E39,Data!$B:$B,0),),NA())</f>
        <v>615</v>
      </c>
      <c r="EX39">
        <f>IF($E$7&gt;=EX$7,INDEX(Data!EU:EU,MATCH(Control!$E39,Data!$B:$B,0),),NA())</f>
        <v>623.5</v>
      </c>
      <c r="EY39">
        <f>IF($E$7&gt;=EY$7,INDEX(Data!EV:EV,MATCH(Control!$E39,Data!$B:$B,0),),NA())</f>
        <v>632.70000000000005</v>
      </c>
      <c r="EZ39">
        <f>IF($E$7&gt;=EZ$7,INDEX(Data!EW:EW,MATCH(Control!$E39,Data!$B:$B,0),),NA())</f>
        <v>636.29999999999995</v>
      </c>
      <c r="FA39">
        <f>IF($E$7&gt;=FA$7,INDEX(Data!EX:EX,MATCH(Control!$E39,Data!$B:$B,0),),NA())</f>
        <v>649.6</v>
      </c>
      <c r="FB39">
        <f>IF($E$7&gt;=FB$7,INDEX(Data!EY:EY,MATCH(Control!$E39,Data!$B:$B,0),),NA())</f>
        <v>654.70000000000005</v>
      </c>
      <c r="FC39">
        <f>IF($E$7&gt;=FC$7,INDEX(Data!EZ:EZ,MATCH(Control!$E39,Data!$B:$B,0),),NA())</f>
        <v>653.4</v>
      </c>
      <c r="FD39">
        <f>IF($E$7&gt;=FD$7,INDEX(Data!FA:FA,MATCH(Control!$E39,Data!$B:$B,0),),NA())</f>
        <v>791.7</v>
      </c>
      <c r="FE39">
        <f>IF($E$7&gt;=FE$7,INDEX(Data!FB:FB,MATCH(Control!$E39,Data!$B:$B,0),),NA())</f>
        <v>647.1</v>
      </c>
      <c r="FF39">
        <f>IF($E$7&gt;=FF$7,INDEX(Data!FC:FC,MATCH(Control!$E39,Data!$B:$B,0),),NA())</f>
        <v>639.79999999999995</v>
      </c>
      <c r="FG39">
        <f>IF($E$7&gt;=FG$7,INDEX(Data!FD:FD,MATCH(Control!$E39,Data!$B:$B,0),),NA())</f>
        <v>693.6</v>
      </c>
      <c r="FH39">
        <f>IF($E$7&gt;=FH$7,INDEX(Data!FE:FE,MATCH(Control!$E39,Data!$B:$B,0),),NA())</f>
        <v>666.6</v>
      </c>
      <c r="FI39">
        <f>IF($E$7&gt;=FI$7,INDEX(Data!FF:FF,MATCH(Control!$E39,Data!$B:$B,0),),NA())</f>
        <v>674.3</v>
      </c>
      <c r="FJ39">
        <f>IF($E$7&gt;=FJ$7,INDEX(Data!FG:FG,MATCH(Control!$E39,Data!$B:$B,0),),NA())</f>
        <v>672.7</v>
      </c>
      <c r="FK39">
        <f>IF($E$7&gt;=FK$7,INDEX(Data!FH:FH,MATCH(Control!$E39,Data!$B:$B,0),),NA())</f>
        <v>672.5</v>
      </c>
      <c r="FL39">
        <f>IF($E$7&gt;=FL$7,INDEX(Data!FI:FI,MATCH(Control!$E39,Data!$B:$B,0),),NA())</f>
        <v>699.6</v>
      </c>
      <c r="FM39">
        <f>IF($E$7&gt;=FM$7,INDEX(Data!FJ:FJ,MATCH(Control!$E39,Data!$B:$B,0),),NA())</f>
        <v>698.1</v>
      </c>
      <c r="FN39">
        <f>IF($E$7&gt;=FN$7,INDEX(Data!FK:FK,MATCH(Control!$E39,Data!$B:$B,0),),NA())</f>
        <v>699.8</v>
      </c>
      <c r="FO39">
        <f>IF($E$7&gt;=FO$7,INDEX(Data!FL:FL,MATCH(Control!$E39,Data!$B:$B,0),),NA())</f>
        <v>719.8</v>
      </c>
      <c r="FP39">
        <f>IF($E$7&gt;=FP$7,INDEX(Data!FM:FM,MATCH(Control!$E39,Data!$B:$B,0),),NA())</f>
        <v>822.5</v>
      </c>
      <c r="FQ39">
        <f>IF($E$7&gt;=FQ$7,INDEX(Data!FN:FN,MATCH(Control!$E39,Data!$B:$B,0),),NA())</f>
        <v>711.5</v>
      </c>
      <c r="FR39">
        <f>IF($E$7&gt;=FR$7,INDEX(Data!FO:FO,MATCH(Control!$E39,Data!$B:$B,0),),NA())</f>
        <v>712.4</v>
      </c>
      <c r="FS39">
        <f>IF($E$7&gt;=FS$7,INDEX(Data!FP:FP,MATCH(Control!$E39,Data!$B:$B,0),),NA())</f>
        <v>741.8</v>
      </c>
      <c r="FT39">
        <f>IF($E$7&gt;=FT$7,INDEX(Data!FQ:FQ,MATCH(Control!$E39,Data!$B:$B,0),),NA())</f>
        <v>702.4</v>
      </c>
      <c r="FU39">
        <f>IF($E$7&gt;=FU$7,INDEX(Data!FR:FR,MATCH(Control!$E39,Data!$B:$B,0),),NA())</f>
        <v>738.7</v>
      </c>
      <c r="FV39">
        <f>IF($E$7&gt;=FV$7,INDEX(Data!FS:FS,MATCH(Control!$E39,Data!$B:$B,0),),NA())</f>
        <v>692.4</v>
      </c>
      <c r="FW39">
        <f>IF($E$7&gt;=FW$7,INDEX(Data!FT:FT,MATCH(Control!$E39,Data!$B:$B,0),),NA())</f>
        <v>708</v>
      </c>
      <c r="FX39">
        <f>IF($E$7&gt;=FX$7,INDEX(Data!FU:FU,MATCH(Control!$E39,Data!$B:$B,0),),NA())</f>
        <v>748.6</v>
      </c>
      <c r="FY39">
        <f>IF($E$7&gt;=FY$7,INDEX(Data!FV:FV,MATCH(Control!$E39,Data!$B:$B,0),),NA())</f>
        <v>696</v>
      </c>
      <c r="FZ39">
        <f>IF($E$7&gt;=FZ$7,INDEX(Data!FW:FW,MATCH(Control!$E39,Data!$B:$B,0),),NA())</f>
        <v>782.4</v>
      </c>
      <c r="GA39">
        <f>IF($E$7&gt;=GA$7,INDEX(Data!FX:FX,MATCH(Control!$E39,Data!$B:$B,0),),NA())</f>
        <v>770.2</v>
      </c>
      <c r="GB39">
        <f>IF($E$7&gt;=GB$7,INDEX(Data!FY:FY,MATCH(Control!$E39,Data!$B:$B,0),),NA())</f>
        <v>845.8</v>
      </c>
      <c r="GC39">
        <f>IF($E$7&gt;=GC$7,INDEX(Data!FZ:FZ,MATCH(Control!$E39,Data!$B:$B,0),),NA())</f>
        <v>814.6</v>
      </c>
      <c r="GD39">
        <f>IF($E$7&gt;=GD$7,INDEX(Data!GA:GA,MATCH(Control!$E39,Data!$B:$B,0),),NA())</f>
        <v>742.6</v>
      </c>
      <c r="GE39">
        <f>IF($E$7&gt;=GE$7,INDEX(Data!GB:GB,MATCH(Control!$E39,Data!$B:$B,0),),NA())</f>
        <v>795.8</v>
      </c>
      <c r="GF39">
        <f>IF($E$7&gt;=GF$7,INDEX(Data!GC:GC,MATCH(Control!$E39,Data!$B:$B,0),),NA())</f>
        <v>756.5</v>
      </c>
      <c r="GG39">
        <f>IF($E$7&gt;=GG$7,INDEX(Data!GD:GD,MATCH(Control!$E39,Data!$B:$B,0),),NA())</f>
        <v>796.6</v>
      </c>
      <c r="GH39">
        <f>IF($E$7&gt;=GH$7,INDEX(Data!GE:GE,MATCH(Control!$E39,Data!$B:$B,0),),NA())</f>
        <v>741.9</v>
      </c>
      <c r="GI39">
        <f>IF($E$7&gt;=GI$7,INDEX(Data!GF:GF,MATCH(Control!$E39,Data!$B:$B,0),),NA())</f>
        <v>776.5</v>
      </c>
      <c r="GJ39">
        <f>IF($E$7&gt;=GJ$7,INDEX(Data!GG:GG,MATCH(Control!$E39,Data!$B:$B,0),),NA())</f>
        <v>782.6</v>
      </c>
      <c r="GK39">
        <f>IF($E$7&gt;=GK$7,INDEX(Data!GH:GH,MATCH(Control!$E39,Data!$B:$B,0),),NA())</f>
        <v>761.6</v>
      </c>
      <c r="GL39">
        <f>IF($E$7&gt;=GL$7,INDEX(Data!GI:GI,MATCH(Control!$E39,Data!$B:$B,0),),NA())</f>
        <v>828.2</v>
      </c>
      <c r="GM39">
        <f>IF($E$7&gt;=GM$7,INDEX(Data!GJ:GJ,MATCH(Control!$E39,Data!$B:$B,0),),NA())</f>
        <v>805</v>
      </c>
      <c r="GN39">
        <f>IF($E$7&gt;=GN$7,INDEX(Data!GK:GK,MATCH(Control!$E39,Data!$B:$B,0),),NA())</f>
        <v>896.9</v>
      </c>
      <c r="GO39">
        <f>IF($E$7&gt;=GO$7,INDEX(Data!GL:GL,MATCH(Control!$E39,Data!$B:$B,0),),NA())</f>
        <v>838.1</v>
      </c>
      <c r="GP39">
        <f>IF($E$7&gt;=GP$7,INDEX(Data!GM:GM,MATCH(Control!$E39,Data!$B:$B,0),),NA())</f>
        <v>748.4</v>
      </c>
      <c r="GQ39">
        <f>IF($E$7&gt;=GQ$7,INDEX(Data!GN:GN,MATCH(Control!$E39,Data!$B:$B,0),),NA())</f>
        <v>797.6</v>
      </c>
      <c r="GR39">
        <f>IF($E$7&gt;=GR$7,INDEX(Data!GO:GO,MATCH(Control!$E39,Data!$B:$B,0),),NA())</f>
        <v>803.3</v>
      </c>
      <c r="GS39">
        <f>IF($E$7&gt;=GS$7,INDEX(Data!GP:GP,MATCH(Control!$E39,Data!$B:$B,0),),NA())</f>
        <v>816.3</v>
      </c>
      <c r="GT39">
        <f>IF($E$7&gt;=GT$7,INDEX(Data!GQ:GQ,MATCH(Control!$E39,Data!$B:$B,0),),NA())</f>
        <v>787.9</v>
      </c>
      <c r="GU39">
        <f>IF($E$7&gt;=GU$7,INDEX(Data!GR:GR,MATCH(Control!$E39,Data!$B:$B,0),),NA())</f>
        <v>843.3</v>
      </c>
      <c r="GV39">
        <f>IF($E$7&gt;=GV$7,INDEX(Data!GS:GS,MATCH(Control!$E39,Data!$B:$B,0),),NA())</f>
        <v>827.1</v>
      </c>
      <c r="GW39">
        <f>IF($E$7&gt;=GW$7,INDEX(Data!GT:GT,MATCH(Control!$E39,Data!$B:$B,0),),NA())</f>
        <v>826.6</v>
      </c>
      <c r="GX39">
        <f>IF($E$7&gt;=GX$7,INDEX(Data!GU:GU,MATCH(Control!$E39,Data!$B:$B,0),),NA())</f>
        <v>897.8</v>
      </c>
      <c r="GY39">
        <f>IF($E$7&gt;=GY$7,INDEX(Data!GV:GV,MATCH(Control!$E39,Data!$B:$B,0),),NA())</f>
        <v>864.2</v>
      </c>
      <c r="GZ39">
        <f>IF($E$7&gt;=GZ$7,INDEX(Data!GW:GW,MATCH(Control!$E39,Data!$B:$B,0),),NA())</f>
        <v>987.1</v>
      </c>
      <c r="HA39">
        <f>IF($E$7&gt;=HA$7,INDEX(Data!GX:GX,MATCH(Control!$E39,Data!$B:$B,0),),NA())</f>
        <v>918.8</v>
      </c>
      <c r="HB39">
        <f>IF($E$7&gt;=HB$7,INDEX(Data!GY:GY,MATCH(Control!$E39,Data!$B:$B,0),),NA())</f>
        <v>828.9</v>
      </c>
      <c r="HC39">
        <f>IF($E$7&gt;=HC$7,INDEX(Data!GZ:GZ,MATCH(Control!$E39,Data!$B:$B,0),),NA())</f>
        <v>909.4</v>
      </c>
      <c r="HD39">
        <f>IF($E$7&gt;=HD$7,INDEX(Data!HA:HA,MATCH(Control!$E39,Data!$B:$B,0),),NA())</f>
        <v>865.8</v>
      </c>
      <c r="HE39">
        <f>IF($E$7&gt;=HE$7,INDEX(Data!HB:HB,MATCH(Control!$E39,Data!$B:$B,0),),NA())</f>
        <v>879.6</v>
      </c>
      <c r="HF39">
        <f>IF($E$7&gt;=HF$7,INDEX(Data!HC:HC,MATCH(Control!$E39,Data!$B:$B,0),),NA())</f>
        <v>843.8</v>
      </c>
      <c r="HG39">
        <f>IF($E$7&gt;=HG$7,INDEX(Data!HD:HD,MATCH(Control!$E39,Data!$B:$B,0),),NA())</f>
        <v>909.8</v>
      </c>
      <c r="HH39">
        <f>IF($E$7&gt;=HH$7,INDEX(Data!HE:HE,MATCH(Control!$E39,Data!$B:$B,0),),NA())</f>
        <v>880.7</v>
      </c>
      <c r="HI39">
        <f>IF($E$7&gt;=HI$7,INDEX(Data!HF:HF,MATCH(Control!$E39,Data!$B:$B,0),),NA())</f>
        <v>890.8</v>
      </c>
      <c r="HJ39">
        <f>IF($E$7&gt;=HJ$7,INDEX(Data!HG:HG,MATCH(Control!$E39,Data!$B:$B,0),),NA())</f>
        <v>931.8</v>
      </c>
      <c r="HK39">
        <f>IF($E$7&gt;=HK$7,INDEX(Data!HH:HH,MATCH(Control!$E39,Data!$B:$B,0),),NA())</f>
        <v>914.7</v>
      </c>
      <c r="HL39">
        <f>IF($E$7&gt;=HL$7,INDEX(Data!HI:HI,MATCH(Control!$E39,Data!$B:$B,0),),NA())</f>
        <v>1057.9000000000001</v>
      </c>
      <c r="HM39">
        <f>IF($E$7&gt;=HM$7,INDEX(Data!HJ:HJ,MATCH(Control!$E39,Data!$B:$B,0),),NA())</f>
        <v>930</v>
      </c>
      <c r="HN39">
        <f>IF($E$7&gt;=HN$7,INDEX(Data!HK:HK,MATCH(Control!$E39,Data!$B:$B,0),),NA())</f>
        <v>886</v>
      </c>
      <c r="HO39">
        <f>IF($E$7&gt;=HO$7,INDEX(Data!HL:HL,MATCH(Control!$E39,Data!$B:$B,0),),NA())</f>
        <v>950.5</v>
      </c>
      <c r="HP39">
        <f>IF($E$7&gt;=HP$7,INDEX(Data!HM:HM,MATCH(Control!$E39,Data!$B:$B,0),),NA())</f>
        <v>904</v>
      </c>
      <c r="HQ39">
        <f>IF($E$7&gt;=HQ$7,INDEX(Data!HN:HN,MATCH(Control!$E39,Data!$B:$B,0),),NA())</f>
        <v>921.2</v>
      </c>
      <c r="HR39">
        <f>IF($E$7&gt;=HR$7,INDEX(Data!HO:HO,MATCH(Control!$E39,Data!$B:$B,0),),NA())</f>
        <v>910.9</v>
      </c>
      <c r="HS39">
        <f>IF($E$7&gt;=HS$7,INDEX(Data!HP:HP,MATCH(Control!$E39,Data!$B:$B,0),),NA())</f>
        <v>930.4</v>
      </c>
      <c r="HT39">
        <f>IF($E$7&gt;=HT$7,INDEX(Data!HQ:HQ,MATCH(Control!$E39,Data!$B:$B,0),),NA())</f>
        <v>949</v>
      </c>
      <c r="HU39">
        <f>IF($E$7&gt;=HU$7,INDEX(Data!HR:HR,MATCH(Control!$E39,Data!$B:$B,0),),NA())</f>
        <v>928.9</v>
      </c>
      <c r="HV39">
        <f>IF($E$7&gt;=HV$7,INDEX(Data!HS:HS,MATCH(Control!$E39,Data!$B:$B,0),),NA())</f>
        <v>958.1</v>
      </c>
      <c r="HW39">
        <f>IF($E$7&gt;=HW$7,INDEX(Data!HT:HT,MATCH(Control!$E39,Data!$B:$B,0),),NA())</f>
        <v>988.1</v>
      </c>
      <c r="HX39">
        <f>IF($E$7&gt;=HX$7,INDEX(Data!HU:HU,MATCH(Control!$E39,Data!$B:$B,0),),NA())</f>
        <v>1127.9000000000001</v>
      </c>
      <c r="HY39">
        <f>IF($E$7&gt;=HY$7,INDEX(Data!HV:HV,MATCH(Control!$E39,Data!$B:$B,0),),NA())</f>
        <v>994.3</v>
      </c>
      <c r="HZ39">
        <f>IF($E$7&gt;=HZ$7,INDEX(Data!HW:HW,MATCH(Control!$E39,Data!$B:$B,0),),NA())</f>
        <v>938.6</v>
      </c>
      <c r="IA39">
        <f>IF($E$7&gt;=IA$7,INDEX(Data!HX:HX,MATCH(Control!$E39,Data!$B:$B,0),),NA())</f>
        <v>1036.9000000000001</v>
      </c>
      <c r="IB39">
        <f>IF($E$7&gt;=IB$7,INDEX(Data!HY:HY,MATCH(Control!$E39,Data!$B:$B,0),),NA())</f>
        <v>962.3</v>
      </c>
      <c r="IC39">
        <f>IF($E$7&gt;=IC$7,INDEX(Data!HZ:HZ,MATCH(Control!$E39,Data!$B:$B,0),),NA())</f>
        <v>987.5</v>
      </c>
      <c r="ID39">
        <f>IF($E$7&gt;=ID$7,INDEX(Data!IA:IA,MATCH(Control!$E39,Data!$B:$B,0),),NA())</f>
        <v>951.9</v>
      </c>
      <c r="IE39">
        <f>IF($E$7&gt;=IE$7,INDEX(Data!IB:IB,MATCH(Control!$E39,Data!$B:$B,0),),NA())</f>
        <v>985.1</v>
      </c>
      <c r="IF39">
        <f>IF($E$7&gt;=IF$7,INDEX(Data!IC:IC,MATCH(Control!$E39,Data!$B:$B,0),),NA())</f>
        <v>1031.5</v>
      </c>
      <c r="IG39">
        <f>IF($E$7&gt;=IG$7,INDEX(Data!ID:ID,MATCH(Control!$E39,Data!$B:$B,0),),NA())</f>
        <v>989.2</v>
      </c>
      <c r="IH39">
        <f>IF($E$7&gt;=IH$7,INDEX(Data!IE:IE,MATCH(Control!$E39,Data!$B:$B,0),),NA())</f>
        <v>1038.4000000000001</v>
      </c>
      <c r="II39">
        <f>IF($E$7&gt;=II$7,INDEX(Data!IF:IF,MATCH(Control!$E39,Data!$B:$B,0),),NA())</f>
        <v>1058.9000000000001</v>
      </c>
      <c r="IJ39">
        <f>IF($E$7&gt;=IJ$7,INDEX(Data!IG:IG,MATCH(Control!$E39,Data!$B:$B,0),),NA())</f>
        <v>1148.5999999999999</v>
      </c>
      <c r="IK39">
        <f>IF($E$7&gt;=IK$7,INDEX(Data!IH:IH,MATCH(Control!$E39,Data!$B:$B,0),),NA())</f>
        <v>1060.3</v>
      </c>
      <c r="IL39">
        <f>IF($E$7&gt;=IL$7,INDEX(Data!II:II,MATCH(Control!$E39,Data!$B:$B,0),),NA())</f>
        <v>965.6</v>
      </c>
      <c r="IM39">
        <f>IF($E$7&gt;=IM$7,INDEX(Data!IJ:IJ,MATCH(Control!$E39,Data!$B:$B,0),),NA())</f>
        <v>1082</v>
      </c>
      <c r="IN39">
        <f>IF($E$7&gt;=IN$7,INDEX(Data!IK:IK,MATCH(Control!$E39,Data!$B:$B,0),),NA())</f>
        <v>1000</v>
      </c>
      <c r="IO39">
        <f>IF($E$7&gt;=IO$7,INDEX(Data!IL:IL,MATCH(Control!$E39,Data!$B:$B,0),),NA())</f>
        <v>1064.4000000000001</v>
      </c>
      <c r="IP39">
        <f>IF($E$7&gt;=IP$7,INDEX(Data!IM:IM,MATCH(Control!$E39,Data!$B:$B,0),),NA())</f>
        <v>997.9</v>
      </c>
      <c r="IQ39">
        <f>IF($E$7&gt;=IQ$7,INDEX(Data!IN:IN,MATCH(Control!$E39,Data!$B:$B,0),),NA())</f>
        <v>1061</v>
      </c>
      <c r="IR39">
        <f>IF($E$7&gt;=IR$7,INDEX(Data!IO:IO,MATCH(Control!$E39,Data!$B:$B,0),),NA())</f>
        <v>1101.0999999999999</v>
      </c>
      <c r="IS39">
        <f>IF($E$7&gt;=IS$7,INDEX(Data!IP:IP,MATCH(Control!$E39,Data!$B:$B,0),),NA())</f>
        <v>1047.3</v>
      </c>
      <c r="IT39">
        <f>IF($E$7&gt;=IT$7,INDEX(Data!IQ:IQ,MATCH(Control!$E39,Data!$B:$B,0),),NA())</f>
        <v>1131.7</v>
      </c>
      <c r="IU39">
        <f>IF($E$7&gt;=IU$7,INDEX(Data!IR:IR,MATCH(Control!$E39,Data!$B:$B,0),),NA())</f>
        <v>1149.3</v>
      </c>
      <c r="IV39">
        <f>IF($E$7&gt;=IV$7,INDEX(Data!IS:IS,MATCH(Control!$E39,Data!$B:$B,0),),NA())</f>
        <v>1225.5</v>
      </c>
      <c r="IW39">
        <f>IF($E$7&gt;=IW$7,INDEX(Data!IT:IT,MATCH(Control!$E39,Data!$B:$B,0),),NA())</f>
        <v>1177.7</v>
      </c>
      <c r="IX39">
        <f>IF($E$7&gt;=IX$7,INDEX(Data!IU:IU,MATCH(Control!$E39,Data!$B:$B,0),),NA())</f>
        <v>1062.9000000000001</v>
      </c>
      <c r="IY39">
        <f>IF($E$7&gt;=IY$7,INDEX(Data!IV:IV,MATCH(Control!$E39,Data!$B:$B,0),),NA())</f>
        <v>1149.7</v>
      </c>
      <c r="IZ39">
        <f>IF($E$7&gt;=IZ$7,INDEX(Data!IW:IW,MATCH(Control!$E39,Data!$B:$B,0),),NA())</f>
        <v>1119.3</v>
      </c>
      <c r="JA39">
        <f>IF($E$7&gt;=JA$7,INDEX(Data!IX:IX,MATCH(Control!$E39,Data!$B:$B,0),),NA())</f>
        <v>1158.3</v>
      </c>
      <c r="JB39">
        <f>IF($E$7&gt;=JB$7,INDEX(Data!IY:IY,MATCH(Control!$E39,Data!$B:$B,0),),NA())</f>
        <v>1057.4000000000001</v>
      </c>
      <c r="JC39">
        <f>IF($E$7&gt;=JC$7,INDEX(Data!IZ:IZ,MATCH(Control!$E39,Data!$B:$B,0),),NA())</f>
        <v>1138</v>
      </c>
      <c r="JD39">
        <f>IF($E$7&gt;=JD$7,INDEX(Data!JA:JA,MATCH(Control!$E39,Data!$B:$B,0),),NA())</f>
        <v>1140.7</v>
      </c>
      <c r="JE39">
        <f>IF($E$7&gt;=JE$7,INDEX(Data!JB:JB,MATCH(Control!$E39,Data!$B:$B,0),),NA())</f>
        <v>1106.5999999999999</v>
      </c>
      <c r="JF39">
        <f>IF($E$7&gt;=JF$7,INDEX(Data!JC:JC,MATCH(Control!$E39,Data!$B:$B,0),),NA())</f>
        <v>1189.4000000000001</v>
      </c>
      <c r="JG39">
        <f>IF($E$7&gt;=JG$7,INDEX(Data!JD:JD,MATCH(Control!$E39,Data!$B:$B,0),),NA())</f>
        <v>1174.9000000000001</v>
      </c>
      <c r="JH39">
        <f>IF($E$7&gt;=JH$7,INDEX(Data!JE:JE,MATCH(Control!$E39,Data!$B:$B,0),),NA())</f>
        <v>1301.2</v>
      </c>
      <c r="JI39">
        <f>IF($E$7&gt;=JI$7,INDEX(Data!JF:JF,MATCH(Control!$E39,Data!$B:$B,0),),NA())</f>
        <v>1244.3</v>
      </c>
      <c r="JJ39">
        <f>IF($E$7&gt;=JJ$7,INDEX(Data!JG:JG,MATCH(Control!$E39,Data!$B:$B,0),),NA())</f>
        <v>1158.3</v>
      </c>
      <c r="JK39">
        <f>IF($E$7&gt;=JK$7,INDEX(Data!JH:JH,MATCH(Control!$E39,Data!$B:$B,0),),NA())</f>
        <v>1217.2</v>
      </c>
      <c r="JL39">
        <f>IF($E$7&gt;=JL$7,INDEX(Data!JI:JI,MATCH(Control!$E39,Data!$B:$B,0),),NA())</f>
        <v>1185.5</v>
      </c>
      <c r="JM39">
        <f>IF($E$7&gt;=JM$7,INDEX(Data!JJ:JJ,MATCH(Control!$E39,Data!$B:$B,0),),NA())</f>
        <v>1176.9000000000001</v>
      </c>
      <c r="JN39">
        <f>IF($E$7&gt;=JN$7,INDEX(Data!JK:JK,MATCH(Control!$E39,Data!$B:$B,0),),NA())</f>
        <v>1141.2</v>
      </c>
      <c r="JO39">
        <f>IF($E$7&gt;=JO$7,INDEX(Data!JL:JL,MATCH(Control!$E39,Data!$B:$B,0),),NA())</f>
        <v>1192.3</v>
      </c>
      <c r="JP39">
        <f>IF($E$7&gt;=JP$7,INDEX(Data!JM:JM,MATCH(Control!$E39,Data!$B:$B,0),),NA())</f>
        <v>1156.2</v>
      </c>
      <c r="JQ39">
        <f>IF($E$7&gt;=JQ$7,INDEX(Data!JN:JN,MATCH(Control!$E39,Data!$B:$B,0),),NA())</f>
        <v>1168</v>
      </c>
      <c r="JR39">
        <f>IF($E$7&gt;=JR$7,INDEX(Data!JO:JO,MATCH(Control!$E39,Data!$B:$B,0),),NA())</f>
        <v>1226</v>
      </c>
      <c r="JS39">
        <f>IF($E$7&gt;=JS$7,INDEX(Data!JP:JP,MATCH(Control!$E39,Data!$B:$B,0),),NA())</f>
        <v>1212</v>
      </c>
      <c r="JT39">
        <f>IF($E$7&gt;=JT$7,INDEX(Data!JQ:JQ,MATCH(Control!$E39,Data!$B:$B,0),),NA())</f>
        <v>1385.4</v>
      </c>
      <c r="JU39">
        <f>IF($E$7&gt;=JU$7,INDEX(Data!JR:JR,MATCH(Control!$E39,Data!$B:$B,0),),NA())</f>
        <v>1207.2</v>
      </c>
      <c r="JV39">
        <f>IF($E$7&gt;=JV$7,INDEX(Data!JS:JS,MATCH(Control!$E39,Data!$B:$B,0),),NA())</f>
        <v>1122</v>
      </c>
      <c r="JW39">
        <f>IF($E$7&gt;=JW$7,INDEX(Data!JT:JT,MATCH(Control!$E39,Data!$B:$B,0),),NA())</f>
        <v>1243.4000000000001</v>
      </c>
      <c r="JX39">
        <f>IF($E$7&gt;=JX$7,INDEX(Data!JU:JU,MATCH(Control!$E39,Data!$B:$B,0),),NA())</f>
        <v>1200.0999999999999</v>
      </c>
      <c r="JY39">
        <f>IF($E$7&gt;=JY$7,INDEX(Data!JV:JV,MATCH(Control!$E39,Data!$B:$B,0),),NA())</f>
        <v>1209</v>
      </c>
      <c r="JZ39">
        <f>IF($E$7&gt;=JZ$7,INDEX(Data!JW:JW,MATCH(Control!$E39,Data!$B:$B,0),),NA())</f>
        <v>1171.4000000000001</v>
      </c>
      <c r="KA39">
        <f>IF($E$7&gt;=KA$7,INDEX(Data!JX:JX,MATCH(Control!$E39,Data!$B:$B,0),),NA())</f>
        <v>1222.5999999999999</v>
      </c>
      <c r="KB39">
        <f>IF($E$7&gt;=KB$7,INDEX(Data!JY:JY,MATCH(Control!$E39,Data!$B:$B,0),),NA())</f>
        <v>1214</v>
      </c>
      <c r="KC39">
        <f>IF($E$7&gt;=KC$7,INDEX(Data!JZ:JZ,MATCH(Control!$E39,Data!$B:$B,0),),NA())</f>
        <v>1215.2</v>
      </c>
      <c r="KD39">
        <f>IF($E$7&gt;=KD$7,INDEX(Data!KA:KA,MATCH(Control!$E39,Data!$B:$B,0),),NA())</f>
        <v>1268.4000000000001</v>
      </c>
      <c r="KE39">
        <f>IF($E$7&gt;=KE$7,INDEX(Data!KB:KB,MATCH(Control!$E39,Data!$B:$B,0),),NA())</f>
        <v>1259.3</v>
      </c>
      <c r="KF39">
        <f>IF($E$7&gt;=KF$7,INDEX(Data!KC:KC,MATCH(Control!$E39,Data!$B:$B,0),),NA())</f>
        <v>1443.6</v>
      </c>
      <c r="KG39">
        <f>IF($E$7&gt;=KG$7,INDEX(Data!KD:KD,MATCH(Control!$E39,Data!$B:$B,0),),NA())</f>
        <v>1282.7</v>
      </c>
      <c r="KH39">
        <f>IF($E$7&gt;=KH$7,INDEX(Data!KE:KE,MATCH(Control!$E39,Data!$B:$B,0),),NA())</f>
        <v>1187.4000000000001</v>
      </c>
      <c r="KI39">
        <f>IF($E$7&gt;=KI$7,INDEX(Data!KF:KF,MATCH(Control!$E39,Data!$B:$B,0),),NA())</f>
        <v>1321.2</v>
      </c>
      <c r="KJ39">
        <f>IF($E$7&gt;=KJ$7,INDEX(Data!KG:KG,MATCH(Control!$E39,Data!$B:$B,0),),NA())</f>
        <v>1285.3</v>
      </c>
      <c r="KK39">
        <f>IF($E$7&gt;=KK$7,INDEX(Data!KH:KH,MATCH(Control!$E39,Data!$B:$B,0),),NA())</f>
        <v>1285</v>
      </c>
      <c r="KL39">
        <f>IF($E$7&gt;=KL$7,INDEX(Data!KI:KI,MATCH(Control!$E39,Data!$B:$B,0),),NA())</f>
        <v>1272</v>
      </c>
      <c r="KM39">
        <f>IF($E$7&gt;=KM$7,INDEX(Data!KJ:KJ,MATCH(Control!$E39,Data!$B:$B,0),),NA())</f>
        <v>1288.4000000000001</v>
      </c>
      <c r="KN39">
        <f>IF($E$7&gt;=KN$7,INDEX(Data!KK:KK,MATCH(Control!$E39,Data!$B:$B,0),),NA())</f>
        <v>1321.1</v>
      </c>
      <c r="KO39">
        <f>IF($E$7&gt;=KO$7,INDEX(Data!KL:KL,MATCH(Control!$E39,Data!$B:$B,0),),NA())</f>
        <v>1295.8</v>
      </c>
      <c r="KP39">
        <f>IF($E$7&gt;=KP$7,INDEX(Data!KM:KM,MATCH(Control!$E39,Data!$B:$B,0),),NA())</f>
        <v>1390.2</v>
      </c>
      <c r="KQ39">
        <f>IF($E$7&gt;=KQ$7,INDEX(Data!KN:KN,MATCH(Control!$E39,Data!$B:$B,0),),NA())</f>
        <v>1381.9</v>
      </c>
      <c r="KR39">
        <f>IF($E$7&gt;=KR$7,INDEX(Data!KO:KO,MATCH(Control!$E39,Data!$B:$B,0),),NA())</f>
        <v>1542.5</v>
      </c>
      <c r="KS39">
        <f>IF($E$7&gt;=KS$7,INDEX(Data!KP:KP,MATCH(Control!$E39,Data!$B:$B,0),),NA())</f>
        <v>1386.3</v>
      </c>
      <c r="KT39">
        <f>IF($E$7&gt;=KT$7,INDEX(Data!KQ:KQ,MATCH(Control!$E39,Data!$B:$B,0),),NA())</f>
        <v>1284.8</v>
      </c>
      <c r="KU39">
        <f>IF($E$7&gt;=KU$7,INDEX(Data!KR:KR,MATCH(Control!$E39,Data!$B:$B,0),),NA())</f>
        <v>1414.6</v>
      </c>
      <c r="KV39">
        <f>IF($E$7&gt;=KV$7,INDEX(Data!KS:KS,MATCH(Control!$E39,Data!$B:$B,0),),NA())</f>
        <v>1343.1</v>
      </c>
      <c r="KW39">
        <f>IF($E$7&gt;=KW$7,INDEX(Data!KT:KT,MATCH(Control!$E39,Data!$B:$B,0),),NA())</f>
        <v>1361.2</v>
      </c>
      <c r="KX39">
        <f>IF($E$7&gt;=KX$7,INDEX(Data!KU:KU,MATCH(Control!$E39,Data!$B:$B,0),),NA())</f>
        <v>1326.2</v>
      </c>
      <c r="KY39">
        <f>IF($E$7&gt;=KY$7,INDEX(Data!KV:KV,MATCH(Control!$E39,Data!$B:$B,0),),NA())</f>
        <v>1326.3</v>
      </c>
      <c r="KZ39">
        <f>IF($E$7&gt;=KZ$7,INDEX(Data!KW:KW,MATCH(Control!$E39,Data!$B:$B,0),),NA())</f>
        <v>1381.5</v>
      </c>
      <c r="LA39">
        <f>IF($E$7&gt;=LA$7,INDEX(Data!KX:KX,MATCH(Control!$E39,Data!$B:$B,0),),NA())</f>
        <v>1334</v>
      </c>
      <c r="LB39">
        <f>IF($E$7&gt;=LB$7,INDEX(Data!KY:KY,MATCH(Control!$E39,Data!$B:$B,0),),NA())</f>
        <v>1381.8</v>
      </c>
      <c r="LC39">
        <f>IF($E$7&gt;=LC$7,INDEX(Data!KZ:KZ,MATCH(Control!$E39,Data!$B:$B,0),),NA())</f>
        <v>1420</v>
      </c>
      <c r="LD39">
        <f>IF($E$7&gt;=LD$7,INDEX(Data!LA:LA,MATCH(Control!$E39,Data!$B:$B,0),),NA())</f>
        <v>1566.6</v>
      </c>
      <c r="LE39">
        <f>IF($E$7&gt;=LE$7,INDEX(Data!LB:LB,MATCH(Control!$E39,Data!$B:$B,0),),NA())</f>
        <v>1460</v>
      </c>
      <c r="LF39">
        <f>IF($E$7&gt;=LF$7,INDEX(Data!LC:LC,MATCH(Control!$E39,Data!$B:$B,0),),NA())</f>
        <v>1369.3</v>
      </c>
      <c r="LG39">
        <f>IF($E$7&gt;=LG$7,INDEX(Data!LD:LD,MATCH(Control!$E39,Data!$B:$B,0),),NA())</f>
        <v>1467.1</v>
      </c>
      <c r="LH39">
        <f>IF($E$7&gt;=LH$7,INDEX(Data!LE:LE,MATCH(Control!$E39,Data!$B:$B,0),),NA())</f>
        <v>1381.3</v>
      </c>
      <c r="LI39">
        <f>IF($E$7&gt;=LI$7,INDEX(Data!LF:LF,MATCH(Control!$E39,Data!$B:$B,0),),NA())</f>
        <v>1425.8</v>
      </c>
      <c r="LJ39">
        <f>IF($E$7&gt;=LJ$7,INDEX(Data!LG:LG,MATCH(Control!$E39,Data!$B:$B,0),),NA())</f>
        <v>1332.8</v>
      </c>
      <c r="LK39">
        <f>IF($E$7&gt;=LK$7,INDEX(Data!LH:LH,MATCH(Control!$E39,Data!$B:$B,0),),NA())</f>
        <v>1419.8</v>
      </c>
      <c r="LL39">
        <f>IF($E$7&gt;=LL$7,INDEX(Data!LI:LI,MATCH(Control!$E39,Data!$B:$B,0),),NA())</f>
        <v>1455.3</v>
      </c>
      <c r="LM39">
        <f>IF($E$7&gt;=LM$7,INDEX(Data!LJ:LJ,MATCH(Control!$E39,Data!$B:$B,0),),NA())</f>
        <v>1392</v>
      </c>
      <c r="LN39">
        <f>IF($E$7&gt;=LN$7,INDEX(Data!LK:LK,MATCH(Control!$E39,Data!$B:$B,0),),NA())</f>
        <v>1520</v>
      </c>
      <c r="LO39">
        <f>IF($E$7&gt;=LO$7,INDEX(Data!LL:LL,MATCH(Control!$E39,Data!$B:$B,0),),NA())</f>
        <v>1548</v>
      </c>
      <c r="LP39">
        <f>IF($E$7&gt;=LP$7,INDEX(Data!LM:LM,MATCH(Control!$E39,Data!$B:$B,0),),NA())</f>
        <v>1710.8</v>
      </c>
      <c r="LQ39">
        <f>IF($E$7&gt;=LQ$7,INDEX(Data!LN:LN,MATCH(Control!$E39,Data!$B:$B,0),),NA())</f>
        <v>1651.5</v>
      </c>
      <c r="LR39">
        <f>IF($E$7&gt;=LR$7,INDEX(Data!LO:LO,MATCH(Control!$E39,Data!$B:$B,0),),NA())</f>
        <v>1494.2</v>
      </c>
      <c r="LS39">
        <f>IF($E$7&gt;=LS$7,INDEX(Data!LP:LP,MATCH(Control!$E39,Data!$B:$B,0),),NA())</f>
        <v>1624.8</v>
      </c>
      <c r="LT39">
        <f>IF($E$7&gt;=LT$7,INDEX(Data!LQ:LQ,MATCH(Control!$E39,Data!$B:$B,0),),NA())</f>
        <v>1598.7</v>
      </c>
      <c r="LU39">
        <f>IF($E$7&gt;=LU$7,INDEX(Data!LR:LR,MATCH(Control!$E39,Data!$B:$B,0),),NA())</f>
        <v>1618.7</v>
      </c>
      <c r="LV39">
        <f>IF($E$7&gt;=LV$7,INDEX(Data!LS:LS,MATCH(Control!$E39,Data!$B:$B,0),),NA())</f>
        <v>1528.1</v>
      </c>
      <c r="LW39">
        <f>IF($E$7&gt;=LW$7,INDEX(Data!LT:LT,MATCH(Control!$E39,Data!$B:$B,0),),NA())</f>
        <v>1578.1</v>
      </c>
      <c r="LX39">
        <f>IF($E$7&gt;=LX$7,INDEX(Data!LU:LU,MATCH(Control!$E39,Data!$B:$B,0),),NA())</f>
        <v>1590.9</v>
      </c>
      <c r="LY39">
        <f>IF($E$7&gt;=LY$7,INDEX(Data!LV:LV,MATCH(Control!$E39,Data!$B:$B,0),),NA())</f>
        <v>1546.8</v>
      </c>
      <c r="LZ39">
        <f>IF($E$7&gt;=LZ$7,INDEX(Data!LW:LW,MATCH(Control!$E39,Data!$B:$B,0),),NA())</f>
        <v>1645.9</v>
      </c>
      <c r="MA39">
        <f>IF($E$7&gt;=MA$7,INDEX(Data!LX:LX,MATCH(Control!$E39,Data!$B:$B,0),),NA())</f>
        <v>1681.7</v>
      </c>
      <c r="MB39">
        <f>IF($E$7&gt;=MB$7,INDEX(Data!LY:LY,MATCH(Control!$E39,Data!$B:$B,0),),NA())</f>
        <v>1810.6</v>
      </c>
      <c r="MC39">
        <f>IF($E$7&gt;=MC$7,INDEX(Data!LZ:LZ,MATCH(Control!$E39,Data!$B:$B,0),),NA())</f>
        <v>1670.1</v>
      </c>
      <c r="MD39">
        <f>IF($E$7&gt;=MD$7,INDEX(Data!MA:MA,MATCH(Control!$E39,Data!$B:$B,0),),NA())</f>
        <v>1483.9</v>
      </c>
      <c r="ME39">
        <f>IF($E$7&gt;=ME$7,INDEX(Data!MB:MB,MATCH(Control!$E39,Data!$B:$B,0),),NA())</f>
        <v>1617.4</v>
      </c>
      <c r="MF39">
        <f>IF($E$7&gt;=MF$7,INDEX(Data!MC:MC,MATCH(Control!$E39,Data!$B:$B,0),),NA())</f>
        <v>1575.3</v>
      </c>
      <c r="MG39">
        <f>IF($E$7&gt;=MG$7,INDEX(Data!MD:MD,MATCH(Control!$E39,Data!$B:$B,0),),NA())</f>
        <v>1588</v>
      </c>
      <c r="MH39">
        <f>IF($E$7&gt;=MH$7,INDEX(Data!ME:ME,MATCH(Control!$E39,Data!$B:$B,0),),NA())</f>
        <v>1498.3</v>
      </c>
      <c r="MI39">
        <f>IF($E$7&gt;=MI$7,INDEX(Data!MF:MF,MATCH(Control!$E39,Data!$B:$B,0),),NA())</f>
        <v>1602.6</v>
      </c>
      <c r="MJ39">
        <f>IF($E$7&gt;=MJ$7,INDEX(Data!MG:MG,MATCH(Control!$E39,Data!$B:$B,0),),NA())</f>
        <v>1572.6</v>
      </c>
      <c r="MK39">
        <f>IF($E$7&gt;=MK$7,INDEX(Data!MH:MH,MATCH(Control!$E39,Data!$B:$B,0),),NA())</f>
        <v>1548.9</v>
      </c>
      <c r="ML39">
        <f>IF($E$7&gt;=ML$7,INDEX(Data!MI:MI,MATCH(Control!$E39,Data!$B:$B,0),),NA())</f>
        <v>1661.9</v>
      </c>
      <c r="MM39">
        <f>IF($E$7&gt;=MM$7,INDEX(Data!MJ:MJ,MATCH(Control!$E39,Data!$B:$B,0),),NA())</f>
        <v>1665.3</v>
      </c>
      <c r="MN39">
        <f>IF($E$7&gt;=MN$7,INDEX(Data!MK:MK,MATCH(Control!$E39,Data!$B:$B,0),),NA())</f>
        <v>1834</v>
      </c>
      <c r="MO39">
        <f>IF($E$7&gt;=MO$7,INDEX(Data!ML:ML,MATCH(Control!$E39,Data!$B:$B,0),),NA())</f>
        <v>1683.1</v>
      </c>
      <c r="MP39">
        <f>IF($E$7&gt;=MP$7,INDEX(Data!MM:MM,MATCH(Control!$E39,Data!$B:$B,0),),NA())</f>
        <v>1520.9</v>
      </c>
      <c r="MQ39">
        <f>IF($E$7&gt;=MQ$7,INDEX(Data!MN:MN,MATCH(Control!$E39,Data!$B:$B,0),),NA())</f>
        <v>1651</v>
      </c>
      <c r="MR39">
        <f>IF($E$7&gt;=MR$7,INDEX(Data!MO:MO,MATCH(Control!$E39,Data!$B:$B,0),),NA())</f>
        <v>1628</v>
      </c>
      <c r="MS39" t="e">
        <f>IF($E$7&gt;=MS$7,INDEX(Data!MP:MP,MATCH(Control!$E39,Data!$B:$B,0),),NA())</f>
        <v>#N/A</v>
      </c>
      <c r="MT39" t="e">
        <f>IF($E$7&gt;=MT$7,INDEX(Data!MQ:MQ,MATCH(Control!$E39,Data!$B:$B,0),),NA())</f>
        <v>#N/A</v>
      </c>
      <c r="MU39" t="e">
        <f>IF($E$7&gt;=MU$7,INDEX(Data!MR:MR,MATCH(Control!$E39,Data!$B:$B,0),),NA())</f>
        <v>#N/A</v>
      </c>
      <c r="MV39" t="e">
        <f>IF($E$7&gt;=MV$7,INDEX(Data!MS:MS,MATCH(Control!$E39,Data!$B:$B,0),),NA())</f>
        <v>#N/A</v>
      </c>
      <c r="MW39" t="e">
        <f>IF($E$7&gt;=MW$7,INDEX(Data!MT:MT,MATCH(Control!$E39,Data!$B:$B,0),),NA())</f>
        <v>#N/A</v>
      </c>
      <c r="MX39" t="e">
        <f>IF($E$7&gt;=MX$7,INDEX(Data!MU:MU,MATCH(Control!$E39,Data!$B:$B,0),),NA())</f>
        <v>#N/A</v>
      </c>
      <c r="MY39" t="e">
        <f>IF($E$7&gt;=MY$7,INDEX(Data!MV:MV,MATCH(Control!$E39,Data!$B:$B,0),),NA())</f>
        <v>#N/A</v>
      </c>
      <c r="MZ39" t="e">
        <f>IF($E$7&gt;=MZ$7,INDEX(Data!MW:MW,MATCH(Control!$E39,Data!$B:$B,0),),NA())</f>
        <v>#N/A</v>
      </c>
      <c r="NA39" t="e">
        <f>IF($E$7&gt;=NA$7,INDEX(Data!MX:MX,MATCH(Control!$E39,Data!$B:$B,0),),NA())</f>
        <v>#N/A</v>
      </c>
      <c r="NB39" t="e">
        <f>IF($E$7&gt;=NB$7,INDEX(Data!MY:MY,MATCH(Control!$E39,Data!$B:$B,0),),NA())</f>
        <v>#N/A</v>
      </c>
      <c r="NC39" t="e">
        <f>IF($E$7&gt;=NC$7,INDEX(Data!MZ:MZ,MATCH(Control!$E39,Data!$B:$B,0),),NA())</f>
        <v>#N/A</v>
      </c>
      <c r="ND39" t="e">
        <f>IF($E$7&gt;=ND$7,INDEX(Data!NA:NA,MATCH(Control!$E39,Data!$B:$B,0),),NA())</f>
        <v>#N/A</v>
      </c>
      <c r="NE39" t="e">
        <f>IF($E$7&gt;=NE$7,INDEX(Data!NB:NB,MATCH(Control!$E39,Data!$B:$B,0),),NA())</f>
        <v>#N/A</v>
      </c>
      <c r="NF39" t="e">
        <f>IF($E$7&gt;=NF$7,INDEX(Data!NC:NC,MATCH(Control!$E39,Data!$B:$B,0),),NA())</f>
        <v>#N/A</v>
      </c>
      <c r="NG39" t="e">
        <f>IF($E$7&gt;=NG$7,INDEX(Data!ND:ND,MATCH(Control!$E39,Data!$B:$B,0),),NA())</f>
        <v>#N/A</v>
      </c>
      <c r="NH39" t="e">
        <f>IF($E$7&gt;=NH$7,INDEX(Data!NE:NE,MATCH(Control!$E39,Data!$B:$B,0),),NA())</f>
        <v>#N/A</v>
      </c>
      <c r="NI39" t="e">
        <f>IF($E$7&gt;=NI$7,INDEX(Data!NF:NF,MATCH(Control!$E39,Data!$B:$B,0),),NA())</f>
        <v>#N/A</v>
      </c>
      <c r="NJ39" t="e">
        <f>IF($E$7&gt;=NJ$7,INDEX(Data!NG:NG,MATCH(Control!$E39,Data!$B:$B,0),),NA())</f>
        <v>#N/A</v>
      </c>
      <c r="NK39" t="e">
        <f>IF($E$7&gt;=NK$7,INDEX(Data!NH:NH,MATCH(Control!$E39,Data!$B:$B,0),),NA())</f>
        <v>#N/A</v>
      </c>
      <c r="NL39" t="e">
        <f>IF($E$7&gt;=NL$7,INDEX(Data!NI:NI,MATCH(Control!$E39,Data!$B:$B,0),),NA())</f>
        <v>#N/A</v>
      </c>
    </row>
    <row r="40" spans="1:376" x14ac:dyDescent="0.25">
      <c r="C40" s="8">
        <f t="shared" si="0"/>
        <v>39508</v>
      </c>
      <c r="E40" s="3" t="str">
        <f t="shared" si="35"/>
        <v>Queensland - Supermarket &amp; grocery stores</v>
      </c>
      <c r="F40" t="str">
        <f t="shared" si="36"/>
        <v>Queensland</v>
      </c>
      <c r="G40" t="str">
        <f t="shared" si="37"/>
        <v>Supermarket &amp; grocery stores</v>
      </c>
      <c r="H40">
        <f>IF($E$7&gt;=H$7,INDEX(Data!E:E,MATCH(Control!$E40,Data!$B:$B,0),),NA())</f>
        <v>139.30000000000001</v>
      </c>
      <c r="I40">
        <f>IF($E$7&gt;=I$7,INDEX(Data!F:F,MATCH(Control!$E40,Data!$B:$B,0),),NA())</f>
        <v>136</v>
      </c>
      <c r="J40">
        <f>IF($E$7&gt;=J$7,INDEX(Data!G:G,MATCH(Control!$E40,Data!$B:$B,0),),NA())</f>
        <v>143.5</v>
      </c>
      <c r="K40">
        <f>IF($E$7&gt;=K$7,INDEX(Data!H:H,MATCH(Control!$E40,Data!$B:$B,0),),NA())</f>
        <v>150.19999999999999</v>
      </c>
      <c r="L40">
        <f>IF($E$7&gt;=L$7,INDEX(Data!I:I,MATCH(Control!$E40,Data!$B:$B,0),),NA())</f>
        <v>144</v>
      </c>
      <c r="M40">
        <f>IF($E$7&gt;=M$7,INDEX(Data!J:J,MATCH(Control!$E40,Data!$B:$B,0),),NA())</f>
        <v>146.9</v>
      </c>
      <c r="N40">
        <f>IF($E$7&gt;=N$7,INDEX(Data!K:K,MATCH(Control!$E40,Data!$B:$B,0),),NA())</f>
        <v>143.69999999999999</v>
      </c>
      <c r="O40">
        <f>IF($E$7&gt;=O$7,INDEX(Data!L:L,MATCH(Control!$E40,Data!$B:$B,0),),NA())</f>
        <v>152.69999999999999</v>
      </c>
      <c r="P40">
        <f>IF($E$7&gt;=P$7,INDEX(Data!M:M,MATCH(Control!$E40,Data!$B:$B,0),),NA())</f>
        <v>172.8</v>
      </c>
      <c r="Q40">
        <f>IF($E$7&gt;=Q$7,INDEX(Data!N:N,MATCH(Control!$E40,Data!$B:$B,0),),NA())</f>
        <v>146.9</v>
      </c>
      <c r="R40">
        <f>IF($E$7&gt;=R$7,INDEX(Data!O:O,MATCH(Control!$E40,Data!$B:$B,0),),NA())</f>
        <v>149.30000000000001</v>
      </c>
      <c r="S40">
        <f>IF($E$7&gt;=S$7,INDEX(Data!P:P,MATCH(Control!$E40,Data!$B:$B,0),),NA())</f>
        <v>162.4</v>
      </c>
      <c r="T40">
        <f>IF($E$7&gt;=T$7,INDEX(Data!Q:Q,MATCH(Control!$E40,Data!$B:$B,0),),NA())</f>
        <v>156.80000000000001</v>
      </c>
      <c r="U40">
        <f>IF($E$7&gt;=U$7,INDEX(Data!R:R,MATCH(Control!$E40,Data!$B:$B,0),),NA())</f>
        <v>159.80000000000001</v>
      </c>
      <c r="V40">
        <f>IF($E$7&gt;=V$7,INDEX(Data!S:S,MATCH(Control!$E40,Data!$B:$B,0),),NA())</f>
        <v>158.80000000000001</v>
      </c>
      <c r="W40">
        <f>IF($E$7&gt;=W$7,INDEX(Data!T:T,MATCH(Control!$E40,Data!$B:$B,0),),NA())</f>
        <v>162.9</v>
      </c>
      <c r="X40">
        <f>IF($E$7&gt;=X$7,INDEX(Data!U:U,MATCH(Control!$E40,Data!$B:$B,0),),NA())</f>
        <v>167.3</v>
      </c>
      <c r="Y40">
        <f>IF($E$7&gt;=Y$7,INDEX(Data!V:V,MATCH(Control!$E40,Data!$B:$B,0),),NA())</f>
        <v>163.9</v>
      </c>
      <c r="Z40">
        <f>IF($E$7&gt;=Z$7,INDEX(Data!W:W,MATCH(Control!$E40,Data!$B:$B,0),),NA())</f>
        <v>167.2</v>
      </c>
      <c r="AA40">
        <f>IF($E$7&gt;=AA$7,INDEX(Data!X:X,MATCH(Control!$E40,Data!$B:$B,0),),NA())</f>
        <v>175.6</v>
      </c>
      <c r="AB40">
        <f>IF($E$7&gt;=AB$7,INDEX(Data!Y:Y,MATCH(Control!$E40,Data!$B:$B,0),),NA())</f>
        <v>192.9</v>
      </c>
      <c r="AC40">
        <f>IF($E$7&gt;=AC$7,INDEX(Data!Z:Z,MATCH(Control!$E40,Data!$B:$B,0),),NA())</f>
        <v>165.4</v>
      </c>
      <c r="AD40">
        <f>IF($E$7&gt;=AD$7,INDEX(Data!AA:AA,MATCH(Control!$E40,Data!$B:$B,0),),NA())</f>
        <v>162.1</v>
      </c>
      <c r="AE40">
        <f>IF($E$7&gt;=AE$7,INDEX(Data!AB:AB,MATCH(Control!$E40,Data!$B:$B,0),),NA())</f>
        <v>172.2</v>
      </c>
      <c r="AF40">
        <f>IF($E$7&gt;=AF$7,INDEX(Data!AC:AC,MATCH(Control!$E40,Data!$B:$B,0),),NA())</f>
        <v>164.8</v>
      </c>
      <c r="AG40">
        <f>IF($E$7&gt;=AG$7,INDEX(Data!AD:AD,MATCH(Control!$E40,Data!$B:$B,0),),NA())</f>
        <v>179.6</v>
      </c>
      <c r="AH40">
        <f>IF($E$7&gt;=AH$7,INDEX(Data!AE:AE,MATCH(Control!$E40,Data!$B:$B,0),),NA())</f>
        <v>170.9</v>
      </c>
      <c r="AI40">
        <f>IF($E$7&gt;=AI$7,INDEX(Data!AF:AF,MATCH(Control!$E40,Data!$B:$B,0),),NA())</f>
        <v>173</v>
      </c>
      <c r="AJ40">
        <f>IF($E$7&gt;=AJ$7,INDEX(Data!AG:AG,MATCH(Control!$E40,Data!$B:$B,0),),NA())</f>
        <v>180.8</v>
      </c>
      <c r="AK40">
        <f>IF($E$7&gt;=AK$7,INDEX(Data!AH:AH,MATCH(Control!$E40,Data!$B:$B,0),),NA())</f>
        <v>170.4</v>
      </c>
      <c r="AL40">
        <f>IF($E$7&gt;=AL$7,INDEX(Data!AI:AI,MATCH(Control!$E40,Data!$B:$B,0),),NA())</f>
        <v>185.4</v>
      </c>
      <c r="AM40">
        <f>IF($E$7&gt;=AM$7,INDEX(Data!AJ:AJ,MATCH(Control!$E40,Data!$B:$B,0),),NA())</f>
        <v>187.7</v>
      </c>
      <c r="AN40">
        <f>IF($E$7&gt;=AN$7,INDEX(Data!AK:AK,MATCH(Control!$E40,Data!$B:$B,0),),NA())</f>
        <v>208.2</v>
      </c>
      <c r="AO40">
        <f>IF($E$7&gt;=AO$7,INDEX(Data!AL:AL,MATCH(Control!$E40,Data!$B:$B,0),),NA())</f>
        <v>196.8</v>
      </c>
      <c r="AP40">
        <f>IF($E$7&gt;=AP$7,INDEX(Data!AM:AM,MATCH(Control!$E40,Data!$B:$B,0),),NA())</f>
        <v>176.7</v>
      </c>
      <c r="AQ40">
        <f>IF($E$7&gt;=AQ$7,INDEX(Data!AN:AN,MATCH(Control!$E40,Data!$B:$B,0),),NA())</f>
        <v>195.3</v>
      </c>
      <c r="AR40">
        <f>IF($E$7&gt;=AR$7,INDEX(Data!AO:AO,MATCH(Control!$E40,Data!$B:$B,0),),NA())</f>
        <v>192.3</v>
      </c>
      <c r="AS40">
        <f>IF($E$7&gt;=AS$7,INDEX(Data!AP:AP,MATCH(Control!$E40,Data!$B:$B,0),),NA())</f>
        <v>204.7</v>
      </c>
      <c r="AT40">
        <f>IF($E$7&gt;=AT$7,INDEX(Data!AQ:AQ,MATCH(Control!$E40,Data!$B:$B,0),),NA())</f>
        <v>192.6</v>
      </c>
      <c r="AU40">
        <f>IF($E$7&gt;=AU$7,INDEX(Data!AR:AR,MATCH(Control!$E40,Data!$B:$B,0),),NA())</f>
        <v>205.3</v>
      </c>
      <c r="AV40">
        <f>IF($E$7&gt;=AV$7,INDEX(Data!AS:AS,MATCH(Control!$E40,Data!$B:$B,0),),NA())</f>
        <v>212.1</v>
      </c>
      <c r="AW40">
        <f>IF($E$7&gt;=AW$7,INDEX(Data!AT:AT,MATCH(Control!$E40,Data!$B:$B,0),),NA())</f>
        <v>202.4</v>
      </c>
      <c r="AX40">
        <f>IF($E$7&gt;=AX$7,INDEX(Data!AU:AU,MATCH(Control!$E40,Data!$B:$B,0),),NA())</f>
        <v>219.2</v>
      </c>
      <c r="AY40">
        <f>IF($E$7&gt;=AY$7,INDEX(Data!AV:AV,MATCH(Control!$E40,Data!$B:$B,0),),NA())</f>
        <v>218.3</v>
      </c>
      <c r="AZ40">
        <f>IF($E$7&gt;=AZ$7,INDEX(Data!AW:AW,MATCH(Control!$E40,Data!$B:$B,0),),NA())</f>
        <v>244</v>
      </c>
      <c r="BA40">
        <f>IF($E$7&gt;=BA$7,INDEX(Data!AX:AX,MATCH(Control!$E40,Data!$B:$B,0),),NA())</f>
        <v>234.7</v>
      </c>
      <c r="BB40">
        <f>IF($E$7&gt;=BB$7,INDEX(Data!AY:AY,MATCH(Control!$E40,Data!$B:$B,0),),NA())</f>
        <v>210.6</v>
      </c>
      <c r="BC40">
        <f>IF($E$7&gt;=BC$7,INDEX(Data!AZ:AZ,MATCH(Control!$E40,Data!$B:$B,0),),NA())</f>
        <v>225.3</v>
      </c>
      <c r="BD40">
        <f>IF($E$7&gt;=BD$7,INDEX(Data!BA:BA,MATCH(Control!$E40,Data!$B:$B,0),),NA())</f>
        <v>215.1</v>
      </c>
      <c r="BE40">
        <f>IF($E$7&gt;=BE$7,INDEX(Data!BB:BB,MATCH(Control!$E40,Data!$B:$B,0),),NA())</f>
        <v>233.5</v>
      </c>
      <c r="BF40">
        <f>IF($E$7&gt;=BF$7,INDEX(Data!BC:BC,MATCH(Control!$E40,Data!$B:$B,0),),NA())</f>
        <v>218.6</v>
      </c>
      <c r="BG40">
        <f>IF($E$7&gt;=BG$7,INDEX(Data!BD:BD,MATCH(Control!$E40,Data!$B:$B,0),),NA())</f>
        <v>230.3</v>
      </c>
      <c r="BH40">
        <f>IF($E$7&gt;=BH$7,INDEX(Data!BE:BE,MATCH(Control!$E40,Data!$B:$B,0),),NA())</f>
        <v>233.7</v>
      </c>
      <c r="BI40">
        <f>IF($E$7&gt;=BI$7,INDEX(Data!BF:BF,MATCH(Control!$E40,Data!$B:$B,0),),NA())</f>
        <v>227.1</v>
      </c>
      <c r="BJ40">
        <f>IF($E$7&gt;=BJ$7,INDEX(Data!BG:BG,MATCH(Control!$E40,Data!$B:$B,0),),NA())</f>
        <v>242.3</v>
      </c>
      <c r="BK40">
        <f>IF($E$7&gt;=BK$7,INDEX(Data!BH:BH,MATCH(Control!$E40,Data!$B:$B,0),),NA())</f>
        <v>234.4</v>
      </c>
      <c r="BL40">
        <f>IF($E$7&gt;=BL$7,INDEX(Data!BI:BI,MATCH(Control!$E40,Data!$B:$B,0),),NA())</f>
        <v>272.60000000000002</v>
      </c>
      <c r="BM40">
        <f>IF($E$7&gt;=BM$7,INDEX(Data!BJ:BJ,MATCH(Control!$E40,Data!$B:$B,0),),NA())</f>
        <v>250.7</v>
      </c>
      <c r="BN40">
        <f>IF($E$7&gt;=BN$7,INDEX(Data!BK:BK,MATCH(Control!$E40,Data!$B:$B,0),),NA())</f>
        <v>228.4</v>
      </c>
      <c r="BO40">
        <f>IF($E$7&gt;=BO$7,INDEX(Data!BL:BL,MATCH(Control!$E40,Data!$B:$B,0),),NA())</f>
        <v>243.3</v>
      </c>
      <c r="BP40">
        <f>IF($E$7&gt;=BP$7,INDEX(Data!BM:BM,MATCH(Control!$E40,Data!$B:$B,0),),NA())</f>
        <v>243.1</v>
      </c>
      <c r="BQ40">
        <f>IF($E$7&gt;=BQ$7,INDEX(Data!BN:BN,MATCH(Control!$E40,Data!$B:$B,0),),NA())</f>
        <v>240.8</v>
      </c>
      <c r="BR40">
        <f>IF($E$7&gt;=BR$7,INDEX(Data!BO:BO,MATCH(Control!$E40,Data!$B:$B,0),),NA())</f>
        <v>234.8</v>
      </c>
      <c r="BS40">
        <f>IF($E$7&gt;=BS$7,INDEX(Data!BP:BP,MATCH(Control!$E40,Data!$B:$B,0),),NA())</f>
        <v>248.9</v>
      </c>
      <c r="BT40">
        <f>IF($E$7&gt;=BT$7,INDEX(Data!BQ:BQ,MATCH(Control!$E40,Data!$B:$B,0),),NA())</f>
        <v>243.9</v>
      </c>
      <c r="BU40">
        <f>IF($E$7&gt;=BU$7,INDEX(Data!BR:BR,MATCH(Control!$E40,Data!$B:$B,0),),NA())</f>
        <v>241.2</v>
      </c>
      <c r="BV40">
        <f>IF($E$7&gt;=BV$7,INDEX(Data!BS:BS,MATCH(Control!$E40,Data!$B:$B,0),),NA())</f>
        <v>259.8</v>
      </c>
      <c r="BW40">
        <f>IF($E$7&gt;=BW$7,INDEX(Data!BT:BT,MATCH(Control!$E40,Data!$B:$B,0),),NA())</f>
        <v>250.1</v>
      </c>
      <c r="BX40">
        <f>IF($E$7&gt;=BX$7,INDEX(Data!BU:BU,MATCH(Control!$E40,Data!$B:$B,0),),NA())</f>
        <v>291.7</v>
      </c>
      <c r="BY40">
        <f>IF($E$7&gt;=BY$7,INDEX(Data!BV:BV,MATCH(Control!$E40,Data!$B:$B,0),),NA())</f>
        <v>253.9</v>
      </c>
      <c r="BZ40">
        <f>IF($E$7&gt;=BZ$7,INDEX(Data!BW:BW,MATCH(Control!$E40,Data!$B:$B,0),),NA())</f>
        <v>248</v>
      </c>
      <c r="CA40">
        <f>IF($E$7&gt;=CA$7,INDEX(Data!BX:BX,MATCH(Control!$E40,Data!$B:$B,0),),NA())</f>
        <v>269.7</v>
      </c>
      <c r="CB40">
        <f>IF($E$7&gt;=CB$7,INDEX(Data!BY:BY,MATCH(Control!$E40,Data!$B:$B,0),),NA())</f>
        <v>263.2</v>
      </c>
      <c r="CC40">
        <f>IF($E$7&gt;=CC$7,INDEX(Data!BZ:BZ,MATCH(Control!$E40,Data!$B:$B,0),),NA())</f>
        <v>259.39999999999998</v>
      </c>
      <c r="CD40">
        <f>IF($E$7&gt;=CD$7,INDEX(Data!CA:CA,MATCH(Control!$E40,Data!$B:$B,0),),NA())</f>
        <v>264.3</v>
      </c>
      <c r="CE40">
        <f>IF($E$7&gt;=CE$7,INDEX(Data!CB:CB,MATCH(Control!$E40,Data!$B:$B,0),),NA())</f>
        <v>276.60000000000002</v>
      </c>
      <c r="CF40">
        <f>IF($E$7&gt;=CF$7,INDEX(Data!CC:CC,MATCH(Control!$E40,Data!$B:$B,0),),NA())</f>
        <v>276.10000000000002</v>
      </c>
      <c r="CG40">
        <f>IF($E$7&gt;=CG$7,INDEX(Data!CD:CD,MATCH(Control!$E40,Data!$B:$B,0),),NA())</f>
        <v>277.2</v>
      </c>
      <c r="CH40">
        <f>IF($E$7&gt;=CH$7,INDEX(Data!CE:CE,MATCH(Control!$E40,Data!$B:$B,0),),NA())</f>
        <v>278.7</v>
      </c>
      <c r="CI40">
        <f>IF($E$7&gt;=CI$7,INDEX(Data!CF:CF,MATCH(Control!$E40,Data!$B:$B,0),),NA())</f>
        <v>282.10000000000002</v>
      </c>
      <c r="CJ40">
        <f>IF($E$7&gt;=CJ$7,INDEX(Data!CG:CG,MATCH(Control!$E40,Data!$B:$B,0),),NA())</f>
        <v>340</v>
      </c>
      <c r="CK40">
        <f>IF($E$7&gt;=CK$7,INDEX(Data!CH:CH,MATCH(Control!$E40,Data!$B:$B,0),),NA())</f>
        <v>294.2</v>
      </c>
      <c r="CL40">
        <f>IF($E$7&gt;=CL$7,INDEX(Data!CI:CI,MATCH(Control!$E40,Data!$B:$B,0),),NA())</f>
        <v>280.7</v>
      </c>
      <c r="CM40">
        <f>IF($E$7&gt;=CM$7,INDEX(Data!CJ:CJ,MATCH(Control!$E40,Data!$B:$B,0),),NA())</f>
        <v>315.10000000000002</v>
      </c>
      <c r="CN40">
        <f>IF($E$7&gt;=CN$7,INDEX(Data!CK:CK,MATCH(Control!$E40,Data!$B:$B,0),),NA())</f>
        <v>300.60000000000002</v>
      </c>
      <c r="CO40">
        <f>IF($E$7&gt;=CO$7,INDEX(Data!CL:CL,MATCH(Control!$E40,Data!$B:$B,0),),NA())</f>
        <v>300.39999999999998</v>
      </c>
      <c r="CP40">
        <f>IF($E$7&gt;=CP$7,INDEX(Data!CM:CM,MATCH(Control!$E40,Data!$B:$B,0),),NA())</f>
        <v>315.60000000000002</v>
      </c>
      <c r="CQ40">
        <f>IF($E$7&gt;=CQ$7,INDEX(Data!CN:CN,MATCH(Control!$E40,Data!$B:$B,0),),NA())</f>
        <v>314</v>
      </c>
      <c r="CR40">
        <f>IF($E$7&gt;=CR$7,INDEX(Data!CO:CO,MATCH(Control!$E40,Data!$B:$B,0),),NA())</f>
        <v>322</v>
      </c>
      <c r="CS40">
        <f>IF($E$7&gt;=CS$7,INDEX(Data!CP:CP,MATCH(Control!$E40,Data!$B:$B,0),),NA())</f>
        <v>330.6</v>
      </c>
      <c r="CT40">
        <f>IF($E$7&gt;=CT$7,INDEX(Data!CQ:CQ,MATCH(Control!$E40,Data!$B:$B,0),),NA())</f>
        <v>318.7</v>
      </c>
      <c r="CU40">
        <f>IF($E$7&gt;=CU$7,INDEX(Data!CR:CR,MATCH(Control!$E40,Data!$B:$B,0),),NA())</f>
        <v>326</v>
      </c>
      <c r="CV40">
        <f>IF($E$7&gt;=CV$7,INDEX(Data!CS:CS,MATCH(Control!$E40,Data!$B:$B,0),),NA())</f>
        <v>375.5</v>
      </c>
      <c r="CW40">
        <f>IF($E$7&gt;=CW$7,INDEX(Data!CT:CT,MATCH(Control!$E40,Data!$B:$B,0),),NA())</f>
        <v>321</v>
      </c>
      <c r="CX40">
        <f>IF($E$7&gt;=CX$7,INDEX(Data!CU:CU,MATCH(Control!$E40,Data!$B:$B,0),),NA())</f>
        <v>314.3</v>
      </c>
      <c r="CY40">
        <f>IF($E$7&gt;=CY$7,INDEX(Data!CV:CV,MATCH(Control!$E40,Data!$B:$B,0),),NA())</f>
        <v>348.9</v>
      </c>
      <c r="CZ40">
        <f>IF($E$7&gt;=CZ$7,INDEX(Data!CW:CW,MATCH(Control!$E40,Data!$B:$B,0),),NA())</f>
        <v>327.7</v>
      </c>
      <c r="DA40">
        <f>IF($E$7&gt;=DA$7,INDEX(Data!CX:CX,MATCH(Control!$E40,Data!$B:$B,0),),NA())</f>
        <v>343.2</v>
      </c>
      <c r="DB40">
        <f>IF($E$7&gt;=DB$7,INDEX(Data!CY:CY,MATCH(Control!$E40,Data!$B:$B,0),),NA())</f>
        <v>339.1</v>
      </c>
      <c r="DC40">
        <f>IF($E$7&gt;=DC$7,INDEX(Data!CZ:CZ,MATCH(Control!$E40,Data!$B:$B,0),),NA())</f>
        <v>338.2</v>
      </c>
      <c r="DD40">
        <f>IF($E$7&gt;=DD$7,INDEX(Data!DA:DA,MATCH(Control!$E40,Data!$B:$B,0),),NA())</f>
        <v>355.7</v>
      </c>
      <c r="DE40">
        <f>IF($E$7&gt;=DE$7,INDEX(Data!DB:DB,MATCH(Control!$E40,Data!$B:$B,0),),NA())</f>
        <v>333.8</v>
      </c>
      <c r="DF40">
        <f>IF($E$7&gt;=DF$7,INDEX(Data!DC:DC,MATCH(Control!$E40,Data!$B:$B,0),),NA())</f>
        <v>355.5</v>
      </c>
      <c r="DG40">
        <f>IF($E$7&gt;=DG$7,INDEX(Data!DD:DD,MATCH(Control!$E40,Data!$B:$B,0),),NA())</f>
        <v>362.8</v>
      </c>
      <c r="DH40">
        <f>IF($E$7&gt;=DH$7,INDEX(Data!DE:DE,MATCH(Control!$E40,Data!$B:$B,0),),NA())</f>
        <v>395.5</v>
      </c>
      <c r="DI40">
        <f>IF($E$7&gt;=DI$7,INDEX(Data!DF:DF,MATCH(Control!$E40,Data!$B:$B,0),),NA())</f>
        <v>371.1</v>
      </c>
      <c r="DJ40">
        <f>IF($E$7&gt;=DJ$7,INDEX(Data!DG:DG,MATCH(Control!$E40,Data!$B:$B,0),),NA())</f>
        <v>338.8</v>
      </c>
      <c r="DK40">
        <f>IF($E$7&gt;=DK$7,INDEX(Data!DH:DH,MATCH(Control!$E40,Data!$B:$B,0),),NA())</f>
        <v>375.2</v>
      </c>
      <c r="DL40">
        <f>IF($E$7&gt;=DL$7,INDEX(Data!DI:DI,MATCH(Control!$E40,Data!$B:$B,0),),NA())</f>
        <v>347.9</v>
      </c>
      <c r="DM40">
        <f>IF($E$7&gt;=DM$7,INDEX(Data!DJ:DJ,MATCH(Control!$E40,Data!$B:$B,0),),NA())</f>
        <v>373.7</v>
      </c>
      <c r="DN40">
        <f>IF($E$7&gt;=DN$7,INDEX(Data!DK:DK,MATCH(Control!$E40,Data!$B:$B,0),),NA())</f>
        <v>354.1</v>
      </c>
      <c r="DO40">
        <f>IF($E$7&gt;=DO$7,INDEX(Data!DL:DL,MATCH(Control!$E40,Data!$B:$B,0),),NA())</f>
        <v>379.3</v>
      </c>
      <c r="DP40">
        <f>IF($E$7&gt;=DP$7,INDEX(Data!DM:DM,MATCH(Control!$E40,Data!$B:$B,0),),NA())</f>
        <v>392.4</v>
      </c>
      <c r="DQ40">
        <f>IF($E$7&gt;=DQ$7,INDEX(Data!DN:DN,MATCH(Control!$E40,Data!$B:$B,0),),NA())</f>
        <v>355.7</v>
      </c>
      <c r="DR40">
        <f>IF($E$7&gt;=DR$7,INDEX(Data!DO:DO,MATCH(Control!$E40,Data!$B:$B,0),),NA())</f>
        <v>390.2</v>
      </c>
      <c r="DS40">
        <f>IF($E$7&gt;=DS$7,INDEX(Data!DP:DP,MATCH(Control!$E40,Data!$B:$B,0),),NA())</f>
        <v>385.6</v>
      </c>
      <c r="DT40">
        <f>IF($E$7&gt;=DT$7,INDEX(Data!DQ:DQ,MATCH(Control!$E40,Data!$B:$B,0),),NA())</f>
        <v>410.7</v>
      </c>
      <c r="DU40">
        <f>IF($E$7&gt;=DU$7,INDEX(Data!DR:DR,MATCH(Control!$E40,Data!$B:$B,0),),NA())</f>
        <v>388.6</v>
      </c>
      <c r="DV40">
        <f>IF($E$7&gt;=DV$7,INDEX(Data!DS:DS,MATCH(Control!$E40,Data!$B:$B,0),),NA())</f>
        <v>371.4</v>
      </c>
      <c r="DW40">
        <f>IF($E$7&gt;=DW$7,INDEX(Data!DT:DT,MATCH(Control!$E40,Data!$B:$B,0),),NA())</f>
        <v>381.5</v>
      </c>
      <c r="DX40">
        <f>IF($E$7&gt;=DX$7,INDEX(Data!DU:DU,MATCH(Control!$E40,Data!$B:$B,0),),NA())</f>
        <v>391.2</v>
      </c>
      <c r="DY40">
        <f>IF($E$7&gt;=DY$7,INDEX(Data!DV:DV,MATCH(Control!$E40,Data!$B:$B,0),),NA())</f>
        <v>390.6</v>
      </c>
      <c r="DZ40">
        <f>IF($E$7&gt;=DZ$7,INDEX(Data!DW:DW,MATCH(Control!$E40,Data!$B:$B,0),),NA())</f>
        <v>384.8</v>
      </c>
      <c r="EA40">
        <f>IF($E$7&gt;=EA$7,INDEX(Data!DX:DX,MATCH(Control!$E40,Data!$B:$B,0),),NA())</f>
        <v>417.7</v>
      </c>
      <c r="EB40">
        <f>IF($E$7&gt;=EB$7,INDEX(Data!DY:DY,MATCH(Control!$E40,Data!$B:$B,0),),NA())</f>
        <v>400.6</v>
      </c>
      <c r="EC40">
        <f>IF($E$7&gt;=EC$7,INDEX(Data!DZ:DZ,MATCH(Control!$E40,Data!$B:$B,0),),NA())</f>
        <v>391.8</v>
      </c>
      <c r="ED40">
        <f>IF($E$7&gt;=ED$7,INDEX(Data!EA:EA,MATCH(Control!$E40,Data!$B:$B,0),),NA())</f>
        <v>420.8</v>
      </c>
      <c r="EE40">
        <f>IF($E$7&gt;=EE$7,INDEX(Data!EB:EB,MATCH(Control!$E40,Data!$B:$B,0),),NA())</f>
        <v>396.1</v>
      </c>
      <c r="EF40">
        <f>IF($E$7&gt;=EF$7,INDEX(Data!EC:EC,MATCH(Control!$E40,Data!$B:$B,0),),NA())</f>
        <v>458.8</v>
      </c>
      <c r="EG40">
        <f>IF($E$7&gt;=EG$7,INDEX(Data!ED:ED,MATCH(Control!$E40,Data!$B:$B,0),),NA())</f>
        <v>413.1</v>
      </c>
      <c r="EH40">
        <f>IF($E$7&gt;=EH$7,INDEX(Data!EE:EE,MATCH(Control!$E40,Data!$B:$B,0),),NA())</f>
        <v>384.3</v>
      </c>
      <c r="EI40">
        <f>IF($E$7&gt;=EI$7,INDEX(Data!EF:EF,MATCH(Control!$E40,Data!$B:$B,0),),NA())</f>
        <v>416.8</v>
      </c>
      <c r="EJ40">
        <f>IF($E$7&gt;=EJ$7,INDEX(Data!EG:EG,MATCH(Control!$E40,Data!$B:$B,0),),NA())</f>
        <v>418.2</v>
      </c>
      <c r="EK40">
        <f>IF($E$7&gt;=EK$7,INDEX(Data!EH:EH,MATCH(Control!$E40,Data!$B:$B,0),),NA())</f>
        <v>407.7</v>
      </c>
      <c r="EL40">
        <f>IF($E$7&gt;=EL$7,INDEX(Data!EI:EI,MATCH(Control!$E40,Data!$B:$B,0),),NA())</f>
        <v>398.5</v>
      </c>
      <c r="EM40">
        <f>IF($E$7&gt;=EM$7,INDEX(Data!EJ:EJ,MATCH(Control!$E40,Data!$B:$B,0),),NA())</f>
        <v>438.8</v>
      </c>
      <c r="EN40">
        <f>IF($E$7&gt;=EN$7,INDEX(Data!EK:EK,MATCH(Control!$E40,Data!$B:$B,0),),NA())</f>
        <v>416.9</v>
      </c>
      <c r="EO40">
        <f>IF($E$7&gt;=EO$7,INDEX(Data!EL:EL,MATCH(Control!$E40,Data!$B:$B,0),),NA())</f>
        <v>421.9</v>
      </c>
      <c r="EP40">
        <f>IF($E$7&gt;=EP$7,INDEX(Data!EM:EM,MATCH(Control!$E40,Data!$B:$B,0),),NA())</f>
        <v>438.5</v>
      </c>
      <c r="EQ40">
        <f>IF($E$7&gt;=EQ$7,INDEX(Data!EN:EN,MATCH(Control!$E40,Data!$B:$B,0),),NA())</f>
        <v>425.7</v>
      </c>
      <c r="ER40">
        <f>IF($E$7&gt;=ER$7,INDEX(Data!EO:EO,MATCH(Control!$E40,Data!$B:$B,0),),NA())</f>
        <v>502.7</v>
      </c>
      <c r="ES40">
        <f>IF($E$7&gt;=ES$7,INDEX(Data!EP:EP,MATCH(Control!$E40,Data!$B:$B,0),),NA())</f>
        <v>422</v>
      </c>
      <c r="ET40">
        <f>IF($E$7&gt;=ET$7,INDEX(Data!EQ:EQ,MATCH(Control!$E40,Data!$B:$B,0),),NA())</f>
        <v>407.8</v>
      </c>
      <c r="EU40">
        <f>IF($E$7&gt;=EU$7,INDEX(Data!ER:ER,MATCH(Control!$E40,Data!$B:$B,0),),NA())</f>
        <v>457.3</v>
      </c>
      <c r="EV40">
        <f>IF($E$7&gt;=EV$7,INDEX(Data!ES:ES,MATCH(Control!$E40,Data!$B:$B,0),),NA())</f>
        <v>427.3</v>
      </c>
      <c r="EW40">
        <f>IF($E$7&gt;=EW$7,INDEX(Data!ET:ET,MATCH(Control!$E40,Data!$B:$B,0),),NA())</f>
        <v>425.2</v>
      </c>
      <c r="EX40">
        <f>IF($E$7&gt;=EX$7,INDEX(Data!EU:EU,MATCH(Control!$E40,Data!$B:$B,0),),NA())</f>
        <v>436.4</v>
      </c>
      <c r="EY40">
        <f>IF($E$7&gt;=EY$7,INDEX(Data!EV:EV,MATCH(Control!$E40,Data!$B:$B,0),),NA())</f>
        <v>458.8</v>
      </c>
      <c r="EZ40">
        <f>IF($E$7&gt;=EZ$7,INDEX(Data!EW:EW,MATCH(Control!$E40,Data!$B:$B,0),),NA())</f>
        <v>458.5</v>
      </c>
      <c r="FA40">
        <f>IF($E$7&gt;=FA$7,INDEX(Data!EX:EX,MATCH(Control!$E40,Data!$B:$B,0),),NA())</f>
        <v>459.5</v>
      </c>
      <c r="FB40">
        <f>IF($E$7&gt;=FB$7,INDEX(Data!EY:EY,MATCH(Control!$E40,Data!$B:$B,0),),NA())</f>
        <v>482.3</v>
      </c>
      <c r="FC40">
        <f>IF($E$7&gt;=FC$7,INDEX(Data!EZ:EZ,MATCH(Control!$E40,Data!$B:$B,0),),NA())</f>
        <v>479.2</v>
      </c>
      <c r="FD40">
        <f>IF($E$7&gt;=FD$7,INDEX(Data!FA:FA,MATCH(Control!$E40,Data!$B:$B,0),),NA())</f>
        <v>550.79999999999995</v>
      </c>
      <c r="FE40">
        <f>IF($E$7&gt;=FE$7,INDEX(Data!FB:FB,MATCH(Control!$E40,Data!$B:$B,0),),NA())</f>
        <v>486.4</v>
      </c>
      <c r="FF40">
        <f>IF($E$7&gt;=FF$7,INDEX(Data!FC:FC,MATCH(Control!$E40,Data!$B:$B,0),),NA())</f>
        <v>463.8</v>
      </c>
      <c r="FG40">
        <f>IF($E$7&gt;=FG$7,INDEX(Data!FD:FD,MATCH(Control!$E40,Data!$B:$B,0),),NA())</f>
        <v>518.6</v>
      </c>
      <c r="FH40">
        <f>IF($E$7&gt;=FH$7,INDEX(Data!FE:FE,MATCH(Control!$E40,Data!$B:$B,0),),NA())</f>
        <v>501.6</v>
      </c>
      <c r="FI40">
        <f>IF($E$7&gt;=FI$7,INDEX(Data!FF:FF,MATCH(Control!$E40,Data!$B:$B,0),),NA())</f>
        <v>523.4</v>
      </c>
      <c r="FJ40">
        <f>IF($E$7&gt;=FJ$7,INDEX(Data!FG:FG,MATCH(Control!$E40,Data!$B:$B,0),),NA())</f>
        <v>515.29999999999995</v>
      </c>
      <c r="FK40">
        <f>IF($E$7&gt;=FK$7,INDEX(Data!FH:FH,MATCH(Control!$E40,Data!$B:$B,0),),NA())</f>
        <v>528.4</v>
      </c>
      <c r="FL40">
        <f>IF($E$7&gt;=FL$7,INDEX(Data!FI:FI,MATCH(Control!$E40,Data!$B:$B,0),),NA())</f>
        <v>541.79999999999995</v>
      </c>
      <c r="FM40">
        <f>IF($E$7&gt;=FM$7,INDEX(Data!FJ:FJ,MATCH(Control!$E40,Data!$B:$B,0),),NA())</f>
        <v>537</v>
      </c>
      <c r="FN40">
        <f>IF($E$7&gt;=FN$7,INDEX(Data!FK:FK,MATCH(Control!$E40,Data!$B:$B,0),),NA())</f>
        <v>546.4</v>
      </c>
      <c r="FO40">
        <f>IF($E$7&gt;=FO$7,INDEX(Data!FL:FL,MATCH(Control!$E40,Data!$B:$B,0),),NA())</f>
        <v>556</v>
      </c>
      <c r="FP40">
        <f>IF($E$7&gt;=FP$7,INDEX(Data!FM:FM,MATCH(Control!$E40,Data!$B:$B,0),),NA())</f>
        <v>619.9</v>
      </c>
      <c r="FQ40">
        <f>IF($E$7&gt;=FQ$7,INDEX(Data!FN:FN,MATCH(Control!$E40,Data!$B:$B,0),),NA())</f>
        <v>551.29999999999995</v>
      </c>
      <c r="FR40">
        <f>IF($E$7&gt;=FR$7,INDEX(Data!FO:FO,MATCH(Control!$E40,Data!$B:$B,0),),NA())</f>
        <v>546.20000000000005</v>
      </c>
      <c r="FS40">
        <f>IF($E$7&gt;=FS$7,INDEX(Data!FP:FP,MATCH(Control!$E40,Data!$B:$B,0),),NA())</f>
        <v>564.20000000000005</v>
      </c>
      <c r="FT40">
        <f>IF($E$7&gt;=FT$7,INDEX(Data!FQ:FQ,MATCH(Control!$E40,Data!$B:$B,0),),NA())</f>
        <v>544.5</v>
      </c>
      <c r="FU40">
        <f>IF($E$7&gt;=FU$7,INDEX(Data!FR:FR,MATCH(Control!$E40,Data!$B:$B,0),),NA())</f>
        <v>578.1</v>
      </c>
      <c r="FV40">
        <f>IF($E$7&gt;=FV$7,INDEX(Data!FS:FS,MATCH(Control!$E40,Data!$B:$B,0),),NA())</f>
        <v>543.20000000000005</v>
      </c>
      <c r="FW40">
        <f>IF($E$7&gt;=FW$7,INDEX(Data!FT:FT,MATCH(Control!$E40,Data!$B:$B,0),),NA())</f>
        <v>580.79999999999995</v>
      </c>
      <c r="FX40">
        <f>IF($E$7&gt;=FX$7,INDEX(Data!FU:FU,MATCH(Control!$E40,Data!$B:$B,0),),NA())</f>
        <v>601.70000000000005</v>
      </c>
      <c r="FY40">
        <f>IF($E$7&gt;=FY$7,INDEX(Data!FV:FV,MATCH(Control!$E40,Data!$B:$B,0),),NA())</f>
        <v>569.6</v>
      </c>
      <c r="FZ40">
        <f>IF($E$7&gt;=FZ$7,INDEX(Data!FW:FW,MATCH(Control!$E40,Data!$B:$B,0),),NA())</f>
        <v>601.1</v>
      </c>
      <c r="GA40">
        <f>IF($E$7&gt;=GA$7,INDEX(Data!FX:FX,MATCH(Control!$E40,Data!$B:$B,0),),NA())</f>
        <v>599.5</v>
      </c>
      <c r="GB40">
        <f>IF($E$7&gt;=GB$7,INDEX(Data!FY:FY,MATCH(Control!$E40,Data!$B:$B,0),),NA())</f>
        <v>634.70000000000005</v>
      </c>
      <c r="GC40">
        <f>IF($E$7&gt;=GC$7,INDEX(Data!FZ:FZ,MATCH(Control!$E40,Data!$B:$B,0),),NA())</f>
        <v>600.4</v>
      </c>
      <c r="GD40">
        <f>IF($E$7&gt;=GD$7,INDEX(Data!GA:GA,MATCH(Control!$E40,Data!$B:$B,0),),NA())</f>
        <v>536.6</v>
      </c>
      <c r="GE40">
        <f>IF($E$7&gt;=GE$7,INDEX(Data!GB:GB,MATCH(Control!$E40,Data!$B:$B,0),),NA())</f>
        <v>599.4</v>
      </c>
      <c r="GF40">
        <f>IF($E$7&gt;=GF$7,INDEX(Data!GC:GC,MATCH(Control!$E40,Data!$B:$B,0),),NA())</f>
        <v>551.9</v>
      </c>
      <c r="GG40">
        <f>IF($E$7&gt;=GG$7,INDEX(Data!GD:GD,MATCH(Control!$E40,Data!$B:$B,0),),NA())</f>
        <v>592.20000000000005</v>
      </c>
      <c r="GH40">
        <f>IF($E$7&gt;=GH$7,INDEX(Data!GE:GE,MATCH(Control!$E40,Data!$B:$B,0),),NA())</f>
        <v>546.5</v>
      </c>
      <c r="GI40">
        <f>IF($E$7&gt;=GI$7,INDEX(Data!GF:GF,MATCH(Control!$E40,Data!$B:$B,0),),NA())</f>
        <v>580.70000000000005</v>
      </c>
      <c r="GJ40">
        <f>IF($E$7&gt;=GJ$7,INDEX(Data!GG:GG,MATCH(Control!$E40,Data!$B:$B,0),),NA())</f>
        <v>581.6</v>
      </c>
      <c r="GK40">
        <f>IF($E$7&gt;=GK$7,INDEX(Data!GH:GH,MATCH(Control!$E40,Data!$B:$B,0),),NA())</f>
        <v>565.20000000000005</v>
      </c>
      <c r="GL40">
        <f>IF($E$7&gt;=GL$7,INDEX(Data!GI:GI,MATCH(Control!$E40,Data!$B:$B,0),),NA())</f>
        <v>610.5</v>
      </c>
      <c r="GM40">
        <f>IF($E$7&gt;=GM$7,INDEX(Data!GJ:GJ,MATCH(Control!$E40,Data!$B:$B,0),),NA())</f>
        <v>588.9</v>
      </c>
      <c r="GN40">
        <f>IF($E$7&gt;=GN$7,INDEX(Data!GK:GK,MATCH(Control!$E40,Data!$B:$B,0),),NA())</f>
        <v>653.20000000000005</v>
      </c>
      <c r="GO40">
        <f>IF($E$7&gt;=GO$7,INDEX(Data!GL:GL,MATCH(Control!$E40,Data!$B:$B,0),),NA())</f>
        <v>617</v>
      </c>
      <c r="GP40">
        <f>IF($E$7&gt;=GP$7,INDEX(Data!GM:GM,MATCH(Control!$E40,Data!$B:$B,0),),NA())</f>
        <v>552.29999999999995</v>
      </c>
      <c r="GQ40">
        <f>IF($E$7&gt;=GQ$7,INDEX(Data!GN:GN,MATCH(Control!$E40,Data!$B:$B,0),),NA())</f>
        <v>591.9</v>
      </c>
      <c r="GR40">
        <f>IF($E$7&gt;=GR$7,INDEX(Data!GO:GO,MATCH(Control!$E40,Data!$B:$B,0),),NA())</f>
        <v>605.29999999999995</v>
      </c>
      <c r="GS40">
        <f>IF($E$7&gt;=GS$7,INDEX(Data!GP:GP,MATCH(Control!$E40,Data!$B:$B,0),),NA())</f>
        <v>614.9</v>
      </c>
      <c r="GT40">
        <f>IF($E$7&gt;=GT$7,INDEX(Data!GQ:GQ,MATCH(Control!$E40,Data!$B:$B,0),),NA())</f>
        <v>581.70000000000005</v>
      </c>
      <c r="GU40">
        <f>IF($E$7&gt;=GU$7,INDEX(Data!GR:GR,MATCH(Control!$E40,Data!$B:$B,0),),NA())</f>
        <v>632</v>
      </c>
      <c r="GV40">
        <f>IF($E$7&gt;=GV$7,INDEX(Data!GS:GS,MATCH(Control!$E40,Data!$B:$B,0),),NA())</f>
        <v>621.9</v>
      </c>
      <c r="GW40">
        <f>IF($E$7&gt;=GW$7,INDEX(Data!GT:GT,MATCH(Control!$E40,Data!$B:$B,0),),NA())</f>
        <v>619.4</v>
      </c>
      <c r="GX40">
        <f>IF($E$7&gt;=GX$7,INDEX(Data!GU:GU,MATCH(Control!$E40,Data!$B:$B,0),),NA())</f>
        <v>667.2</v>
      </c>
      <c r="GY40">
        <f>IF($E$7&gt;=GY$7,INDEX(Data!GV:GV,MATCH(Control!$E40,Data!$B:$B,0),),NA())</f>
        <v>623.4</v>
      </c>
      <c r="GZ40">
        <f>IF($E$7&gt;=GZ$7,INDEX(Data!GW:GW,MATCH(Control!$E40,Data!$B:$B,0),),NA())</f>
        <v>694.5</v>
      </c>
      <c r="HA40">
        <f>IF($E$7&gt;=HA$7,INDEX(Data!GX:GX,MATCH(Control!$E40,Data!$B:$B,0),),NA())</f>
        <v>679.3</v>
      </c>
      <c r="HB40">
        <f>IF($E$7&gt;=HB$7,INDEX(Data!GY:GY,MATCH(Control!$E40,Data!$B:$B,0),),NA())</f>
        <v>609.5</v>
      </c>
      <c r="HC40">
        <f>IF($E$7&gt;=HC$7,INDEX(Data!GZ:GZ,MATCH(Control!$E40,Data!$B:$B,0),),NA())</f>
        <v>683.9</v>
      </c>
      <c r="HD40">
        <f>IF($E$7&gt;=HD$7,INDEX(Data!HA:HA,MATCH(Control!$E40,Data!$B:$B,0),),NA())</f>
        <v>666</v>
      </c>
      <c r="HE40">
        <f>IF($E$7&gt;=HE$7,INDEX(Data!HB:HB,MATCH(Control!$E40,Data!$B:$B,0),),NA())</f>
        <v>646.1</v>
      </c>
      <c r="HF40">
        <f>IF($E$7&gt;=HF$7,INDEX(Data!HC:HC,MATCH(Control!$E40,Data!$B:$B,0),),NA())</f>
        <v>637.29999999999995</v>
      </c>
      <c r="HG40">
        <f>IF($E$7&gt;=HG$7,INDEX(Data!HD:HD,MATCH(Control!$E40,Data!$B:$B,0),),NA())</f>
        <v>684.9</v>
      </c>
      <c r="HH40">
        <f>IF($E$7&gt;=HH$7,INDEX(Data!HE:HE,MATCH(Control!$E40,Data!$B:$B,0),),NA())</f>
        <v>657.4</v>
      </c>
      <c r="HI40">
        <f>IF($E$7&gt;=HI$7,INDEX(Data!HF:HF,MATCH(Control!$E40,Data!$B:$B,0),),NA())</f>
        <v>663</v>
      </c>
      <c r="HJ40">
        <f>IF($E$7&gt;=HJ$7,INDEX(Data!HG:HG,MATCH(Control!$E40,Data!$B:$B,0),),NA())</f>
        <v>693.9</v>
      </c>
      <c r="HK40">
        <f>IF($E$7&gt;=HK$7,INDEX(Data!HH:HH,MATCH(Control!$E40,Data!$B:$B,0),),NA())</f>
        <v>664.4</v>
      </c>
      <c r="HL40">
        <f>IF($E$7&gt;=HL$7,INDEX(Data!HI:HI,MATCH(Control!$E40,Data!$B:$B,0),),NA())</f>
        <v>766.5</v>
      </c>
      <c r="HM40">
        <f>IF($E$7&gt;=HM$7,INDEX(Data!HJ:HJ,MATCH(Control!$E40,Data!$B:$B,0),),NA())</f>
        <v>693.1</v>
      </c>
      <c r="HN40">
        <f>IF($E$7&gt;=HN$7,INDEX(Data!HK:HK,MATCH(Control!$E40,Data!$B:$B,0),),NA())</f>
        <v>657.2</v>
      </c>
      <c r="HO40">
        <f>IF($E$7&gt;=HO$7,INDEX(Data!HL:HL,MATCH(Control!$E40,Data!$B:$B,0),),NA())</f>
        <v>708.3</v>
      </c>
      <c r="HP40">
        <f>IF($E$7&gt;=HP$7,INDEX(Data!HM:HM,MATCH(Control!$E40,Data!$B:$B,0),),NA())</f>
        <v>691.7</v>
      </c>
      <c r="HQ40">
        <f>IF($E$7&gt;=HQ$7,INDEX(Data!HN:HN,MATCH(Control!$E40,Data!$B:$B,0),),NA())</f>
        <v>678.3</v>
      </c>
      <c r="HR40">
        <f>IF($E$7&gt;=HR$7,INDEX(Data!HO:HO,MATCH(Control!$E40,Data!$B:$B,0),),NA())</f>
        <v>693.6</v>
      </c>
      <c r="HS40">
        <f>IF($E$7&gt;=HS$7,INDEX(Data!HP:HP,MATCH(Control!$E40,Data!$B:$B,0),),NA())</f>
        <v>702.6</v>
      </c>
      <c r="HT40">
        <f>IF($E$7&gt;=HT$7,INDEX(Data!HQ:HQ,MATCH(Control!$E40,Data!$B:$B,0),),NA())</f>
        <v>718.2</v>
      </c>
      <c r="HU40">
        <f>IF($E$7&gt;=HU$7,INDEX(Data!HR:HR,MATCH(Control!$E40,Data!$B:$B,0),),NA())</f>
        <v>707.7</v>
      </c>
      <c r="HV40">
        <f>IF($E$7&gt;=HV$7,INDEX(Data!HS:HS,MATCH(Control!$E40,Data!$B:$B,0),),NA())</f>
        <v>722.5</v>
      </c>
      <c r="HW40">
        <f>IF($E$7&gt;=HW$7,INDEX(Data!HT:HT,MATCH(Control!$E40,Data!$B:$B,0),),NA())</f>
        <v>722.6</v>
      </c>
      <c r="HX40">
        <f>IF($E$7&gt;=HX$7,INDEX(Data!HU:HU,MATCH(Control!$E40,Data!$B:$B,0),),NA())</f>
        <v>813.5</v>
      </c>
      <c r="HY40">
        <f>IF($E$7&gt;=HY$7,INDEX(Data!HV:HV,MATCH(Control!$E40,Data!$B:$B,0),),NA())</f>
        <v>747.7</v>
      </c>
      <c r="HZ40">
        <f>IF($E$7&gt;=HZ$7,INDEX(Data!HW:HW,MATCH(Control!$E40,Data!$B:$B,0),),NA())</f>
        <v>703.8</v>
      </c>
      <c r="IA40">
        <f>IF($E$7&gt;=IA$7,INDEX(Data!HX:HX,MATCH(Control!$E40,Data!$B:$B,0),),NA())</f>
        <v>781.9</v>
      </c>
      <c r="IB40">
        <f>IF($E$7&gt;=IB$7,INDEX(Data!HY:HY,MATCH(Control!$E40,Data!$B:$B,0),),NA())</f>
        <v>752.7</v>
      </c>
      <c r="IC40">
        <f>IF($E$7&gt;=IC$7,INDEX(Data!HZ:HZ,MATCH(Control!$E40,Data!$B:$B,0),),NA())</f>
        <v>774</v>
      </c>
      <c r="ID40">
        <f>IF($E$7&gt;=ID$7,INDEX(Data!IA:IA,MATCH(Control!$E40,Data!$B:$B,0),),NA())</f>
        <v>750.6</v>
      </c>
      <c r="IE40">
        <f>IF($E$7&gt;=IE$7,INDEX(Data!IB:IB,MATCH(Control!$E40,Data!$B:$B,0),),NA())</f>
        <v>760.4</v>
      </c>
      <c r="IF40">
        <f>IF($E$7&gt;=IF$7,INDEX(Data!IC:IC,MATCH(Control!$E40,Data!$B:$B,0),),NA())</f>
        <v>793.5</v>
      </c>
      <c r="IG40">
        <f>IF($E$7&gt;=IG$7,INDEX(Data!ID:ID,MATCH(Control!$E40,Data!$B:$B,0),),NA())</f>
        <v>763.8</v>
      </c>
      <c r="IH40">
        <f>IF($E$7&gt;=IH$7,INDEX(Data!IE:IE,MATCH(Control!$E40,Data!$B:$B,0),),NA())</f>
        <v>800.9</v>
      </c>
      <c r="II40">
        <f>IF($E$7&gt;=II$7,INDEX(Data!IF:IF,MATCH(Control!$E40,Data!$B:$B,0),),NA())</f>
        <v>792.8</v>
      </c>
      <c r="IJ40">
        <f>IF($E$7&gt;=IJ$7,INDEX(Data!IG:IG,MATCH(Control!$E40,Data!$B:$B,0),),NA())</f>
        <v>864.3</v>
      </c>
      <c r="IK40">
        <f>IF($E$7&gt;=IK$7,INDEX(Data!IH:IH,MATCH(Control!$E40,Data!$B:$B,0),),NA())</f>
        <v>819</v>
      </c>
      <c r="IL40">
        <f>IF($E$7&gt;=IL$7,INDEX(Data!II:II,MATCH(Control!$E40,Data!$B:$B,0),),NA())</f>
        <v>733.9</v>
      </c>
      <c r="IM40">
        <f>IF($E$7&gt;=IM$7,INDEX(Data!IJ:IJ,MATCH(Control!$E40,Data!$B:$B,0),),NA())</f>
        <v>835.2</v>
      </c>
      <c r="IN40">
        <f>IF($E$7&gt;=IN$7,INDEX(Data!IK:IK,MATCH(Control!$E40,Data!$B:$B,0),),NA())</f>
        <v>773.6</v>
      </c>
      <c r="IO40">
        <f>IF($E$7&gt;=IO$7,INDEX(Data!IL:IL,MATCH(Control!$E40,Data!$B:$B,0),),NA())</f>
        <v>825.9</v>
      </c>
      <c r="IP40">
        <f>IF($E$7&gt;=IP$7,INDEX(Data!IM:IM,MATCH(Control!$E40,Data!$B:$B,0),),NA())</f>
        <v>772.8</v>
      </c>
      <c r="IQ40">
        <f>IF($E$7&gt;=IQ$7,INDEX(Data!IN:IN,MATCH(Control!$E40,Data!$B:$B,0),),NA())</f>
        <v>817</v>
      </c>
      <c r="IR40">
        <f>IF($E$7&gt;=IR$7,INDEX(Data!IO:IO,MATCH(Control!$E40,Data!$B:$B,0),),NA())</f>
        <v>839.2</v>
      </c>
      <c r="IS40">
        <f>IF($E$7&gt;=IS$7,INDEX(Data!IP:IP,MATCH(Control!$E40,Data!$B:$B,0),),NA())</f>
        <v>790.6</v>
      </c>
      <c r="IT40">
        <f>IF($E$7&gt;=IT$7,INDEX(Data!IQ:IQ,MATCH(Control!$E40,Data!$B:$B,0),),NA())</f>
        <v>840.5</v>
      </c>
      <c r="IU40">
        <f>IF($E$7&gt;=IU$7,INDEX(Data!IR:IR,MATCH(Control!$E40,Data!$B:$B,0),),NA())</f>
        <v>830.9</v>
      </c>
      <c r="IV40">
        <f>IF($E$7&gt;=IV$7,INDEX(Data!IS:IS,MATCH(Control!$E40,Data!$B:$B,0),),NA())</f>
        <v>882.2</v>
      </c>
      <c r="IW40">
        <f>IF($E$7&gt;=IW$7,INDEX(Data!IT:IT,MATCH(Control!$E40,Data!$B:$B,0),),NA())</f>
        <v>870.1</v>
      </c>
      <c r="IX40">
        <f>IF($E$7&gt;=IX$7,INDEX(Data!IU:IU,MATCH(Control!$E40,Data!$B:$B,0),),NA())</f>
        <v>772.4</v>
      </c>
      <c r="IY40">
        <f>IF($E$7&gt;=IY$7,INDEX(Data!IV:IV,MATCH(Control!$E40,Data!$B:$B,0),),NA())</f>
        <v>844.8</v>
      </c>
      <c r="IZ40">
        <f>IF($E$7&gt;=IZ$7,INDEX(Data!IW:IW,MATCH(Control!$E40,Data!$B:$B,0),),NA())</f>
        <v>830.7</v>
      </c>
      <c r="JA40">
        <f>IF($E$7&gt;=JA$7,INDEX(Data!IX:IX,MATCH(Control!$E40,Data!$B:$B,0),),NA())</f>
        <v>866.4</v>
      </c>
      <c r="JB40">
        <f>IF($E$7&gt;=JB$7,INDEX(Data!IY:IY,MATCH(Control!$E40,Data!$B:$B,0),),NA())</f>
        <v>793.3</v>
      </c>
      <c r="JC40">
        <f>IF($E$7&gt;=JC$7,INDEX(Data!IZ:IZ,MATCH(Control!$E40,Data!$B:$B,0),),NA())</f>
        <v>866</v>
      </c>
      <c r="JD40">
        <f>IF($E$7&gt;=JD$7,INDEX(Data!JA:JA,MATCH(Control!$E40,Data!$B:$B,0),),NA())</f>
        <v>859.4</v>
      </c>
      <c r="JE40">
        <f>IF($E$7&gt;=JE$7,INDEX(Data!JB:JB,MATCH(Control!$E40,Data!$B:$B,0),),NA())</f>
        <v>849.6</v>
      </c>
      <c r="JF40">
        <f>IF($E$7&gt;=JF$7,INDEX(Data!JC:JC,MATCH(Control!$E40,Data!$B:$B,0),),NA())</f>
        <v>925.5</v>
      </c>
      <c r="JG40">
        <f>IF($E$7&gt;=JG$7,INDEX(Data!JD:JD,MATCH(Control!$E40,Data!$B:$B,0),),NA())</f>
        <v>891.6</v>
      </c>
      <c r="JH40">
        <f>IF($E$7&gt;=JH$7,INDEX(Data!JE:JE,MATCH(Control!$E40,Data!$B:$B,0),),NA())</f>
        <v>985.6</v>
      </c>
      <c r="JI40">
        <f>IF($E$7&gt;=JI$7,INDEX(Data!JF:JF,MATCH(Control!$E40,Data!$B:$B,0),),NA())</f>
        <v>951.5</v>
      </c>
      <c r="JJ40">
        <f>IF($E$7&gt;=JJ$7,INDEX(Data!JG:JG,MATCH(Control!$E40,Data!$B:$B,0),),NA())</f>
        <v>867.3</v>
      </c>
      <c r="JK40">
        <f>IF($E$7&gt;=JK$7,INDEX(Data!JH:JH,MATCH(Control!$E40,Data!$B:$B,0),),NA())</f>
        <v>923.3</v>
      </c>
      <c r="JL40">
        <f>IF($E$7&gt;=JL$7,INDEX(Data!JI:JI,MATCH(Control!$E40,Data!$B:$B,0),),NA())</f>
        <v>928.2</v>
      </c>
      <c r="JM40">
        <f>IF($E$7&gt;=JM$7,INDEX(Data!JJ:JJ,MATCH(Control!$E40,Data!$B:$B,0),),NA())</f>
        <v>920.8</v>
      </c>
      <c r="JN40">
        <f>IF($E$7&gt;=JN$7,INDEX(Data!JK:JK,MATCH(Control!$E40,Data!$B:$B,0),),NA())</f>
        <v>906.8</v>
      </c>
      <c r="JO40">
        <f>IF($E$7&gt;=JO$7,INDEX(Data!JL:JL,MATCH(Control!$E40,Data!$B:$B,0),),NA())</f>
        <v>968.2</v>
      </c>
      <c r="JP40">
        <f>IF($E$7&gt;=JP$7,INDEX(Data!JM:JM,MATCH(Control!$E40,Data!$B:$B,0),),NA())</f>
        <v>928.5</v>
      </c>
      <c r="JQ40">
        <f>IF($E$7&gt;=JQ$7,INDEX(Data!JN:JN,MATCH(Control!$E40,Data!$B:$B,0),),NA())</f>
        <v>924.2</v>
      </c>
      <c r="JR40">
        <f>IF($E$7&gt;=JR$7,INDEX(Data!JO:JO,MATCH(Control!$E40,Data!$B:$B,0),),NA())</f>
        <v>935.7</v>
      </c>
      <c r="JS40">
        <f>IF($E$7&gt;=JS$7,INDEX(Data!JP:JP,MATCH(Control!$E40,Data!$B:$B,0),),NA())</f>
        <v>910.4</v>
      </c>
      <c r="JT40">
        <f>IF($E$7&gt;=JT$7,INDEX(Data!JQ:JQ,MATCH(Control!$E40,Data!$B:$B,0),),NA())</f>
        <v>1012.6</v>
      </c>
      <c r="JU40">
        <f>IF($E$7&gt;=JU$7,INDEX(Data!JR:JR,MATCH(Control!$E40,Data!$B:$B,0),),NA())</f>
        <v>920.4</v>
      </c>
      <c r="JV40">
        <f>IF($E$7&gt;=JV$7,INDEX(Data!JS:JS,MATCH(Control!$E40,Data!$B:$B,0),),NA())</f>
        <v>854.6</v>
      </c>
      <c r="JW40">
        <f>IF($E$7&gt;=JW$7,INDEX(Data!JT:JT,MATCH(Control!$E40,Data!$B:$B,0),),NA())</f>
        <v>954</v>
      </c>
      <c r="JX40">
        <f>IF($E$7&gt;=JX$7,INDEX(Data!JU:JU,MATCH(Control!$E40,Data!$B:$B,0),),NA())</f>
        <v>926.5</v>
      </c>
      <c r="JY40">
        <f>IF($E$7&gt;=JY$7,INDEX(Data!JV:JV,MATCH(Control!$E40,Data!$B:$B,0),),NA())</f>
        <v>909.5</v>
      </c>
      <c r="JZ40">
        <f>IF($E$7&gt;=JZ$7,INDEX(Data!JW:JW,MATCH(Control!$E40,Data!$B:$B,0),),NA())</f>
        <v>906.3</v>
      </c>
      <c r="KA40">
        <f>IF($E$7&gt;=KA$7,INDEX(Data!JX:JX,MATCH(Control!$E40,Data!$B:$B,0),),NA())</f>
        <v>971.9</v>
      </c>
      <c r="KB40">
        <f>IF($E$7&gt;=KB$7,INDEX(Data!JY:JY,MATCH(Control!$E40,Data!$B:$B,0),),NA())</f>
        <v>979.1</v>
      </c>
      <c r="KC40">
        <f>IF($E$7&gt;=KC$7,INDEX(Data!JZ:JZ,MATCH(Control!$E40,Data!$B:$B,0),),NA())</f>
        <v>969.6</v>
      </c>
      <c r="KD40">
        <f>IF($E$7&gt;=KD$7,INDEX(Data!KA:KA,MATCH(Control!$E40,Data!$B:$B,0),),NA())</f>
        <v>983.6</v>
      </c>
      <c r="KE40">
        <f>IF($E$7&gt;=KE$7,INDEX(Data!KB:KB,MATCH(Control!$E40,Data!$B:$B,0),),NA())</f>
        <v>967.6</v>
      </c>
      <c r="KF40">
        <f>IF($E$7&gt;=KF$7,INDEX(Data!KC:KC,MATCH(Control!$E40,Data!$B:$B,0),),NA())</f>
        <v>1073.0999999999999</v>
      </c>
      <c r="KG40">
        <f>IF($E$7&gt;=KG$7,INDEX(Data!KD:KD,MATCH(Control!$E40,Data!$B:$B,0),),NA())</f>
        <v>998.9</v>
      </c>
      <c r="KH40">
        <f>IF($E$7&gt;=KH$7,INDEX(Data!KE:KE,MATCH(Control!$E40,Data!$B:$B,0),),NA())</f>
        <v>924</v>
      </c>
      <c r="KI40">
        <f>IF($E$7&gt;=KI$7,INDEX(Data!KF:KF,MATCH(Control!$E40,Data!$B:$B,0),),NA())</f>
        <v>1027.7</v>
      </c>
      <c r="KJ40">
        <f>IF($E$7&gt;=KJ$7,INDEX(Data!KG:KG,MATCH(Control!$E40,Data!$B:$B,0),),NA())</f>
        <v>1003.9</v>
      </c>
      <c r="KK40">
        <f>IF($E$7&gt;=KK$7,INDEX(Data!KH:KH,MATCH(Control!$E40,Data!$B:$B,0),),NA())</f>
        <v>1004.8</v>
      </c>
      <c r="KL40">
        <f>IF($E$7&gt;=KL$7,INDEX(Data!KI:KI,MATCH(Control!$E40,Data!$B:$B,0),),NA())</f>
        <v>995.3</v>
      </c>
      <c r="KM40">
        <f>IF($E$7&gt;=KM$7,INDEX(Data!KJ:KJ,MATCH(Control!$E40,Data!$B:$B,0),),NA())</f>
        <v>1028.4000000000001</v>
      </c>
      <c r="KN40">
        <f>IF($E$7&gt;=KN$7,INDEX(Data!KK:KK,MATCH(Control!$E40,Data!$B:$B,0),),NA())</f>
        <v>1056</v>
      </c>
      <c r="KO40">
        <f>IF($E$7&gt;=KO$7,INDEX(Data!KL:KL,MATCH(Control!$E40,Data!$B:$B,0),),NA())</f>
        <v>1029.5</v>
      </c>
      <c r="KP40">
        <f>IF($E$7&gt;=KP$7,INDEX(Data!KM:KM,MATCH(Control!$E40,Data!$B:$B,0),),NA())</f>
        <v>1057</v>
      </c>
      <c r="KQ40">
        <f>IF($E$7&gt;=KQ$7,INDEX(Data!KN:KN,MATCH(Control!$E40,Data!$B:$B,0),),NA())</f>
        <v>1039</v>
      </c>
      <c r="KR40">
        <f>IF($E$7&gt;=KR$7,INDEX(Data!KO:KO,MATCH(Control!$E40,Data!$B:$B,0),),NA())</f>
        <v>1123.2</v>
      </c>
      <c r="KS40">
        <f>IF($E$7&gt;=KS$7,INDEX(Data!KP:KP,MATCH(Control!$E40,Data!$B:$B,0),),NA())</f>
        <v>1074.5999999999999</v>
      </c>
      <c r="KT40">
        <f>IF($E$7&gt;=KT$7,INDEX(Data!KQ:KQ,MATCH(Control!$E40,Data!$B:$B,0),),NA())</f>
        <v>974.9</v>
      </c>
      <c r="KU40">
        <f>IF($E$7&gt;=KU$7,INDEX(Data!KR:KR,MATCH(Control!$E40,Data!$B:$B,0),),NA())</f>
        <v>1101.5999999999999</v>
      </c>
      <c r="KV40">
        <f>IF($E$7&gt;=KV$7,INDEX(Data!KS:KS,MATCH(Control!$E40,Data!$B:$B,0),),NA())</f>
        <v>1065.4000000000001</v>
      </c>
      <c r="KW40">
        <f>IF($E$7&gt;=KW$7,INDEX(Data!KT:KT,MATCH(Control!$E40,Data!$B:$B,0),),NA())</f>
        <v>1099.4000000000001</v>
      </c>
      <c r="KX40">
        <f>IF($E$7&gt;=KX$7,INDEX(Data!KU:KU,MATCH(Control!$E40,Data!$B:$B,0),),NA())</f>
        <v>1071.8</v>
      </c>
      <c r="KY40">
        <f>IF($E$7&gt;=KY$7,INDEX(Data!KV:KV,MATCH(Control!$E40,Data!$B:$B,0),),NA())</f>
        <v>1143.5999999999999</v>
      </c>
      <c r="KZ40">
        <f>IF($E$7&gt;=KZ$7,INDEX(Data!KW:KW,MATCH(Control!$E40,Data!$B:$B,0),),NA())</f>
        <v>1178.8</v>
      </c>
      <c r="LA40">
        <f>IF($E$7&gt;=LA$7,INDEX(Data!KX:KX,MATCH(Control!$E40,Data!$B:$B,0),),NA())</f>
        <v>1137.2</v>
      </c>
      <c r="LB40">
        <f>IF($E$7&gt;=LB$7,INDEX(Data!KY:KY,MATCH(Control!$E40,Data!$B:$B,0),),NA())</f>
        <v>1191.4000000000001</v>
      </c>
      <c r="LC40">
        <f>IF($E$7&gt;=LC$7,INDEX(Data!KZ:KZ,MATCH(Control!$E40,Data!$B:$B,0),),NA())</f>
        <v>1176.5</v>
      </c>
      <c r="LD40">
        <f>IF($E$7&gt;=LD$7,INDEX(Data!LA:LA,MATCH(Control!$E40,Data!$B:$B,0),),NA())</f>
        <v>1266.5999999999999</v>
      </c>
      <c r="LE40">
        <f>IF($E$7&gt;=LE$7,INDEX(Data!LB:LB,MATCH(Control!$E40,Data!$B:$B,0),),NA())</f>
        <v>1234.5999999999999</v>
      </c>
      <c r="LF40">
        <f>IF($E$7&gt;=LF$7,INDEX(Data!LC:LC,MATCH(Control!$E40,Data!$B:$B,0),),NA())</f>
        <v>1163.4000000000001</v>
      </c>
      <c r="LG40">
        <f>IF($E$7&gt;=LG$7,INDEX(Data!LD:LD,MATCH(Control!$E40,Data!$B:$B,0),),NA())</f>
        <v>1244.3</v>
      </c>
      <c r="LH40">
        <f>IF($E$7&gt;=LH$7,INDEX(Data!LE:LE,MATCH(Control!$E40,Data!$B:$B,0),),NA())</f>
        <v>1194.8</v>
      </c>
      <c r="LI40">
        <f>IF($E$7&gt;=LI$7,INDEX(Data!LF:LF,MATCH(Control!$E40,Data!$B:$B,0),),NA())</f>
        <v>1244.0999999999999</v>
      </c>
      <c r="LJ40">
        <f>IF($E$7&gt;=LJ$7,INDEX(Data!LG:LG,MATCH(Control!$E40,Data!$B:$B,0),),NA())</f>
        <v>1170</v>
      </c>
      <c r="LK40">
        <f>IF($E$7&gt;=LK$7,INDEX(Data!LH:LH,MATCH(Control!$E40,Data!$B:$B,0),),NA())</f>
        <v>1314.9</v>
      </c>
      <c r="LL40">
        <f>IF($E$7&gt;=LL$7,INDEX(Data!LI:LI,MATCH(Control!$E40,Data!$B:$B,0),),NA())</f>
        <v>1326.6</v>
      </c>
      <c r="LM40">
        <f>IF($E$7&gt;=LM$7,INDEX(Data!LJ:LJ,MATCH(Control!$E40,Data!$B:$B,0),),NA())</f>
        <v>1265.9000000000001</v>
      </c>
      <c r="LN40">
        <f>IF($E$7&gt;=LN$7,INDEX(Data!LK:LK,MATCH(Control!$E40,Data!$B:$B,0),),NA())</f>
        <v>1326.4</v>
      </c>
      <c r="LO40">
        <f>IF($E$7&gt;=LO$7,INDEX(Data!LL:LL,MATCH(Control!$E40,Data!$B:$B,0),),NA())</f>
        <v>1286.0999999999999</v>
      </c>
      <c r="LP40">
        <f>IF($E$7&gt;=LP$7,INDEX(Data!LM:LM,MATCH(Control!$E40,Data!$B:$B,0),),NA())</f>
        <v>1416.7</v>
      </c>
      <c r="LQ40">
        <f>IF($E$7&gt;=LQ$7,INDEX(Data!LN:LN,MATCH(Control!$E40,Data!$B:$B,0),),NA())</f>
        <v>1406.3</v>
      </c>
      <c r="LR40">
        <f>IF($E$7&gt;=LR$7,INDEX(Data!LO:LO,MATCH(Control!$E40,Data!$B:$B,0),),NA())</f>
        <v>1257.7</v>
      </c>
      <c r="LS40">
        <f>IF($E$7&gt;=LS$7,INDEX(Data!LP:LP,MATCH(Control!$E40,Data!$B:$B,0),),NA())</f>
        <v>1396.2</v>
      </c>
      <c r="LT40">
        <f>IF($E$7&gt;=LT$7,INDEX(Data!LQ:LQ,MATCH(Control!$E40,Data!$B:$B,0),),NA())</f>
        <v>1377.1</v>
      </c>
      <c r="LU40">
        <f>IF($E$7&gt;=LU$7,INDEX(Data!LR:LR,MATCH(Control!$E40,Data!$B:$B,0),),NA())</f>
        <v>1395.8</v>
      </c>
      <c r="LV40">
        <f>IF($E$7&gt;=LV$7,INDEX(Data!LS:LS,MATCH(Control!$E40,Data!$B:$B,0),),NA())</f>
        <v>1326.9</v>
      </c>
      <c r="LW40">
        <f>IF($E$7&gt;=LW$7,INDEX(Data!LT:LT,MATCH(Control!$E40,Data!$B:$B,0),),NA())</f>
        <v>1440.2</v>
      </c>
      <c r="LX40">
        <f>IF($E$7&gt;=LX$7,INDEX(Data!LU:LU,MATCH(Control!$E40,Data!$B:$B,0),),NA())</f>
        <v>1441.3</v>
      </c>
      <c r="LY40">
        <f>IF($E$7&gt;=LY$7,INDEX(Data!LV:LV,MATCH(Control!$E40,Data!$B:$B,0),),NA())</f>
        <v>1386.5</v>
      </c>
      <c r="LZ40">
        <f>IF($E$7&gt;=LZ$7,INDEX(Data!LW:LW,MATCH(Control!$E40,Data!$B:$B,0),),NA())</f>
        <v>1448.3</v>
      </c>
      <c r="MA40">
        <f>IF($E$7&gt;=MA$7,INDEX(Data!LX:LX,MATCH(Control!$E40,Data!$B:$B,0),),NA())</f>
        <v>1386.3</v>
      </c>
      <c r="MB40">
        <f>IF($E$7&gt;=MB$7,INDEX(Data!LY:LY,MATCH(Control!$E40,Data!$B:$B,0),),NA())</f>
        <v>1490.1</v>
      </c>
      <c r="MC40">
        <f>IF($E$7&gt;=MC$7,INDEX(Data!LZ:LZ,MATCH(Control!$E40,Data!$B:$B,0),),NA())</f>
        <v>1434.1</v>
      </c>
      <c r="MD40">
        <f>IF($E$7&gt;=MD$7,INDEX(Data!MA:MA,MATCH(Control!$E40,Data!$B:$B,0),),NA())</f>
        <v>1300.8</v>
      </c>
      <c r="ME40">
        <f>IF($E$7&gt;=ME$7,INDEX(Data!MB:MB,MATCH(Control!$E40,Data!$B:$B,0),),NA())</f>
        <v>1443.1</v>
      </c>
      <c r="MF40">
        <f>IF($E$7&gt;=MF$7,INDEX(Data!MC:MC,MATCH(Control!$E40,Data!$B:$B,0),),NA())</f>
        <v>1414</v>
      </c>
      <c r="MG40">
        <f>IF($E$7&gt;=MG$7,INDEX(Data!MD:MD,MATCH(Control!$E40,Data!$B:$B,0),),NA())</f>
        <v>1438.7</v>
      </c>
      <c r="MH40">
        <f>IF($E$7&gt;=MH$7,INDEX(Data!ME:ME,MATCH(Control!$E40,Data!$B:$B,0),),NA())</f>
        <v>1381.9</v>
      </c>
      <c r="MI40">
        <f>IF($E$7&gt;=MI$7,INDEX(Data!MF:MF,MATCH(Control!$E40,Data!$B:$B,0),),NA())</f>
        <v>1495.8</v>
      </c>
      <c r="MJ40">
        <f>IF($E$7&gt;=MJ$7,INDEX(Data!MG:MG,MATCH(Control!$E40,Data!$B:$B,0),),NA())</f>
        <v>1461.2</v>
      </c>
      <c r="MK40">
        <f>IF($E$7&gt;=MK$7,INDEX(Data!MH:MH,MATCH(Control!$E40,Data!$B:$B,0),),NA())</f>
        <v>1428.1</v>
      </c>
      <c r="ML40">
        <f>IF($E$7&gt;=ML$7,INDEX(Data!MI:MI,MATCH(Control!$E40,Data!$B:$B,0),),NA())</f>
        <v>1471.3</v>
      </c>
      <c r="MM40">
        <f>IF($E$7&gt;=MM$7,INDEX(Data!MJ:MJ,MATCH(Control!$E40,Data!$B:$B,0),),NA())</f>
        <v>1434.3</v>
      </c>
      <c r="MN40">
        <f>IF($E$7&gt;=MN$7,INDEX(Data!MK:MK,MATCH(Control!$E40,Data!$B:$B,0),),NA())</f>
        <v>1567.2</v>
      </c>
      <c r="MO40">
        <f>IF($E$7&gt;=MO$7,INDEX(Data!ML:ML,MATCH(Control!$E40,Data!$B:$B,0),),NA())</f>
        <v>1518.3</v>
      </c>
      <c r="MP40">
        <f>IF($E$7&gt;=MP$7,INDEX(Data!MM:MM,MATCH(Control!$E40,Data!$B:$B,0),),NA())</f>
        <v>1361.8</v>
      </c>
      <c r="MQ40">
        <f>IF($E$7&gt;=MQ$7,INDEX(Data!MN:MN,MATCH(Control!$E40,Data!$B:$B,0),),NA())</f>
        <v>1470</v>
      </c>
      <c r="MR40">
        <f>IF($E$7&gt;=MR$7,INDEX(Data!MO:MO,MATCH(Control!$E40,Data!$B:$B,0),),NA())</f>
        <v>1444.3</v>
      </c>
      <c r="MS40" t="e">
        <f>IF($E$7&gt;=MS$7,INDEX(Data!MP:MP,MATCH(Control!$E40,Data!$B:$B,0),),NA())</f>
        <v>#N/A</v>
      </c>
      <c r="MT40" t="e">
        <f>IF($E$7&gt;=MT$7,INDEX(Data!MQ:MQ,MATCH(Control!$E40,Data!$B:$B,0),),NA())</f>
        <v>#N/A</v>
      </c>
      <c r="MU40" t="e">
        <f>IF($E$7&gt;=MU$7,INDEX(Data!MR:MR,MATCH(Control!$E40,Data!$B:$B,0),),NA())</f>
        <v>#N/A</v>
      </c>
      <c r="MV40" t="e">
        <f>IF($E$7&gt;=MV$7,INDEX(Data!MS:MS,MATCH(Control!$E40,Data!$B:$B,0),),NA())</f>
        <v>#N/A</v>
      </c>
      <c r="MW40" t="e">
        <f>IF($E$7&gt;=MW$7,INDEX(Data!MT:MT,MATCH(Control!$E40,Data!$B:$B,0),),NA())</f>
        <v>#N/A</v>
      </c>
      <c r="MX40" t="e">
        <f>IF($E$7&gt;=MX$7,INDEX(Data!MU:MU,MATCH(Control!$E40,Data!$B:$B,0),),NA())</f>
        <v>#N/A</v>
      </c>
      <c r="MY40" t="e">
        <f>IF($E$7&gt;=MY$7,INDEX(Data!MV:MV,MATCH(Control!$E40,Data!$B:$B,0),),NA())</f>
        <v>#N/A</v>
      </c>
      <c r="MZ40" t="e">
        <f>IF($E$7&gt;=MZ$7,INDEX(Data!MW:MW,MATCH(Control!$E40,Data!$B:$B,0),),NA())</f>
        <v>#N/A</v>
      </c>
      <c r="NA40" t="e">
        <f>IF($E$7&gt;=NA$7,INDEX(Data!MX:MX,MATCH(Control!$E40,Data!$B:$B,0),),NA())</f>
        <v>#N/A</v>
      </c>
      <c r="NB40" t="e">
        <f>IF($E$7&gt;=NB$7,INDEX(Data!MY:MY,MATCH(Control!$E40,Data!$B:$B,0),),NA())</f>
        <v>#N/A</v>
      </c>
      <c r="NC40" t="e">
        <f>IF($E$7&gt;=NC$7,INDEX(Data!MZ:MZ,MATCH(Control!$E40,Data!$B:$B,0),),NA())</f>
        <v>#N/A</v>
      </c>
      <c r="ND40" t="e">
        <f>IF($E$7&gt;=ND$7,INDEX(Data!NA:NA,MATCH(Control!$E40,Data!$B:$B,0),),NA())</f>
        <v>#N/A</v>
      </c>
      <c r="NE40" t="e">
        <f>IF($E$7&gt;=NE$7,INDEX(Data!NB:NB,MATCH(Control!$E40,Data!$B:$B,0),),NA())</f>
        <v>#N/A</v>
      </c>
      <c r="NF40" t="e">
        <f>IF($E$7&gt;=NF$7,INDEX(Data!NC:NC,MATCH(Control!$E40,Data!$B:$B,0),),NA())</f>
        <v>#N/A</v>
      </c>
      <c r="NG40" t="e">
        <f>IF($E$7&gt;=NG$7,INDEX(Data!ND:ND,MATCH(Control!$E40,Data!$B:$B,0),),NA())</f>
        <v>#N/A</v>
      </c>
      <c r="NH40" t="e">
        <f>IF($E$7&gt;=NH$7,INDEX(Data!NE:NE,MATCH(Control!$E40,Data!$B:$B,0),),NA())</f>
        <v>#N/A</v>
      </c>
      <c r="NI40" t="e">
        <f>IF($E$7&gt;=NI$7,INDEX(Data!NF:NF,MATCH(Control!$E40,Data!$B:$B,0),),NA())</f>
        <v>#N/A</v>
      </c>
      <c r="NJ40" t="e">
        <f>IF($E$7&gt;=NJ$7,INDEX(Data!NG:NG,MATCH(Control!$E40,Data!$B:$B,0),),NA())</f>
        <v>#N/A</v>
      </c>
      <c r="NK40" t="e">
        <f>IF($E$7&gt;=NK$7,INDEX(Data!NH:NH,MATCH(Control!$E40,Data!$B:$B,0),),NA())</f>
        <v>#N/A</v>
      </c>
      <c r="NL40" t="e">
        <f>IF($E$7&gt;=NL$7,INDEX(Data!NI:NI,MATCH(Control!$E40,Data!$B:$B,0),),NA())</f>
        <v>#N/A</v>
      </c>
    </row>
    <row r="41" spans="1:376" x14ac:dyDescent="0.25">
      <c r="C41" s="8">
        <f t="shared" si="0"/>
        <v>39479</v>
      </c>
      <c r="E41" s="3" t="str">
        <f t="shared" si="35"/>
        <v>South Australia - Supermarket &amp; grocery stores</v>
      </c>
      <c r="F41" t="str">
        <f t="shared" si="36"/>
        <v>South Australia</v>
      </c>
      <c r="G41" t="str">
        <f t="shared" si="37"/>
        <v>Supermarket &amp; grocery stores</v>
      </c>
      <c r="H41">
        <f>IF($E$7&gt;=H$7,INDEX(Data!E:E,MATCH(Control!$E41,Data!$B:$B,0),),NA())</f>
        <v>83.5</v>
      </c>
      <c r="I41">
        <f>IF($E$7&gt;=I$7,INDEX(Data!F:F,MATCH(Control!$E41,Data!$B:$B,0),),NA())</f>
        <v>80.599999999999994</v>
      </c>
      <c r="J41">
        <f>IF($E$7&gt;=J$7,INDEX(Data!G:G,MATCH(Control!$E41,Data!$B:$B,0),),NA())</f>
        <v>82.3</v>
      </c>
      <c r="K41">
        <f>IF($E$7&gt;=K$7,INDEX(Data!H:H,MATCH(Control!$E41,Data!$B:$B,0),),NA())</f>
        <v>88.2</v>
      </c>
      <c r="L41">
        <f>IF($E$7&gt;=L$7,INDEX(Data!I:I,MATCH(Control!$E41,Data!$B:$B,0),),NA())</f>
        <v>82.3</v>
      </c>
      <c r="M41">
        <f>IF($E$7&gt;=M$7,INDEX(Data!J:J,MATCH(Control!$E41,Data!$B:$B,0),),NA())</f>
        <v>84.2</v>
      </c>
      <c r="N41">
        <f>IF($E$7&gt;=N$7,INDEX(Data!K:K,MATCH(Control!$E41,Data!$B:$B,0),),NA())</f>
        <v>88.9</v>
      </c>
      <c r="O41">
        <f>IF($E$7&gt;=O$7,INDEX(Data!L:L,MATCH(Control!$E41,Data!$B:$B,0),),NA())</f>
        <v>87</v>
      </c>
      <c r="P41">
        <f>IF($E$7&gt;=P$7,INDEX(Data!M:M,MATCH(Control!$E41,Data!$B:$B,0),),NA())</f>
        <v>99.1</v>
      </c>
      <c r="Q41">
        <f>IF($E$7&gt;=Q$7,INDEX(Data!N:N,MATCH(Control!$E41,Data!$B:$B,0),),NA())</f>
        <v>82.7</v>
      </c>
      <c r="R41">
        <f>IF($E$7&gt;=R$7,INDEX(Data!O:O,MATCH(Control!$E41,Data!$B:$B,0),),NA())</f>
        <v>85.3</v>
      </c>
      <c r="S41">
        <f>IF($E$7&gt;=S$7,INDEX(Data!P:P,MATCH(Control!$E41,Data!$B:$B,0),),NA())</f>
        <v>95.9</v>
      </c>
      <c r="T41">
        <f>IF($E$7&gt;=T$7,INDEX(Data!Q:Q,MATCH(Control!$E41,Data!$B:$B,0),),NA())</f>
        <v>91</v>
      </c>
      <c r="U41">
        <f>IF($E$7&gt;=U$7,INDEX(Data!R:R,MATCH(Control!$E41,Data!$B:$B,0),),NA())</f>
        <v>91.6</v>
      </c>
      <c r="V41">
        <f>IF($E$7&gt;=V$7,INDEX(Data!S:S,MATCH(Control!$E41,Data!$B:$B,0),),NA())</f>
        <v>94</v>
      </c>
      <c r="W41">
        <f>IF($E$7&gt;=W$7,INDEX(Data!T:T,MATCH(Control!$E41,Data!$B:$B,0),),NA())</f>
        <v>98.3</v>
      </c>
      <c r="X41">
        <f>IF($E$7&gt;=X$7,INDEX(Data!U:U,MATCH(Control!$E41,Data!$B:$B,0),),NA())</f>
        <v>101.7</v>
      </c>
      <c r="Y41">
        <f>IF($E$7&gt;=Y$7,INDEX(Data!V:V,MATCH(Control!$E41,Data!$B:$B,0),),NA())</f>
        <v>99.1</v>
      </c>
      <c r="Z41">
        <f>IF($E$7&gt;=Z$7,INDEX(Data!W:W,MATCH(Control!$E41,Data!$B:$B,0),),NA())</f>
        <v>96.7</v>
      </c>
      <c r="AA41">
        <f>IF($E$7&gt;=AA$7,INDEX(Data!X:X,MATCH(Control!$E41,Data!$B:$B,0),),NA())</f>
        <v>101.2</v>
      </c>
      <c r="AB41">
        <f>IF($E$7&gt;=AB$7,INDEX(Data!Y:Y,MATCH(Control!$E41,Data!$B:$B,0),),NA())</f>
        <v>120.4</v>
      </c>
      <c r="AC41">
        <f>IF($E$7&gt;=AC$7,INDEX(Data!Z:Z,MATCH(Control!$E41,Data!$B:$B,0),),NA())</f>
        <v>94.6</v>
      </c>
      <c r="AD41">
        <f>IF($E$7&gt;=AD$7,INDEX(Data!AA:AA,MATCH(Control!$E41,Data!$B:$B,0),),NA())</f>
        <v>95.9</v>
      </c>
      <c r="AE41">
        <f>IF($E$7&gt;=AE$7,INDEX(Data!AB:AB,MATCH(Control!$E41,Data!$B:$B,0),),NA())</f>
        <v>101.4</v>
      </c>
      <c r="AF41">
        <f>IF($E$7&gt;=AF$7,INDEX(Data!AC:AC,MATCH(Control!$E41,Data!$B:$B,0),),NA())</f>
        <v>96</v>
      </c>
      <c r="AG41">
        <f>IF($E$7&gt;=AG$7,INDEX(Data!AD:AD,MATCH(Control!$E41,Data!$B:$B,0),),NA())</f>
        <v>99.5</v>
      </c>
      <c r="AH41">
        <f>IF($E$7&gt;=AH$7,INDEX(Data!AE:AE,MATCH(Control!$E41,Data!$B:$B,0),),NA())</f>
        <v>95.2</v>
      </c>
      <c r="AI41">
        <f>IF($E$7&gt;=AI$7,INDEX(Data!AF:AF,MATCH(Control!$E41,Data!$B:$B,0),),NA())</f>
        <v>95.4</v>
      </c>
      <c r="AJ41">
        <f>IF($E$7&gt;=AJ$7,INDEX(Data!AG:AG,MATCH(Control!$E41,Data!$B:$B,0),),NA())</f>
        <v>99.7</v>
      </c>
      <c r="AK41">
        <f>IF($E$7&gt;=AK$7,INDEX(Data!AH:AH,MATCH(Control!$E41,Data!$B:$B,0),),NA())</f>
        <v>94.1</v>
      </c>
      <c r="AL41">
        <f>IF($E$7&gt;=AL$7,INDEX(Data!AI:AI,MATCH(Control!$E41,Data!$B:$B,0),),NA())</f>
        <v>103.8</v>
      </c>
      <c r="AM41">
        <f>IF($E$7&gt;=AM$7,INDEX(Data!AJ:AJ,MATCH(Control!$E41,Data!$B:$B,0),),NA())</f>
        <v>105.1</v>
      </c>
      <c r="AN41">
        <f>IF($E$7&gt;=AN$7,INDEX(Data!AK:AK,MATCH(Control!$E41,Data!$B:$B,0),),NA())</f>
        <v>116.3</v>
      </c>
      <c r="AO41">
        <f>IF($E$7&gt;=AO$7,INDEX(Data!AL:AL,MATCH(Control!$E41,Data!$B:$B,0),),NA())</f>
        <v>105.2</v>
      </c>
      <c r="AP41">
        <f>IF($E$7&gt;=AP$7,INDEX(Data!AM:AM,MATCH(Control!$E41,Data!$B:$B,0),),NA())</f>
        <v>97.5</v>
      </c>
      <c r="AQ41">
        <f>IF($E$7&gt;=AQ$7,INDEX(Data!AN:AN,MATCH(Control!$E41,Data!$B:$B,0),),NA())</f>
        <v>105.4</v>
      </c>
      <c r="AR41">
        <f>IF($E$7&gt;=AR$7,INDEX(Data!AO:AO,MATCH(Control!$E41,Data!$B:$B,0),),NA())</f>
        <v>107.2</v>
      </c>
      <c r="AS41">
        <f>IF($E$7&gt;=AS$7,INDEX(Data!AP:AP,MATCH(Control!$E41,Data!$B:$B,0),),NA())</f>
        <v>112.8</v>
      </c>
      <c r="AT41">
        <f>IF($E$7&gt;=AT$7,INDEX(Data!AQ:AQ,MATCH(Control!$E41,Data!$B:$B,0),),NA())</f>
        <v>105.5</v>
      </c>
      <c r="AU41">
        <f>IF($E$7&gt;=AU$7,INDEX(Data!AR:AR,MATCH(Control!$E41,Data!$B:$B,0),),NA())</f>
        <v>105.9</v>
      </c>
      <c r="AV41">
        <f>IF($E$7&gt;=AV$7,INDEX(Data!AS:AS,MATCH(Control!$E41,Data!$B:$B,0),),NA())</f>
        <v>112.8</v>
      </c>
      <c r="AW41">
        <f>IF($E$7&gt;=AW$7,INDEX(Data!AT:AT,MATCH(Control!$E41,Data!$B:$B,0),),NA())</f>
        <v>107.2</v>
      </c>
      <c r="AX41">
        <f>IF($E$7&gt;=AX$7,INDEX(Data!AU:AU,MATCH(Control!$E41,Data!$B:$B,0),),NA())</f>
        <v>115.9</v>
      </c>
      <c r="AY41">
        <f>IF($E$7&gt;=AY$7,INDEX(Data!AV:AV,MATCH(Control!$E41,Data!$B:$B,0),),NA())</f>
        <v>113.4</v>
      </c>
      <c r="AZ41">
        <f>IF($E$7&gt;=AZ$7,INDEX(Data!AW:AW,MATCH(Control!$E41,Data!$B:$B,0),),NA())</f>
        <v>127.4</v>
      </c>
      <c r="BA41">
        <f>IF($E$7&gt;=BA$7,INDEX(Data!AX:AX,MATCH(Control!$E41,Data!$B:$B,0),),NA())</f>
        <v>114.7</v>
      </c>
      <c r="BB41">
        <f>IF($E$7&gt;=BB$7,INDEX(Data!AY:AY,MATCH(Control!$E41,Data!$B:$B,0),),NA())</f>
        <v>106.4</v>
      </c>
      <c r="BC41">
        <f>IF($E$7&gt;=BC$7,INDEX(Data!AZ:AZ,MATCH(Control!$E41,Data!$B:$B,0),),NA())</f>
        <v>118.5</v>
      </c>
      <c r="BD41">
        <f>IF($E$7&gt;=BD$7,INDEX(Data!BA:BA,MATCH(Control!$E41,Data!$B:$B,0),),NA())</f>
        <v>116.7</v>
      </c>
      <c r="BE41">
        <f>IF($E$7&gt;=BE$7,INDEX(Data!BB:BB,MATCH(Control!$E41,Data!$B:$B,0),),NA())</f>
        <v>122.9</v>
      </c>
      <c r="BF41">
        <f>IF($E$7&gt;=BF$7,INDEX(Data!BC:BC,MATCH(Control!$E41,Data!$B:$B,0),),NA())</f>
        <v>112.3</v>
      </c>
      <c r="BG41">
        <f>IF($E$7&gt;=BG$7,INDEX(Data!BD:BD,MATCH(Control!$E41,Data!$B:$B,0),),NA())</f>
        <v>118.9</v>
      </c>
      <c r="BH41">
        <f>IF($E$7&gt;=BH$7,INDEX(Data!BE:BE,MATCH(Control!$E41,Data!$B:$B,0),),NA())</f>
        <v>118.7</v>
      </c>
      <c r="BI41">
        <f>IF($E$7&gt;=BI$7,INDEX(Data!BF:BF,MATCH(Control!$E41,Data!$B:$B,0),),NA())</f>
        <v>116.2</v>
      </c>
      <c r="BJ41">
        <f>IF($E$7&gt;=BJ$7,INDEX(Data!BG:BG,MATCH(Control!$E41,Data!$B:$B,0),),NA())</f>
        <v>125</v>
      </c>
      <c r="BK41">
        <f>IF($E$7&gt;=BK$7,INDEX(Data!BH:BH,MATCH(Control!$E41,Data!$B:$B,0),),NA())</f>
        <v>119.5</v>
      </c>
      <c r="BL41">
        <f>IF($E$7&gt;=BL$7,INDEX(Data!BI:BI,MATCH(Control!$E41,Data!$B:$B,0),),NA())</f>
        <v>141.9</v>
      </c>
      <c r="BM41">
        <f>IF($E$7&gt;=BM$7,INDEX(Data!BJ:BJ,MATCH(Control!$E41,Data!$B:$B,0),),NA())</f>
        <v>120</v>
      </c>
      <c r="BN41">
        <f>IF($E$7&gt;=BN$7,INDEX(Data!BK:BK,MATCH(Control!$E41,Data!$B:$B,0),),NA())</f>
        <v>112.9</v>
      </c>
      <c r="BO41">
        <f>IF($E$7&gt;=BO$7,INDEX(Data!BL:BL,MATCH(Control!$E41,Data!$B:$B,0),),NA())</f>
        <v>119.8</v>
      </c>
      <c r="BP41">
        <f>IF($E$7&gt;=BP$7,INDEX(Data!BM:BM,MATCH(Control!$E41,Data!$B:$B,0),),NA())</f>
        <v>130.9</v>
      </c>
      <c r="BQ41">
        <f>IF($E$7&gt;=BQ$7,INDEX(Data!BN:BN,MATCH(Control!$E41,Data!$B:$B,0),),NA())</f>
        <v>128.69999999999999</v>
      </c>
      <c r="BR41">
        <f>IF($E$7&gt;=BR$7,INDEX(Data!BO:BO,MATCH(Control!$E41,Data!$B:$B,0),),NA())</f>
        <v>124.8</v>
      </c>
      <c r="BS41">
        <f>IF($E$7&gt;=BS$7,INDEX(Data!BP:BP,MATCH(Control!$E41,Data!$B:$B,0),),NA())</f>
        <v>131.30000000000001</v>
      </c>
      <c r="BT41">
        <f>IF($E$7&gt;=BT$7,INDEX(Data!BQ:BQ,MATCH(Control!$E41,Data!$B:$B,0),),NA())</f>
        <v>127.2</v>
      </c>
      <c r="BU41">
        <f>IF($E$7&gt;=BU$7,INDEX(Data!BR:BR,MATCH(Control!$E41,Data!$B:$B,0),),NA())</f>
        <v>126.9</v>
      </c>
      <c r="BV41">
        <f>IF($E$7&gt;=BV$7,INDEX(Data!BS:BS,MATCH(Control!$E41,Data!$B:$B,0),),NA())</f>
        <v>130.19999999999999</v>
      </c>
      <c r="BW41">
        <f>IF($E$7&gt;=BW$7,INDEX(Data!BT:BT,MATCH(Control!$E41,Data!$B:$B,0),),NA())</f>
        <v>124.2</v>
      </c>
      <c r="BX41">
        <f>IF($E$7&gt;=BX$7,INDEX(Data!BU:BU,MATCH(Control!$E41,Data!$B:$B,0),),NA())</f>
        <v>149.69999999999999</v>
      </c>
      <c r="BY41">
        <f>IF($E$7&gt;=BY$7,INDEX(Data!BV:BV,MATCH(Control!$E41,Data!$B:$B,0),),NA())</f>
        <v>119.5</v>
      </c>
      <c r="BZ41">
        <f>IF($E$7&gt;=BZ$7,INDEX(Data!BW:BW,MATCH(Control!$E41,Data!$B:$B,0),),NA())</f>
        <v>116.9</v>
      </c>
      <c r="CA41">
        <f>IF($E$7&gt;=CA$7,INDEX(Data!BX:BX,MATCH(Control!$E41,Data!$B:$B,0),),NA())</f>
        <v>135.5</v>
      </c>
      <c r="CB41">
        <f>IF($E$7&gt;=CB$7,INDEX(Data!BY:BY,MATCH(Control!$E41,Data!$B:$B,0),),NA())</f>
        <v>125.9</v>
      </c>
      <c r="CC41">
        <f>IF($E$7&gt;=CC$7,INDEX(Data!BZ:BZ,MATCH(Control!$E41,Data!$B:$B,0),),NA())</f>
        <v>126.1</v>
      </c>
      <c r="CD41">
        <f>IF($E$7&gt;=CD$7,INDEX(Data!CA:CA,MATCH(Control!$E41,Data!$B:$B,0),),NA())</f>
        <v>129.6</v>
      </c>
      <c r="CE41">
        <f>IF($E$7&gt;=CE$7,INDEX(Data!CB:CB,MATCH(Control!$E41,Data!$B:$B,0),),NA())</f>
        <v>128.80000000000001</v>
      </c>
      <c r="CF41">
        <f>IF($E$7&gt;=CF$7,INDEX(Data!CC:CC,MATCH(Control!$E41,Data!$B:$B,0),),NA())</f>
        <v>133.30000000000001</v>
      </c>
      <c r="CG41">
        <f>IF($E$7&gt;=CG$7,INDEX(Data!CD:CD,MATCH(Control!$E41,Data!$B:$B,0),),NA())</f>
        <v>137.80000000000001</v>
      </c>
      <c r="CH41">
        <f>IF($E$7&gt;=CH$7,INDEX(Data!CE:CE,MATCH(Control!$E41,Data!$B:$B,0),),NA())</f>
        <v>138.69999999999999</v>
      </c>
      <c r="CI41">
        <f>IF($E$7&gt;=CI$7,INDEX(Data!CF:CF,MATCH(Control!$E41,Data!$B:$B,0),),NA())</f>
        <v>139.80000000000001</v>
      </c>
      <c r="CJ41">
        <f>IF($E$7&gt;=CJ$7,INDEX(Data!CG:CG,MATCH(Control!$E41,Data!$B:$B,0),),NA())</f>
        <v>163.69999999999999</v>
      </c>
      <c r="CK41">
        <f>IF($E$7&gt;=CK$7,INDEX(Data!CH:CH,MATCH(Control!$E41,Data!$B:$B,0),),NA())</f>
        <v>132.9</v>
      </c>
      <c r="CL41">
        <f>IF($E$7&gt;=CL$7,INDEX(Data!CI:CI,MATCH(Control!$E41,Data!$B:$B,0),),NA())</f>
        <v>128.19999999999999</v>
      </c>
      <c r="CM41">
        <f>IF($E$7&gt;=CM$7,INDEX(Data!CJ:CJ,MATCH(Control!$E41,Data!$B:$B,0),),NA())</f>
        <v>140.19999999999999</v>
      </c>
      <c r="CN41">
        <f>IF($E$7&gt;=CN$7,INDEX(Data!CK:CK,MATCH(Control!$E41,Data!$B:$B,0),),NA())</f>
        <v>127.4</v>
      </c>
      <c r="CO41">
        <f>IF($E$7&gt;=CO$7,INDEX(Data!CL:CL,MATCH(Control!$E41,Data!$B:$B,0),),NA())</f>
        <v>132.6</v>
      </c>
      <c r="CP41">
        <f>IF($E$7&gt;=CP$7,INDEX(Data!CM:CM,MATCH(Control!$E41,Data!$B:$B,0),),NA())</f>
        <v>132.9</v>
      </c>
      <c r="CQ41">
        <f>IF($E$7&gt;=CQ$7,INDEX(Data!CN:CN,MATCH(Control!$E41,Data!$B:$B,0),),NA())</f>
        <v>132.9</v>
      </c>
      <c r="CR41">
        <f>IF($E$7&gt;=CR$7,INDEX(Data!CO:CO,MATCH(Control!$E41,Data!$B:$B,0),),NA())</f>
        <v>139.19999999999999</v>
      </c>
      <c r="CS41">
        <f>IF($E$7&gt;=CS$7,INDEX(Data!CP:CP,MATCH(Control!$E41,Data!$B:$B,0),),NA())</f>
        <v>135.9</v>
      </c>
      <c r="CT41">
        <f>IF($E$7&gt;=CT$7,INDEX(Data!CQ:CQ,MATCH(Control!$E41,Data!$B:$B,0),),NA())</f>
        <v>137.19999999999999</v>
      </c>
      <c r="CU41">
        <f>IF($E$7&gt;=CU$7,INDEX(Data!CR:CR,MATCH(Control!$E41,Data!$B:$B,0),),NA())</f>
        <v>142.9</v>
      </c>
      <c r="CV41">
        <f>IF($E$7&gt;=CV$7,INDEX(Data!CS:CS,MATCH(Control!$E41,Data!$B:$B,0),),NA())</f>
        <v>162.19999999999999</v>
      </c>
      <c r="CW41">
        <f>IF($E$7&gt;=CW$7,INDEX(Data!CT:CT,MATCH(Control!$E41,Data!$B:$B,0),),NA())</f>
        <v>139.80000000000001</v>
      </c>
      <c r="CX41">
        <f>IF($E$7&gt;=CX$7,INDEX(Data!CU:CU,MATCH(Control!$E41,Data!$B:$B,0),),NA())</f>
        <v>129.5</v>
      </c>
      <c r="CY41">
        <f>IF($E$7&gt;=CY$7,INDEX(Data!CV:CV,MATCH(Control!$E41,Data!$B:$B,0),),NA())</f>
        <v>150.1</v>
      </c>
      <c r="CZ41">
        <f>IF($E$7&gt;=CZ$7,INDEX(Data!CW:CW,MATCH(Control!$E41,Data!$B:$B,0),),NA())</f>
        <v>139.9</v>
      </c>
      <c r="DA41">
        <f>IF($E$7&gt;=DA$7,INDEX(Data!CX:CX,MATCH(Control!$E41,Data!$B:$B,0),),NA())</f>
        <v>148.19999999999999</v>
      </c>
      <c r="DB41">
        <f>IF($E$7&gt;=DB$7,INDEX(Data!CY:CY,MATCH(Control!$E41,Data!$B:$B,0),),NA())</f>
        <v>143.69999999999999</v>
      </c>
      <c r="DC41">
        <f>IF($E$7&gt;=DC$7,INDEX(Data!CZ:CZ,MATCH(Control!$E41,Data!$B:$B,0),),NA())</f>
        <v>137.80000000000001</v>
      </c>
      <c r="DD41">
        <f>IF($E$7&gt;=DD$7,INDEX(Data!DA:DA,MATCH(Control!$E41,Data!$B:$B,0),),NA())</f>
        <v>152</v>
      </c>
      <c r="DE41">
        <f>IF($E$7&gt;=DE$7,INDEX(Data!DB:DB,MATCH(Control!$E41,Data!$B:$B,0),),NA())</f>
        <v>138.1</v>
      </c>
      <c r="DF41">
        <f>IF($E$7&gt;=DF$7,INDEX(Data!DC:DC,MATCH(Control!$E41,Data!$B:$B,0),),NA())</f>
        <v>149.80000000000001</v>
      </c>
      <c r="DG41">
        <f>IF($E$7&gt;=DG$7,INDEX(Data!DD:DD,MATCH(Control!$E41,Data!$B:$B,0),),NA())</f>
        <v>160</v>
      </c>
      <c r="DH41">
        <f>IF($E$7&gt;=DH$7,INDEX(Data!DE:DE,MATCH(Control!$E41,Data!$B:$B,0),),NA())</f>
        <v>177.2</v>
      </c>
      <c r="DI41">
        <f>IF($E$7&gt;=DI$7,INDEX(Data!DF:DF,MATCH(Control!$E41,Data!$B:$B,0),),NA())</f>
        <v>161.69999999999999</v>
      </c>
      <c r="DJ41">
        <f>IF($E$7&gt;=DJ$7,INDEX(Data!DG:DG,MATCH(Control!$E41,Data!$B:$B,0),),NA())</f>
        <v>147.9</v>
      </c>
      <c r="DK41">
        <f>IF($E$7&gt;=DK$7,INDEX(Data!DH:DH,MATCH(Control!$E41,Data!$B:$B,0),),NA())</f>
        <v>170.3</v>
      </c>
      <c r="DL41">
        <f>IF($E$7&gt;=DL$7,INDEX(Data!DI:DI,MATCH(Control!$E41,Data!$B:$B,0),),NA())</f>
        <v>150.9</v>
      </c>
      <c r="DM41">
        <f>IF($E$7&gt;=DM$7,INDEX(Data!DJ:DJ,MATCH(Control!$E41,Data!$B:$B,0),),NA())</f>
        <v>170.6</v>
      </c>
      <c r="DN41">
        <f>IF($E$7&gt;=DN$7,INDEX(Data!DK:DK,MATCH(Control!$E41,Data!$B:$B,0),),NA())</f>
        <v>156.19999999999999</v>
      </c>
      <c r="DO41">
        <f>IF($E$7&gt;=DO$7,INDEX(Data!DL:DL,MATCH(Control!$E41,Data!$B:$B,0),),NA())</f>
        <v>165.6</v>
      </c>
      <c r="DP41">
        <f>IF($E$7&gt;=DP$7,INDEX(Data!DM:DM,MATCH(Control!$E41,Data!$B:$B,0),),NA())</f>
        <v>172.4</v>
      </c>
      <c r="DQ41">
        <f>IF($E$7&gt;=DQ$7,INDEX(Data!DN:DN,MATCH(Control!$E41,Data!$B:$B,0),),NA())</f>
        <v>154.4</v>
      </c>
      <c r="DR41">
        <f>IF($E$7&gt;=DR$7,INDEX(Data!DO:DO,MATCH(Control!$E41,Data!$B:$B,0),),NA())</f>
        <v>165.8</v>
      </c>
      <c r="DS41">
        <f>IF($E$7&gt;=DS$7,INDEX(Data!DP:DP,MATCH(Control!$E41,Data!$B:$B,0),),NA())</f>
        <v>165.8</v>
      </c>
      <c r="DT41">
        <f>IF($E$7&gt;=DT$7,INDEX(Data!DQ:DQ,MATCH(Control!$E41,Data!$B:$B,0),),NA())</f>
        <v>174.4</v>
      </c>
      <c r="DU41">
        <f>IF($E$7&gt;=DU$7,INDEX(Data!DR:DR,MATCH(Control!$E41,Data!$B:$B,0),),NA())</f>
        <v>162.5</v>
      </c>
      <c r="DV41">
        <f>IF($E$7&gt;=DV$7,INDEX(Data!DS:DS,MATCH(Control!$E41,Data!$B:$B,0),),NA())</f>
        <v>155.30000000000001</v>
      </c>
      <c r="DW41">
        <f>IF($E$7&gt;=DW$7,INDEX(Data!DT:DT,MATCH(Control!$E41,Data!$B:$B,0),),NA())</f>
        <v>158.19999999999999</v>
      </c>
      <c r="DX41">
        <f>IF($E$7&gt;=DX$7,INDEX(Data!DU:DU,MATCH(Control!$E41,Data!$B:$B,0),),NA())</f>
        <v>162.6</v>
      </c>
      <c r="DY41">
        <f>IF($E$7&gt;=DY$7,INDEX(Data!DV:DV,MATCH(Control!$E41,Data!$B:$B,0),),NA())</f>
        <v>164.3</v>
      </c>
      <c r="DZ41">
        <f>IF($E$7&gt;=DZ$7,INDEX(Data!DW:DW,MATCH(Control!$E41,Data!$B:$B,0),),NA())</f>
        <v>154.9</v>
      </c>
      <c r="EA41">
        <f>IF($E$7&gt;=EA$7,INDEX(Data!DX:DX,MATCH(Control!$E41,Data!$B:$B,0),),NA())</f>
        <v>160.6</v>
      </c>
      <c r="EB41">
        <f>IF($E$7&gt;=EB$7,INDEX(Data!DY:DY,MATCH(Control!$E41,Data!$B:$B,0),),NA())</f>
        <v>151.69999999999999</v>
      </c>
      <c r="EC41">
        <f>IF($E$7&gt;=EC$7,INDEX(Data!DZ:DZ,MATCH(Control!$E41,Data!$B:$B,0),),NA())</f>
        <v>152.19999999999999</v>
      </c>
      <c r="ED41">
        <f>IF($E$7&gt;=ED$7,INDEX(Data!EA:EA,MATCH(Control!$E41,Data!$B:$B,0),),NA())</f>
        <v>164.6</v>
      </c>
      <c r="EE41">
        <f>IF($E$7&gt;=EE$7,INDEX(Data!EB:EB,MATCH(Control!$E41,Data!$B:$B,0),),NA())</f>
        <v>154.4</v>
      </c>
      <c r="EF41">
        <f>IF($E$7&gt;=EF$7,INDEX(Data!EC:EC,MATCH(Control!$E41,Data!$B:$B,0),),NA())</f>
        <v>189.5</v>
      </c>
      <c r="EG41">
        <f>IF($E$7&gt;=EG$7,INDEX(Data!ED:ED,MATCH(Control!$E41,Data!$B:$B,0),),NA())</f>
        <v>163.4</v>
      </c>
      <c r="EH41">
        <f>IF($E$7&gt;=EH$7,INDEX(Data!EE:EE,MATCH(Control!$E41,Data!$B:$B,0),),NA())</f>
        <v>150</v>
      </c>
      <c r="EI41">
        <f>IF($E$7&gt;=EI$7,INDEX(Data!EF:EF,MATCH(Control!$E41,Data!$B:$B,0),),NA())</f>
        <v>171.1</v>
      </c>
      <c r="EJ41">
        <f>IF($E$7&gt;=EJ$7,INDEX(Data!EG:EG,MATCH(Control!$E41,Data!$B:$B,0),),NA())</f>
        <v>173.8</v>
      </c>
      <c r="EK41">
        <f>IF($E$7&gt;=EK$7,INDEX(Data!EH:EH,MATCH(Control!$E41,Data!$B:$B,0),),NA())</f>
        <v>169.3</v>
      </c>
      <c r="EL41">
        <f>IF($E$7&gt;=EL$7,INDEX(Data!EI:EI,MATCH(Control!$E41,Data!$B:$B,0),),NA())</f>
        <v>164.4</v>
      </c>
      <c r="EM41">
        <f>IF($E$7&gt;=EM$7,INDEX(Data!EJ:EJ,MATCH(Control!$E41,Data!$B:$B,0),),NA())</f>
        <v>176.2</v>
      </c>
      <c r="EN41">
        <f>IF($E$7&gt;=EN$7,INDEX(Data!EK:EK,MATCH(Control!$E41,Data!$B:$B,0),),NA())</f>
        <v>165.2</v>
      </c>
      <c r="EO41">
        <f>IF($E$7&gt;=EO$7,INDEX(Data!EL:EL,MATCH(Control!$E41,Data!$B:$B,0),),NA())</f>
        <v>170.1</v>
      </c>
      <c r="EP41">
        <f>IF($E$7&gt;=EP$7,INDEX(Data!EM:EM,MATCH(Control!$E41,Data!$B:$B,0),),NA())</f>
        <v>175.8</v>
      </c>
      <c r="EQ41">
        <f>IF($E$7&gt;=EQ$7,INDEX(Data!EN:EN,MATCH(Control!$E41,Data!$B:$B,0),),NA())</f>
        <v>175.5</v>
      </c>
      <c r="ER41">
        <f>IF($E$7&gt;=ER$7,INDEX(Data!EO:EO,MATCH(Control!$E41,Data!$B:$B,0),),NA())</f>
        <v>209.5</v>
      </c>
      <c r="ES41">
        <f>IF($E$7&gt;=ES$7,INDEX(Data!EP:EP,MATCH(Control!$E41,Data!$B:$B,0),),NA())</f>
        <v>169.9</v>
      </c>
      <c r="ET41">
        <f>IF($E$7&gt;=ET$7,INDEX(Data!EQ:EQ,MATCH(Control!$E41,Data!$B:$B,0),),NA())</f>
        <v>166.6</v>
      </c>
      <c r="EU41">
        <f>IF($E$7&gt;=EU$7,INDEX(Data!ER:ER,MATCH(Control!$E41,Data!$B:$B,0),),NA())</f>
        <v>187.9</v>
      </c>
      <c r="EV41">
        <f>IF($E$7&gt;=EV$7,INDEX(Data!ES:ES,MATCH(Control!$E41,Data!$B:$B,0),),NA())</f>
        <v>172.6</v>
      </c>
      <c r="EW41">
        <f>IF($E$7&gt;=EW$7,INDEX(Data!ET:ET,MATCH(Control!$E41,Data!$B:$B,0),),NA())</f>
        <v>172.7</v>
      </c>
      <c r="EX41">
        <f>IF($E$7&gt;=EX$7,INDEX(Data!EU:EU,MATCH(Control!$E41,Data!$B:$B,0),),NA())</f>
        <v>173.3</v>
      </c>
      <c r="EY41">
        <f>IF($E$7&gt;=EY$7,INDEX(Data!EV:EV,MATCH(Control!$E41,Data!$B:$B,0),),NA())</f>
        <v>176.6</v>
      </c>
      <c r="EZ41">
        <f>IF($E$7&gt;=EZ$7,INDEX(Data!EW:EW,MATCH(Control!$E41,Data!$B:$B,0),),NA())</f>
        <v>175.2</v>
      </c>
      <c r="FA41">
        <f>IF($E$7&gt;=FA$7,INDEX(Data!EX:EX,MATCH(Control!$E41,Data!$B:$B,0),),NA())</f>
        <v>178.7</v>
      </c>
      <c r="FB41">
        <f>IF($E$7&gt;=FB$7,INDEX(Data!EY:EY,MATCH(Control!$E41,Data!$B:$B,0),),NA())</f>
        <v>181.5</v>
      </c>
      <c r="FC41">
        <f>IF($E$7&gt;=FC$7,INDEX(Data!EZ:EZ,MATCH(Control!$E41,Data!$B:$B,0),),NA())</f>
        <v>182.1</v>
      </c>
      <c r="FD41">
        <f>IF($E$7&gt;=FD$7,INDEX(Data!FA:FA,MATCH(Control!$E41,Data!$B:$B,0),),NA())</f>
        <v>217.4</v>
      </c>
      <c r="FE41">
        <f>IF($E$7&gt;=FE$7,INDEX(Data!FB:FB,MATCH(Control!$E41,Data!$B:$B,0),),NA())</f>
        <v>182.7</v>
      </c>
      <c r="FF41">
        <f>IF($E$7&gt;=FF$7,INDEX(Data!FC:FC,MATCH(Control!$E41,Data!$B:$B,0),),NA())</f>
        <v>176.1</v>
      </c>
      <c r="FG41">
        <f>IF($E$7&gt;=FG$7,INDEX(Data!FD:FD,MATCH(Control!$E41,Data!$B:$B,0),),NA())</f>
        <v>197.6</v>
      </c>
      <c r="FH41">
        <f>IF($E$7&gt;=FH$7,INDEX(Data!FE:FE,MATCH(Control!$E41,Data!$B:$B,0),),NA())</f>
        <v>188.2</v>
      </c>
      <c r="FI41">
        <f>IF($E$7&gt;=FI$7,INDEX(Data!FF:FF,MATCH(Control!$E41,Data!$B:$B,0),),NA())</f>
        <v>190.4</v>
      </c>
      <c r="FJ41">
        <f>IF($E$7&gt;=FJ$7,INDEX(Data!FG:FG,MATCH(Control!$E41,Data!$B:$B,0),),NA())</f>
        <v>189.7</v>
      </c>
      <c r="FK41">
        <f>IF($E$7&gt;=FK$7,INDEX(Data!FH:FH,MATCH(Control!$E41,Data!$B:$B,0),),NA())</f>
        <v>187.5</v>
      </c>
      <c r="FL41">
        <f>IF($E$7&gt;=FL$7,INDEX(Data!FI:FI,MATCH(Control!$E41,Data!$B:$B,0),),NA())</f>
        <v>198.7</v>
      </c>
      <c r="FM41">
        <f>IF($E$7&gt;=FM$7,INDEX(Data!FJ:FJ,MATCH(Control!$E41,Data!$B:$B,0),),NA())</f>
        <v>199.3</v>
      </c>
      <c r="FN41">
        <f>IF($E$7&gt;=FN$7,INDEX(Data!FK:FK,MATCH(Control!$E41,Data!$B:$B,0),),NA())</f>
        <v>201.7</v>
      </c>
      <c r="FO41">
        <f>IF($E$7&gt;=FO$7,INDEX(Data!FL:FL,MATCH(Control!$E41,Data!$B:$B,0),),NA())</f>
        <v>212.7</v>
      </c>
      <c r="FP41">
        <f>IF($E$7&gt;=FP$7,INDEX(Data!FM:FM,MATCH(Control!$E41,Data!$B:$B,0),),NA())</f>
        <v>234.2</v>
      </c>
      <c r="FQ41">
        <f>IF($E$7&gt;=FQ$7,INDEX(Data!FN:FN,MATCH(Control!$E41,Data!$B:$B,0),),NA())</f>
        <v>190.9</v>
      </c>
      <c r="FR41">
        <f>IF($E$7&gt;=FR$7,INDEX(Data!FO:FO,MATCH(Control!$E41,Data!$B:$B,0),),NA())</f>
        <v>193.7</v>
      </c>
      <c r="FS41">
        <f>IF($E$7&gt;=FS$7,INDEX(Data!FP:FP,MATCH(Control!$E41,Data!$B:$B,0),),NA())</f>
        <v>205</v>
      </c>
      <c r="FT41">
        <f>IF($E$7&gt;=FT$7,INDEX(Data!FQ:FQ,MATCH(Control!$E41,Data!$B:$B,0),),NA())</f>
        <v>197.4</v>
      </c>
      <c r="FU41">
        <f>IF($E$7&gt;=FU$7,INDEX(Data!FR:FR,MATCH(Control!$E41,Data!$B:$B,0),),NA())</f>
        <v>209.2</v>
      </c>
      <c r="FV41">
        <f>IF($E$7&gt;=FV$7,INDEX(Data!FS:FS,MATCH(Control!$E41,Data!$B:$B,0),),NA())</f>
        <v>194.9</v>
      </c>
      <c r="FW41">
        <f>IF($E$7&gt;=FW$7,INDEX(Data!FT:FT,MATCH(Control!$E41,Data!$B:$B,0),),NA())</f>
        <v>204.7</v>
      </c>
      <c r="FX41">
        <f>IF($E$7&gt;=FX$7,INDEX(Data!FU:FU,MATCH(Control!$E41,Data!$B:$B,0),),NA())</f>
        <v>214.4</v>
      </c>
      <c r="FY41">
        <f>IF($E$7&gt;=FY$7,INDEX(Data!FV:FV,MATCH(Control!$E41,Data!$B:$B,0),),NA())</f>
        <v>200.7</v>
      </c>
      <c r="FZ41">
        <f>IF($E$7&gt;=FZ$7,INDEX(Data!FW:FW,MATCH(Control!$E41,Data!$B:$B,0),),NA())</f>
        <v>224.4</v>
      </c>
      <c r="GA41">
        <f>IF($E$7&gt;=GA$7,INDEX(Data!FX:FX,MATCH(Control!$E41,Data!$B:$B,0),),NA())</f>
        <v>222.1</v>
      </c>
      <c r="GB41">
        <f>IF($E$7&gt;=GB$7,INDEX(Data!FY:FY,MATCH(Control!$E41,Data!$B:$B,0),),NA())</f>
        <v>235.7</v>
      </c>
      <c r="GC41">
        <f>IF($E$7&gt;=GC$7,INDEX(Data!FZ:FZ,MATCH(Control!$E41,Data!$B:$B,0),),NA())</f>
        <v>221.6</v>
      </c>
      <c r="GD41">
        <f>IF($E$7&gt;=GD$7,INDEX(Data!GA:GA,MATCH(Control!$E41,Data!$B:$B,0),),NA())</f>
        <v>201</v>
      </c>
      <c r="GE41">
        <f>IF($E$7&gt;=GE$7,INDEX(Data!GB:GB,MATCH(Control!$E41,Data!$B:$B,0),),NA())</f>
        <v>219.4</v>
      </c>
      <c r="GF41">
        <f>IF($E$7&gt;=GF$7,INDEX(Data!GC:GC,MATCH(Control!$E41,Data!$B:$B,0),),NA())</f>
        <v>200.8</v>
      </c>
      <c r="GG41">
        <f>IF($E$7&gt;=GG$7,INDEX(Data!GD:GD,MATCH(Control!$E41,Data!$B:$B,0),),NA())</f>
        <v>213.3</v>
      </c>
      <c r="GH41">
        <f>IF($E$7&gt;=GH$7,INDEX(Data!GE:GE,MATCH(Control!$E41,Data!$B:$B,0),),NA())</f>
        <v>196</v>
      </c>
      <c r="GI41">
        <f>IF($E$7&gt;=GI$7,INDEX(Data!GF:GF,MATCH(Control!$E41,Data!$B:$B,0),),NA())</f>
        <v>210.7</v>
      </c>
      <c r="GJ41">
        <f>IF($E$7&gt;=GJ$7,INDEX(Data!GG:GG,MATCH(Control!$E41,Data!$B:$B,0),),NA())</f>
        <v>207.3</v>
      </c>
      <c r="GK41">
        <f>IF($E$7&gt;=GK$7,INDEX(Data!GH:GH,MATCH(Control!$E41,Data!$B:$B,0),),NA())</f>
        <v>208.5</v>
      </c>
      <c r="GL41">
        <f>IF($E$7&gt;=GL$7,INDEX(Data!GI:GI,MATCH(Control!$E41,Data!$B:$B,0),),NA())</f>
        <v>224.3</v>
      </c>
      <c r="GM41">
        <f>IF($E$7&gt;=GM$7,INDEX(Data!GJ:GJ,MATCH(Control!$E41,Data!$B:$B,0),),NA())</f>
        <v>217.8</v>
      </c>
      <c r="GN41">
        <f>IF($E$7&gt;=GN$7,INDEX(Data!GK:GK,MATCH(Control!$E41,Data!$B:$B,0),),NA())</f>
        <v>243.8</v>
      </c>
      <c r="GO41">
        <f>IF($E$7&gt;=GO$7,INDEX(Data!GL:GL,MATCH(Control!$E41,Data!$B:$B,0),),NA())</f>
        <v>235</v>
      </c>
      <c r="GP41">
        <f>IF($E$7&gt;=GP$7,INDEX(Data!GM:GM,MATCH(Control!$E41,Data!$B:$B,0),),NA())</f>
        <v>203.1</v>
      </c>
      <c r="GQ41">
        <f>IF($E$7&gt;=GQ$7,INDEX(Data!GN:GN,MATCH(Control!$E41,Data!$B:$B,0),),NA())</f>
        <v>220</v>
      </c>
      <c r="GR41">
        <f>IF($E$7&gt;=GR$7,INDEX(Data!GO:GO,MATCH(Control!$E41,Data!$B:$B,0),),NA())</f>
        <v>224.6</v>
      </c>
      <c r="GS41">
        <f>IF($E$7&gt;=GS$7,INDEX(Data!GP:GP,MATCH(Control!$E41,Data!$B:$B,0),),NA())</f>
        <v>225.1</v>
      </c>
      <c r="GT41">
        <f>IF($E$7&gt;=GT$7,INDEX(Data!GQ:GQ,MATCH(Control!$E41,Data!$B:$B,0),),NA())</f>
        <v>215.4</v>
      </c>
      <c r="GU41">
        <f>IF($E$7&gt;=GU$7,INDEX(Data!GR:GR,MATCH(Control!$E41,Data!$B:$B,0),),NA())</f>
        <v>225.8</v>
      </c>
      <c r="GV41">
        <f>IF($E$7&gt;=GV$7,INDEX(Data!GS:GS,MATCH(Control!$E41,Data!$B:$B,0),),NA())</f>
        <v>221.5</v>
      </c>
      <c r="GW41">
        <f>IF($E$7&gt;=GW$7,INDEX(Data!GT:GT,MATCH(Control!$E41,Data!$B:$B,0),),NA())</f>
        <v>223.5</v>
      </c>
      <c r="GX41">
        <f>IF($E$7&gt;=GX$7,INDEX(Data!GU:GU,MATCH(Control!$E41,Data!$B:$B,0),),NA())</f>
        <v>240.5</v>
      </c>
      <c r="GY41">
        <f>IF($E$7&gt;=GY$7,INDEX(Data!GV:GV,MATCH(Control!$E41,Data!$B:$B,0),),NA())</f>
        <v>224.3</v>
      </c>
      <c r="GZ41">
        <f>IF($E$7&gt;=GZ$7,INDEX(Data!GW:GW,MATCH(Control!$E41,Data!$B:$B,0),),NA())</f>
        <v>259.39999999999998</v>
      </c>
      <c r="HA41">
        <f>IF($E$7&gt;=HA$7,INDEX(Data!GX:GX,MATCH(Control!$E41,Data!$B:$B,0),),NA())</f>
        <v>240.5</v>
      </c>
      <c r="HB41">
        <f>IF($E$7&gt;=HB$7,INDEX(Data!GY:GY,MATCH(Control!$E41,Data!$B:$B,0),),NA())</f>
        <v>215.9</v>
      </c>
      <c r="HC41">
        <f>IF($E$7&gt;=HC$7,INDEX(Data!GZ:GZ,MATCH(Control!$E41,Data!$B:$B,0),),NA())</f>
        <v>238.7</v>
      </c>
      <c r="HD41">
        <f>IF($E$7&gt;=HD$7,INDEX(Data!HA:HA,MATCH(Control!$E41,Data!$B:$B,0),),NA())</f>
        <v>229</v>
      </c>
      <c r="HE41">
        <f>IF($E$7&gt;=HE$7,INDEX(Data!HB:HB,MATCH(Control!$E41,Data!$B:$B,0),),NA())</f>
        <v>228.1</v>
      </c>
      <c r="HF41">
        <f>IF($E$7&gt;=HF$7,INDEX(Data!HC:HC,MATCH(Control!$E41,Data!$B:$B,0),),NA())</f>
        <v>219.4</v>
      </c>
      <c r="HG41">
        <f>IF($E$7&gt;=HG$7,INDEX(Data!HD:HD,MATCH(Control!$E41,Data!$B:$B,0),),NA())</f>
        <v>235.9</v>
      </c>
      <c r="HH41">
        <f>IF($E$7&gt;=HH$7,INDEX(Data!HE:HE,MATCH(Control!$E41,Data!$B:$B,0),),NA())</f>
        <v>228.8</v>
      </c>
      <c r="HI41">
        <f>IF($E$7&gt;=HI$7,INDEX(Data!HF:HF,MATCH(Control!$E41,Data!$B:$B,0),),NA())</f>
        <v>236.1</v>
      </c>
      <c r="HJ41">
        <f>IF($E$7&gt;=HJ$7,INDEX(Data!HG:HG,MATCH(Control!$E41,Data!$B:$B,0),),NA())</f>
        <v>239.3</v>
      </c>
      <c r="HK41">
        <f>IF($E$7&gt;=HK$7,INDEX(Data!HH:HH,MATCH(Control!$E41,Data!$B:$B,0),),NA())</f>
        <v>238</v>
      </c>
      <c r="HL41">
        <f>IF($E$7&gt;=HL$7,INDEX(Data!HI:HI,MATCH(Control!$E41,Data!$B:$B,0),),NA())</f>
        <v>268.7</v>
      </c>
      <c r="HM41">
        <f>IF($E$7&gt;=HM$7,INDEX(Data!HJ:HJ,MATCH(Control!$E41,Data!$B:$B,0),),NA())</f>
        <v>228.2</v>
      </c>
      <c r="HN41">
        <f>IF($E$7&gt;=HN$7,INDEX(Data!HK:HK,MATCH(Control!$E41,Data!$B:$B,0),),NA())</f>
        <v>224.1</v>
      </c>
      <c r="HO41">
        <f>IF($E$7&gt;=HO$7,INDEX(Data!HL:HL,MATCH(Control!$E41,Data!$B:$B,0),),NA())</f>
        <v>243.5</v>
      </c>
      <c r="HP41">
        <f>IF($E$7&gt;=HP$7,INDEX(Data!HM:HM,MATCH(Control!$E41,Data!$B:$B,0),),NA())</f>
        <v>230.6</v>
      </c>
      <c r="HQ41">
        <f>IF($E$7&gt;=HQ$7,INDEX(Data!HN:HN,MATCH(Control!$E41,Data!$B:$B,0),),NA())</f>
        <v>230.8</v>
      </c>
      <c r="HR41">
        <f>IF($E$7&gt;=HR$7,INDEX(Data!HO:HO,MATCH(Control!$E41,Data!$B:$B,0),),NA())</f>
        <v>226.4</v>
      </c>
      <c r="HS41">
        <f>IF($E$7&gt;=HS$7,INDEX(Data!HP:HP,MATCH(Control!$E41,Data!$B:$B,0),),NA())</f>
        <v>227.4</v>
      </c>
      <c r="HT41">
        <f>IF($E$7&gt;=HT$7,INDEX(Data!HQ:HQ,MATCH(Control!$E41,Data!$B:$B,0),),NA())</f>
        <v>235.8</v>
      </c>
      <c r="HU41">
        <f>IF($E$7&gt;=HU$7,INDEX(Data!HR:HR,MATCH(Control!$E41,Data!$B:$B,0),),NA())</f>
        <v>230.2</v>
      </c>
      <c r="HV41">
        <f>IF($E$7&gt;=HV$7,INDEX(Data!HS:HS,MATCH(Control!$E41,Data!$B:$B,0),),NA())</f>
        <v>238.2</v>
      </c>
      <c r="HW41">
        <f>IF($E$7&gt;=HW$7,INDEX(Data!HT:HT,MATCH(Control!$E41,Data!$B:$B,0),),NA())</f>
        <v>248.8</v>
      </c>
      <c r="HX41">
        <f>IF($E$7&gt;=HX$7,INDEX(Data!HU:HU,MATCH(Control!$E41,Data!$B:$B,0),),NA())</f>
        <v>273.3</v>
      </c>
      <c r="HY41">
        <f>IF($E$7&gt;=HY$7,INDEX(Data!HV:HV,MATCH(Control!$E41,Data!$B:$B,0),),NA())</f>
        <v>244.5</v>
      </c>
      <c r="HZ41">
        <f>IF($E$7&gt;=HZ$7,INDEX(Data!HW:HW,MATCH(Control!$E41,Data!$B:$B,0),),NA())</f>
        <v>233.1</v>
      </c>
      <c r="IA41">
        <f>IF($E$7&gt;=IA$7,INDEX(Data!HX:HX,MATCH(Control!$E41,Data!$B:$B,0),),NA())</f>
        <v>265.2</v>
      </c>
      <c r="IB41">
        <f>IF($E$7&gt;=IB$7,INDEX(Data!HY:HY,MATCH(Control!$E41,Data!$B:$B,0),),NA())</f>
        <v>247</v>
      </c>
      <c r="IC41">
        <f>IF($E$7&gt;=IC$7,INDEX(Data!HZ:HZ,MATCH(Control!$E41,Data!$B:$B,0),),NA())</f>
        <v>258.7</v>
      </c>
      <c r="ID41">
        <f>IF($E$7&gt;=ID$7,INDEX(Data!IA:IA,MATCH(Control!$E41,Data!$B:$B,0),),NA())</f>
        <v>247.9</v>
      </c>
      <c r="IE41">
        <f>IF($E$7&gt;=IE$7,INDEX(Data!IB:IB,MATCH(Control!$E41,Data!$B:$B,0),),NA())</f>
        <v>252.9</v>
      </c>
      <c r="IF41">
        <f>IF($E$7&gt;=IF$7,INDEX(Data!IC:IC,MATCH(Control!$E41,Data!$B:$B,0),),NA())</f>
        <v>273.89999999999998</v>
      </c>
      <c r="IG41">
        <f>IF($E$7&gt;=IG$7,INDEX(Data!ID:ID,MATCH(Control!$E41,Data!$B:$B,0),),NA())</f>
        <v>261.10000000000002</v>
      </c>
      <c r="IH41">
        <f>IF($E$7&gt;=IH$7,INDEX(Data!IE:IE,MATCH(Control!$E41,Data!$B:$B,0),),NA())</f>
        <v>272</v>
      </c>
      <c r="II41">
        <f>IF($E$7&gt;=II$7,INDEX(Data!IF:IF,MATCH(Control!$E41,Data!$B:$B,0),),NA())</f>
        <v>280.2</v>
      </c>
      <c r="IJ41">
        <f>IF($E$7&gt;=IJ$7,INDEX(Data!IG:IG,MATCH(Control!$E41,Data!$B:$B,0),),NA())</f>
        <v>298.60000000000002</v>
      </c>
      <c r="IK41">
        <f>IF($E$7&gt;=IK$7,INDEX(Data!IH:IH,MATCH(Control!$E41,Data!$B:$B,0),),NA())</f>
        <v>283.60000000000002</v>
      </c>
      <c r="IL41">
        <f>IF($E$7&gt;=IL$7,INDEX(Data!II:II,MATCH(Control!$E41,Data!$B:$B,0),),NA())</f>
        <v>253.4</v>
      </c>
      <c r="IM41">
        <f>IF($E$7&gt;=IM$7,INDEX(Data!IJ:IJ,MATCH(Control!$E41,Data!$B:$B,0),),NA())</f>
        <v>291.3</v>
      </c>
      <c r="IN41">
        <f>IF($E$7&gt;=IN$7,INDEX(Data!IK:IK,MATCH(Control!$E41,Data!$B:$B,0),),NA())</f>
        <v>260.5</v>
      </c>
      <c r="IO41">
        <f>IF($E$7&gt;=IO$7,INDEX(Data!IL:IL,MATCH(Control!$E41,Data!$B:$B,0),),NA())</f>
        <v>284</v>
      </c>
      <c r="IP41">
        <f>IF($E$7&gt;=IP$7,INDEX(Data!IM:IM,MATCH(Control!$E41,Data!$B:$B,0),),NA())</f>
        <v>261.8</v>
      </c>
      <c r="IQ41">
        <f>IF($E$7&gt;=IQ$7,INDEX(Data!IN:IN,MATCH(Control!$E41,Data!$B:$B,0),),NA())</f>
        <v>285.2</v>
      </c>
      <c r="IR41">
        <f>IF($E$7&gt;=IR$7,INDEX(Data!IO:IO,MATCH(Control!$E41,Data!$B:$B,0),),NA())</f>
        <v>302.2</v>
      </c>
      <c r="IS41">
        <f>IF($E$7&gt;=IS$7,INDEX(Data!IP:IP,MATCH(Control!$E41,Data!$B:$B,0),),NA())</f>
        <v>280.60000000000002</v>
      </c>
      <c r="IT41">
        <f>IF($E$7&gt;=IT$7,INDEX(Data!IQ:IQ,MATCH(Control!$E41,Data!$B:$B,0),),NA())</f>
        <v>297.89999999999998</v>
      </c>
      <c r="IU41">
        <f>IF($E$7&gt;=IU$7,INDEX(Data!IR:IR,MATCH(Control!$E41,Data!$B:$B,0),),NA())</f>
        <v>298.2</v>
      </c>
      <c r="IV41">
        <f>IF($E$7&gt;=IV$7,INDEX(Data!IS:IS,MATCH(Control!$E41,Data!$B:$B,0),),NA())</f>
        <v>322.7</v>
      </c>
      <c r="IW41">
        <f>IF($E$7&gt;=IW$7,INDEX(Data!IT:IT,MATCH(Control!$E41,Data!$B:$B,0),),NA())</f>
        <v>305.89999999999998</v>
      </c>
      <c r="IX41">
        <f>IF($E$7&gt;=IX$7,INDEX(Data!IU:IU,MATCH(Control!$E41,Data!$B:$B,0),),NA())</f>
        <v>274.39999999999998</v>
      </c>
      <c r="IY41">
        <f>IF($E$7&gt;=IY$7,INDEX(Data!IV:IV,MATCH(Control!$E41,Data!$B:$B,0),),NA())</f>
        <v>300</v>
      </c>
      <c r="IZ41">
        <f>IF($E$7&gt;=IZ$7,INDEX(Data!IW:IW,MATCH(Control!$E41,Data!$B:$B,0),),NA())</f>
        <v>299.10000000000002</v>
      </c>
      <c r="JA41">
        <f>IF($E$7&gt;=JA$7,INDEX(Data!IX:IX,MATCH(Control!$E41,Data!$B:$B,0),),NA())</f>
        <v>310.5</v>
      </c>
      <c r="JB41">
        <f>IF($E$7&gt;=JB$7,INDEX(Data!IY:IY,MATCH(Control!$E41,Data!$B:$B,0),),NA())</f>
        <v>281.3</v>
      </c>
      <c r="JC41">
        <f>IF($E$7&gt;=JC$7,INDEX(Data!IZ:IZ,MATCH(Control!$E41,Data!$B:$B,0),),NA())</f>
        <v>307.5</v>
      </c>
      <c r="JD41">
        <f>IF($E$7&gt;=JD$7,INDEX(Data!JA:JA,MATCH(Control!$E41,Data!$B:$B,0),),NA())</f>
        <v>305.7</v>
      </c>
      <c r="JE41">
        <f>IF($E$7&gt;=JE$7,INDEX(Data!JB:JB,MATCH(Control!$E41,Data!$B:$B,0),),NA())</f>
        <v>293</v>
      </c>
      <c r="JF41">
        <f>IF($E$7&gt;=JF$7,INDEX(Data!JC:JC,MATCH(Control!$E41,Data!$B:$B,0),),NA())</f>
        <v>325.89999999999998</v>
      </c>
      <c r="JG41">
        <f>IF($E$7&gt;=JG$7,INDEX(Data!JD:JD,MATCH(Control!$E41,Data!$B:$B,0),),NA())</f>
        <v>318</v>
      </c>
      <c r="JH41">
        <f>IF($E$7&gt;=JH$7,INDEX(Data!JE:JE,MATCH(Control!$E41,Data!$B:$B,0),),NA())</f>
        <v>349.9</v>
      </c>
      <c r="JI41">
        <f>IF($E$7&gt;=JI$7,INDEX(Data!JF:JF,MATCH(Control!$E41,Data!$B:$B,0),),NA())</f>
        <v>337.4</v>
      </c>
      <c r="JJ41">
        <f>IF($E$7&gt;=JJ$7,INDEX(Data!JG:JG,MATCH(Control!$E41,Data!$B:$B,0),),NA())</f>
        <v>306.60000000000002</v>
      </c>
      <c r="JK41">
        <f>IF($E$7&gt;=JK$7,INDEX(Data!JH:JH,MATCH(Control!$E41,Data!$B:$B,0),),NA())</f>
        <v>326.8</v>
      </c>
      <c r="JL41">
        <f>IF($E$7&gt;=JL$7,INDEX(Data!JI:JI,MATCH(Control!$E41,Data!$B:$B,0),),NA())</f>
        <v>331.6</v>
      </c>
      <c r="JM41">
        <f>IF($E$7&gt;=JM$7,INDEX(Data!JJ:JJ,MATCH(Control!$E41,Data!$B:$B,0),),NA())</f>
        <v>324.3</v>
      </c>
      <c r="JN41">
        <f>IF($E$7&gt;=JN$7,INDEX(Data!JK:JK,MATCH(Control!$E41,Data!$B:$B,0),),NA())</f>
        <v>316</v>
      </c>
      <c r="JO41">
        <f>IF($E$7&gt;=JO$7,INDEX(Data!JL:JL,MATCH(Control!$E41,Data!$B:$B,0),),NA())</f>
        <v>341.8</v>
      </c>
      <c r="JP41">
        <f>IF($E$7&gt;=JP$7,INDEX(Data!JM:JM,MATCH(Control!$E41,Data!$B:$B,0),),NA())</f>
        <v>330.8</v>
      </c>
      <c r="JQ41">
        <f>IF($E$7&gt;=JQ$7,INDEX(Data!JN:JN,MATCH(Control!$E41,Data!$B:$B,0),),NA())</f>
        <v>335.8</v>
      </c>
      <c r="JR41">
        <f>IF($E$7&gt;=JR$7,INDEX(Data!JO:JO,MATCH(Control!$E41,Data!$B:$B,0),),NA())</f>
        <v>344.5</v>
      </c>
      <c r="JS41">
        <f>IF($E$7&gt;=JS$7,INDEX(Data!JP:JP,MATCH(Control!$E41,Data!$B:$B,0),),NA())</f>
        <v>340.5</v>
      </c>
      <c r="JT41">
        <f>IF($E$7&gt;=JT$7,INDEX(Data!JQ:JQ,MATCH(Control!$E41,Data!$B:$B,0),),NA())</f>
        <v>391.4</v>
      </c>
      <c r="JU41">
        <f>IF($E$7&gt;=JU$7,INDEX(Data!JR:JR,MATCH(Control!$E41,Data!$B:$B,0),),NA())</f>
        <v>331.8</v>
      </c>
      <c r="JV41">
        <f>IF($E$7&gt;=JV$7,INDEX(Data!JS:JS,MATCH(Control!$E41,Data!$B:$B,0),),NA())</f>
        <v>319.10000000000002</v>
      </c>
      <c r="JW41">
        <f>IF($E$7&gt;=JW$7,INDEX(Data!JT:JT,MATCH(Control!$E41,Data!$B:$B,0),),NA())</f>
        <v>361.5</v>
      </c>
      <c r="JX41">
        <f>IF($E$7&gt;=JX$7,INDEX(Data!JU:JU,MATCH(Control!$E41,Data!$B:$B,0),),NA())</f>
        <v>335.6</v>
      </c>
      <c r="JY41">
        <f>IF($E$7&gt;=JY$7,INDEX(Data!JV:JV,MATCH(Control!$E41,Data!$B:$B,0),),NA())</f>
        <v>338</v>
      </c>
      <c r="JZ41">
        <f>IF($E$7&gt;=JZ$7,INDEX(Data!JW:JW,MATCH(Control!$E41,Data!$B:$B,0),),NA())</f>
        <v>335.4</v>
      </c>
      <c r="KA41">
        <f>IF($E$7&gt;=KA$7,INDEX(Data!JX:JX,MATCH(Control!$E41,Data!$B:$B,0),),NA())</f>
        <v>352.9</v>
      </c>
      <c r="KB41">
        <f>IF($E$7&gt;=KB$7,INDEX(Data!JY:JY,MATCH(Control!$E41,Data!$B:$B,0),),NA())</f>
        <v>358.4</v>
      </c>
      <c r="KC41">
        <f>IF($E$7&gt;=KC$7,INDEX(Data!JZ:JZ,MATCH(Control!$E41,Data!$B:$B,0),),NA())</f>
        <v>359.9</v>
      </c>
      <c r="KD41">
        <f>IF($E$7&gt;=KD$7,INDEX(Data!KA:KA,MATCH(Control!$E41,Data!$B:$B,0),),NA())</f>
        <v>362.1</v>
      </c>
      <c r="KE41">
        <f>IF($E$7&gt;=KE$7,INDEX(Data!KB:KB,MATCH(Control!$E41,Data!$B:$B,0),),NA())</f>
        <v>365.6</v>
      </c>
      <c r="KF41">
        <f>IF($E$7&gt;=KF$7,INDEX(Data!KC:KC,MATCH(Control!$E41,Data!$B:$B,0),),NA())</f>
        <v>414.8</v>
      </c>
      <c r="KG41">
        <f>IF($E$7&gt;=KG$7,INDEX(Data!KD:KD,MATCH(Control!$E41,Data!$B:$B,0),),NA())</f>
        <v>369.9</v>
      </c>
      <c r="KH41">
        <f>IF($E$7&gt;=KH$7,INDEX(Data!KE:KE,MATCH(Control!$E41,Data!$B:$B,0),),NA())</f>
        <v>350.1</v>
      </c>
      <c r="KI41">
        <f>IF($E$7&gt;=KI$7,INDEX(Data!KF:KF,MATCH(Control!$E41,Data!$B:$B,0),),NA())</f>
        <v>390.4</v>
      </c>
      <c r="KJ41">
        <f>IF($E$7&gt;=KJ$7,INDEX(Data!KG:KG,MATCH(Control!$E41,Data!$B:$B,0),),NA())</f>
        <v>368.2</v>
      </c>
      <c r="KK41">
        <f>IF($E$7&gt;=KK$7,INDEX(Data!KH:KH,MATCH(Control!$E41,Data!$B:$B,0),),NA())</f>
        <v>374.5</v>
      </c>
      <c r="KL41">
        <f>IF($E$7&gt;=KL$7,INDEX(Data!KI:KI,MATCH(Control!$E41,Data!$B:$B,0),),NA())</f>
        <v>372.2</v>
      </c>
      <c r="KM41">
        <f>IF($E$7&gt;=KM$7,INDEX(Data!KJ:KJ,MATCH(Control!$E41,Data!$B:$B,0),),NA())</f>
        <v>376.4</v>
      </c>
      <c r="KN41">
        <f>IF($E$7&gt;=KN$7,INDEX(Data!KK:KK,MATCH(Control!$E41,Data!$B:$B,0),),NA())</f>
        <v>390.8</v>
      </c>
      <c r="KO41">
        <f>IF($E$7&gt;=KO$7,INDEX(Data!KL:KL,MATCH(Control!$E41,Data!$B:$B,0),),NA())</f>
        <v>389.9</v>
      </c>
      <c r="KP41">
        <f>IF($E$7&gt;=KP$7,INDEX(Data!KM:KM,MATCH(Control!$E41,Data!$B:$B,0),),NA())</f>
        <v>397.1</v>
      </c>
      <c r="KQ41">
        <f>IF($E$7&gt;=KQ$7,INDEX(Data!KN:KN,MATCH(Control!$E41,Data!$B:$B,0),),NA())</f>
        <v>401.1</v>
      </c>
      <c r="KR41">
        <f>IF($E$7&gt;=KR$7,INDEX(Data!KO:KO,MATCH(Control!$E41,Data!$B:$B,0),),NA())</f>
        <v>445.2</v>
      </c>
      <c r="KS41">
        <f>IF($E$7&gt;=KS$7,INDEX(Data!KP:KP,MATCH(Control!$E41,Data!$B:$B,0),),NA())</f>
        <v>399.4</v>
      </c>
      <c r="KT41">
        <f>IF($E$7&gt;=KT$7,INDEX(Data!KQ:KQ,MATCH(Control!$E41,Data!$B:$B,0),),NA())</f>
        <v>373</v>
      </c>
      <c r="KU41">
        <f>IF($E$7&gt;=KU$7,INDEX(Data!KR:KR,MATCH(Control!$E41,Data!$B:$B,0),),NA())</f>
        <v>415.9</v>
      </c>
      <c r="KV41">
        <f>IF($E$7&gt;=KV$7,INDEX(Data!KS:KS,MATCH(Control!$E41,Data!$B:$B,0),),NA())</f>
        <v>395</v>
      </c>
      <c r="KW41">
        <f>IF($E$7&gt;=KW$7,INDEX(Data!KT:KT,MATCH(Control!$E41,Data!$B:$B,0),),NA())</f>
        <v>407.3</v>
      </c>
      <c r="KX41">
        <f>IF($E$7&gt;=KX$7,INDEX(Data!KU:KU,MATCH(Control!$E41,Data!$B:$B,0),),NA())</f>
        <v>398.2</v>
      </c>
      <c r="KY41">
        <f>IF($E$7&gt;=KY$7,INDEX(Data!KV:KV,MATCH(Control!$E41,Data!$B:$B,0),),NA())</f>
        <v>408.9</v>
      </c>
      <c r="KZ41">
        <f>IF($E$7&gt;=KZ$7,INDEX(Data!KW:KW,MATCH(Control!$E41,Data!$B:$B,0),),NA())</f>
        <v>425.8</v>
      </c>
      <c r="LA41">
        <f>IF($E$7&gt;=LA$7,INDEX(Data!KX:KX,MATCH(Control!$E41,Data!$B:$B,0),),NA())</f>
        <v>411.7</v>
      </c>
      <c r="LB41">
        <f>IF($E$7&gt;=LB$7,INDEX(Data!KY:KY,MATCH(Control!$E41,Data!$B:$B,0),),NA())</f>
        <v>442</v>
      </c>
      <c r="LC41">
        <f>IF($E$7&gt;=LC$7,INDEX(Data!KZ:KZ,MATCH(Control!$E41,Data!$B:$B,0),),NA())</f>
        <v>449.9</v>
      </c>
      <c r="LD41">
        <f>IF($E$7&gt;=LD$7,INDEX(Data!LA:LA,MATCH(Control!$E41,Data!$B:$B,0),),NA())</f>
        <v>491.9</v>
      </c>
      <c r="LE41">
        <f>IF($E$7&gt;=LE$7,INDEX(Data!LB:LB,MATCH(Control!$E41,Data!$B:$B,0),),NA())</f>
        <v>456.6</v>
      </c>
      <c r="LF41">
        <f>IF($E$7&gt;=LF$7,INDEX(Data!LC:LC,MATCH(Control!$E41,Data!$B:$B,0),),NA())</f>
        <v>433.8</v>
      </c>
      <c r="LG41">
        <f>IF($E$7&gt;=LG$7,INDEX(Data!LD:LD,MATCH(Control!$E41,Data!$B:$B,0),),NA())</f>
        <v>476.3</v>
      </c>
      <c r="LH41">
        <f>IF($E$7&gt;=LH$7,INDEX(Data!LE:LE,MATCH(Control!$E41,Data!$B:$B,0),),NA())</f>
        <v>440.2</v>
      </c>
      <c r="LI41">
        <f>IF($E$7&gt;=LI$7,INDEX(Data!LF:LF,MATCH(Control!$E41,Data!$B:$B,0),),NA())</f>
        <v>462.5</v>
      </c>
      <c r="LJ41">
        <f>IF($E$7&gt;=LJ$7,INDEX(Data!LG:LG,MATCH(Control!$E41,Data!$B:$B,0),),NA())</f>
        <v>437.2</v>
      </c>
      <c r="LK41">
        <f>IF($E$7&gt;=LK$7,INDEX(Data!LH:LH,MATCH(Control!$E41,Data!$B:$B,0),),NA())</f>
        <v>475.1</v>
      </c>
      <c r="LL41">
        <f>IF($E$7&gt;=LL$7,INDEX(Data!LI:LI,MATCH(Control!$E41,Data!$B:$B,0),),NA())</f>
        <v>482.3</v>
      </c>
      <c r="LM41">
        <f>IF($E$7&gt;=LM$7,INDEX(Data!LJ:LJ,MATCH(Control!$E41,Data!$B:$B,0),),NA())</f>
        <v>464.4</v>
      </c>
      <c r="LN41">
        <f>IF($E$7&gt;=LN$7,INDEX(Data!LK:LK,MATCH(Control!$E41,Data!$B:$B,0),),NA())</f>
        <v>495.5</v>
      </c>
      <c r="LO41">
        <f>IF($E$7&gt;=LO$7,INDEX(Data!LL:LL,MATCH(Control!$E41,Data!$B:$B,0),),NA())</f>
        <v>484.5</v>
      </c>
      <c r="LP41">
        <f>IF($E$7&gt;=LP$7,INDEX(Data!LM:LM,MATCH(Control!$E41,Data!$B:$B,0),),NA())</f>
        <v>546.9</v>
      </c>
      <c r="LQ41">
        <f>IF($E$7&gt;=LQ$7,INDEX(Data!LN:LN,MATCH(Control!$E41,Data!$B:$B,0),),NA())</f>
        <v>504.9</v>
      </c>
      <c r="LR41">
        <f>IF($E$7&gt;=LR$7,INDEX(Data!LO:LO,MATCH(Control!$E41,Data!$B:$B,0),),NA())</f>
        <v>443.8</v>
      </c>
      <c r="LS41">
        <f>IF($E$7&gt;=LS$7,INDEX(Data!LP:LP,MATCH(Control!$E41,Data!$B:$B,0),),NA())</f>
        <v>480.4</v>
      </c>
      <c r="LT41">
        <f>IF($E$7&gt;=LT$7,INDEX(Data!LQ:LQ,MATCH(Control!$E41,Data!$B:$B,0),),NA())</f>
        <v>476.2</v>
      </c>
      <c r="LU41">
        <f>IF($E$7&gt;=LU$7,INDEX(Data!LR:LR,MATCH(Control!$E41,Data!$B:$B,0),),NA())</f>
        <v>475.2</v>
      </c>
      <c r="LV41">
        <f>IF($E$7&gt;=LV$7,INDEX(Data!LS:LS,MATCH(Control!$E41,Data!$B:$B,0),),NA())</f>
        <v>452.5</v>
      </c>
      <c r="LW41">
        <f>IF($E$7&gt;=LW$7,INDEX(Data!LT:LT,MATCH(Control!$E41,Data!$B:$B,0),),NA())</f>
        <v>475</v>
      </c>
      <c r="LX41">
        <f>IF($E$7&gt;=LX$7,INDEX(Data!LU:LU,MATCH(Control!$E41,Data!$B:$B,0),),NA())</f>
        <v>475.1</v>
      </c>
      <c r="LY41">
        <f>IF($E$7&gt;=LY$7,INDEX(Data!LV:LV,MATCH(Control!$E41,Data!$B:$B,0),),NA())</f>
        <v>468.6</v>
      </c>
      <c r="LZ41">
        <f>IF($E$7&gt;=LZ$7,INDEX(Data!LW:LW,MATCH(Control!$E41,Data!$B:$B,0),),NA())</f>
        <v>504.6</v>
      </c>
      <c r="MA41">
        <f>IF($E$7&gt;=MA$7,INDEX(Data!LX:LX,MATCH(Control!$E41,Data!$B:$B,0),),NA())</f>
        <v>499.2</v>
      </c>
      <c r="MB41">
        <f>IF($E$7&gt;=MB$7,INDEX(Data!LY:LY,MATCH(Control!$E41,Data!$B:$B,0),),NA())</f>
        <v>552.6</v>
      </c>
      <c r="MC41">
        <f>IF($E$7&gt;=MC$7,INDEX(Data!LZ:LZ,MATCH(Control!$E41,Data!$B:$B,0),),NA())</f>
        <v>494.2</v>
      </c>
      <c r="MD41">
        <f>IF($E$7&gt;=MD$7,INDEX(Data!MA:MA,MATCH(Control!$E41,Data!$B:$B,0),),NA())</f>
        <v>442.8</v>
      </c>
      <c r="ME41">
        <f>IF($E$7&gt;=ME$7,INDEX(Data!MB:MB,MATCH(Control!$E41,Data!$B:$B,0),),NA())</f>
        <v>497.3</v>
      </c>
      <c r="MF41">
        <f>IF($E$7&gt;=MF$7,INDEX(Data!MC:MC,MATCH(Control!$E41,Data!$B:$B,0),),NA())</f>
        <v>487.7</v>
      </c>
      <c r="MG41">
        <f>IF($E$7&gt;=MG$7,INDEX(Data!MD:MD,MATCH(Control!$E41,Data!$B:$B,0),),NA())</f>
        <v>486.9</v>
      </c>
      <c r="MH41">
        <f>IF($E$7&gt;=MH$7,INDEX(Data!ME:ME,MATCH(Control!$E41,Data!$B:$B,0),),NA())</f>
        <v>472.2</v>
      </c>
      <c r="MI41">
        <f>IF($E$7&gt;=MI$7,INDEX(Data!MF:MF,MATCH(Control!$E41,Data!$B:$B,0),),NA())</f>
        <v>502.8</v>
      </c>
      <c r="MJ41">
        <f>IF($E$7&gt;=MJ$7,INDEX(Data!MG:MG,MATCH(Control!$E41,Data!$B:$B,0),),NA())</f>
        <v>496.8</v>
      </c>
      <c r="MK41">
        <f>IF($E$7&gt;=MK$7,INDEX(Data!MH:MH,MATCH(Control!$E41,Data!$B:$B,0),),NA())</f>
        <v>485.2</v>
      </c>
      <c r="ML41">
        <f>IF($E$7&gt;=ML$7,INDEX(Data!MI:MI,MATCH(Control!$E41,Data!$B:$B,0),),NA())</f>
        <v>514.5</v>
      </c>
      <c r="MM41">
        <f>IF($E$7&gt;=MM$7,INDEX(Data!MJ:MJ,MATCH(Control!$E41,Data!$B:$B,0),),NA())</f>
        <v>489.8</v>
      </c>
      <c r="MN41">
        <f>IF($E$7&gt;=MN$7,INDEX(Data!MK:MK,MATCH(Control!$E41,Data!$B:$B,0),),NA())</f>
        <v>540.70000000000005</v>
      </c>
      <c r="MO41">
        <f>IF($E$7&gt;=MO$7,INDEX(Data!ML:ML,MATCH(Control!$E41,Data!$B:$B,0),),NA())</f>
        <v>517.6</v>
      </c>
      <c r="MP41">
        <f>IF($E$7&gt;=MP$7,INDEX(Data!MM:MM,MATCH(Control!$E41,Data!$B:$B,0),),NA())</f>
        <v>469</v>
      </c>
      <c r="MQ41">
        <f>IF($E$7&gt;=MQ$7,INDEX(Data!MN:MN,MATCH(Control!$E41,Data!$B:$B,0),),NA())</f>
        <v>514.29999999999995</v>
      </c>
      <c r="MR41">
        <f>IF($E$7&gt;=MR$7,INDEX(Data!MO:MO,MATCH(Control!$E41,Data!$B:$B,0),),NA())</f>
        <v>503.1</v>
      </c>
      <c r="MS41" t="e">
        <f>IF($E$7&gt;=MS$7,INDEX(Data!MP:MP,MATCH(Control!$E41,Data!$B:$B,0),),NA())</f>
        <v>#N/A</v>
      </c>
      <c r="MT41" t="e">
        <f>IF($E$7&gt;=MT$7,INDEX(Data!MQ:MQ,MATCH(Control!$E41,Data!$B:$B,0),),NA())</f>
        <v>#N/A</v>
      </c>
      <c r="MU41" t="e">
        <f>IF($E$7&gt;=MU$7,INDEX(Data!MR:MR,MATCH(Control!$E41,Data!$B:$B,0),),NA())</f>
        <v>#N/A</v>
      </c>
      <c r="MV41" t="e">
        <f>IF($E$7&gt;=MV$7,INDEX(Data!MS:MS,MATCH(Control!$E41,Data!$B:$B,0),),NA())</f>
        <v>#N/A</v>
      </c>
      <c r="MW41" t="e">
        <f>IF($E$7&gt;=MW$7,INDEX(Data!MT:MT,MATCH(Control!$E41,Data!$B:$B,0),),NA())</f>
        <v>#N/A</v>
      </c>
      <c r="MX41" t="e">
        <f>IF($E$7&gt;=MX$7,INDEX(Data!MU:MU,MATCH(Control!$E41,Data!$B:$B,0),),NA())</f>
        <v>#N/A</v>
      </c>
      <c r="MY41" t="e">
        <f>IF($E$7&gt;=MY$7,INDEX(Data!MV:MV,MATCH(Control!$E41,Data!$B:$B,0),),NA())</f>
        <v>#N/A</v>
      </c>
      <c r="MZ41" t="e">
        <f>IF($E$7&gt;=MZ$7,INDEX(Data!MW:MW,MATCH(Control!$E41,Data!$B:$B,0),),NA())</f>
        <v>#N/A</v>
      </c>
      <c r="NA41" t="e">
        <f>IF($E$7&gt;=NA$7,INDEX(Data!MX:MX,MATCH(Control!$E41,Data!$B:$B,0),),NA())</f>
        <v>#N/A</v>
      </c>
      <c r="NB41" t="e">
        <f>IF($E$7&gt;=NB$7,INDEX(Data!MY:MY,MATCH(Control!$E41,Data!$B:$B,0),),NA())</f>
        <v>#N/A</v>
      </c>
      <c r="NC41" t="e">
        <f>IF($E$7&gt;=NC$7,INDEX(Data!MZ:MZ,MATCH(Control!$E41,Data!$B:$B,0),),NA())</f>
        <v>#N/A</v>
      </c>
      <c r="ND41" t="e">
        <f>IF($E$7&gt;=ND$7,INDEX(Data!NA:NA,MATCH(Control!$E41,Data!$B:$B,0),),NA())</f>
        <v>#N/A</v>
      </c>
      <c r="NE41" t="e">
        <f>IF($E$7&gt;=NE$7,INDEX(Data!NB:NB,MATCH(Control!$E41,Data!$B:$B,0),),NA())</f>
        <v>#N/A</v>
      </c>
      <c r="NF41" t="e">
        <f>IF($E$7&gt;=NF$7,INDEX(Data!NC:NC,MATCH(Control!$E41,Data!$B:$B,0),),NA())</f>
        <v>#N/A</v>
      </c>
      <c r="NG41" t="e">
        <f>IF($E$7&gt;=NG$7,INDEX(Data!ND:ND,MATCH(Control!$E41,Data!$B:$B,0),),NA())</f>
        <v>#N/A</v>
      </c>
      <c r="NH41" t="e">
        <f>IF($E$7&gt;=NH$7,INDEX(Data!NE:NE,MATCH(Control!$E41,Data!$B:$B,0),),NA())</f>
        <v>#N/A</v>
      </c>
      <c r="NI41" t="e">
        <f>IF($E$7&gt;=NI$7,INDEX(Data!NF:NF,MATCH(Control!$E41,Data!$B:$B,0),),NA())</f>
        <v>#N/A</v>
      </c>
      <c r="NJ41" t="e">
        <f>IF($E$7&gt;=NJ$7,INDEX(Data!NG:NG,MATCH(Control!$E41,Data!$B:$B,0),),NA())</f>
        <v>#N/A</v>
      </c>
      <c r="NK41" t="e">
        <f>IF($E$7&gt;=NK$7,INDEX(Data!NH:NH,MATCH(Control!$E41,Data!$B:$B,0),),NA())</f>
        <v>#N/A</v>
      </c>
      <c r="NL41" t="e">
        <f>IF($E$7&gt;=NL$7,INDEX(Data!NI:NI,MATCH(Control!$E41,Data!$B:$B,0),),NA())</f>
        <v>#N/A</v>
      </c>
    </row>
    <row r="42" spans="1:376" x14ac:dyDescent="0.25">
      <c r="C42" s="8">
        <f t="shared" si="0"/>
        <v>39448</v>
      </c>
      <c r="E42" s="3" t="str">
        <f t="shared" si="35"/>
        <v>Western Australia - Supermarket &amp; grocery stores</v>
      </c>
      <c r="F42" t="str">
        <f t="shared" si="36"/>
        <v>Western Australia</v>
      </c>
      <c r="G42" t="str">
        <f t="shared" si="37"/>
        <v>Supermarket &amp; grocery stores</v>
      </c>
      <c r="H42">
        <f>IF($E$7&gt;=H$7,INDEX(Data!E:E,MATCH(Control!$E42,Data!$B:$B,0),),NA())</f>
        <v>96.6</v>
      </c>
      <c r="I42">
        <f>IF($E$7&gt;=I$7,INDEX(Data!F:F,MATCH(Control!$E42,Data!$B:$B,0),),NA())</f>
        <v>96.4</v>
      </c>
      <c r="J42">
        <f>IF($E$7&gt;=J$7,INDEX(Data!G:G,MATCH(Control!$E42,Data!$B:$B,0),),NA())</f>
        <v>95.6</v>
      </c>
      <c r="K42">
        <f>IF($E$7&gt;=K$7,INDEX(Data!H:H,MATCH(Control!$E42,Data!$B:$B,0),),NA())</f>
        <v>103.3</v>
      </c>
      <c r="L42">
        <f>IF($E$7&gt;=L$7,INDEX(Data!I:I,MATCH(Control!$E42,Data!$B:$B,0),),NA())</f>
        <v>96.6</v>
      </c>
      <c r="M42">
        <f>IF($E$7&gt;=M$7,INDEX(Data!J:J,MATCH(Control!$E42,Data!$B:$B,0),),NA())</f>
        <v>101.4</v>
      </c>
      <c r="N42">
        <f>IF($E$7&gt;=N$7,INDEX(Data!K:K,MATCH(Control!$E42,Data!$B:$B,0),),NA())</f>
        <v>107</v>
      </c>
      <c r="O42">
        <f>IF($E$7&gt;=O$7,INDEX(Data!L:L,MATCH(Control!$E42,Data!$B:$B,0),),NA())</f>
        <v>108.7</v>
      </c>
      <c r="P42">
        <f>IF($E$7&gt;=P$7,INDEX(Data!M:M,MATCH(Control!$E42,Data!$B:$B,0),),NA())</f>
        <v>128.5</v>
      </c>
      <c r="Q42">
        <f>IF($E$7&gt;=Q$7,INDEX(Data!N:N,MATCH(Control!$E42,Data!$B:$B,0),),NA())</f>
        <v>94.6</v>
      </c>
      <c r="R42">
        <f>IF($E$7&gt;=R$7,INDEX(Data!O:O,MATCH(Control!$E42,Data!$B:$B,0),),NA())</f>
        <v>100.6</v>
      </c>
      <c r="S42">
        <f>IF($E$7&gt;=S$7,INDEX(Data!P:P,MATCH(Control!$E42,Data!$B:$B,0),),NA())</f>
        <v>107.6</v>
      </c>
      <c r="T42">
        <f>IF($E$7&gt;=T$7,INDEX(Data!Q:Q,MATCH(Control!$E42,Data!$B:$B,0),),NA())</f>
        <v>105.2</v>
      </c>
      <c r="U42">
        <f>IF($E$7&gt;=U$7,INDEX(Data!R:R,MATCH(Control!$E42,Data!$B:$B,0),),NA())</f>
        <v>106.9</v>
      </c>
      <c r="V42">
        <f>IF($E$7&gt;=V$7,INDEX(Data!S:S,MATCH(Control!$E42,Data!$B:$B,0),),NA())</f>
        <v>106.9</v>
      </c>
      <c r="W42">
        <f>IF($E$7&gt;=W$7,INDEX(Data!T:T,MATCH(Control!$E42,Data!$B:$B,0),),NA())</f>
        <v>106.2</v>
      </c>
      <c r="X42">
        <f>IF($E$7&gt;=X$7,INDEX(Data!U:U,MATCH(Control!$E42,Data!$B:$B,0),),NA())</f>
        <v>111.9</v>
      </c>
      <c r="Y42">
        <f>IF($E$7&gt;=Y$7,INDEX(Data!V:V,MATCH(Control!$E42,Data!$B:$B,0),),NA())</f>
        <v>111.3</v>
      </c>
      <c r="Z42">
        <f>IF($E$7&gt;=Z$7,INDEX(Data!W:W,MATCH(Control!$E42,Data!$B:$B,0),),NA())</f>
        <v>112.3</v>
      </c>
      <c r="AA42">
        <f>IF($E$7&gt;=AA$7,INDEX(Data!X:X,MATCH(Control!$E42,Data!$B:$B,0),),NA())</f>
        <v>115</v>
      </c>
      <c r="AB42">
        <f>IF($E$7&gt;=AB$7,INDEX(Data!Y:Y,MATCH(Control!$E42,Data!$B:$B,0),),NA())</f>
        <v>135</v>
      </c>
      <c r="AC42">
        <f>IF($E$7&gt;=AC$7,INDEX(Data!Z:Z,MATCH(Control!$E42,Data!$B:$B,0),),NA())</f>
        <v>107.4</v>
      </c>
      <c r="AD42">
        <f>IF($E$7&gt;=AD$7,INDEX(Data!AA:AA,MATCH(Control!$E42,Data!$B:$B,0),),NA())</f>
        <v>114.7</v>
      </c>
      <c r="AE42">
        <f>IF($E$7&gt;=AE$7,INDEX(Data!AB:AB,MATCH(Control!$E42,Data!$B:$B,0),),NA())</f>
        <v>117.5</v>
      </c>
      <c r="AF42">
        <f>IF($E$7&gt;=AF$7,INDEX(Data!AC:AC,MATCH(Control!$E42,Data!$B:$B,0),),NA())</f>
        <v>112.8</v>
      </c>
      <c r="AG42">
        <f>IF($E$7&gt;=AG$7,INDEX(Data!AD:AD,MATCH(Control!$E42,Data!$B:$B,0),),NA())</f>
        <v>120.3</v>
      </c>
      <c r="AH42">
        <f>IF($E$7&gt;=AH$7,INDEX(Data!AE:AE,MATCH(Control!$E42,Data!$B:$B,0),),NA())</f>
        <v>113.6</v>
      </c>
      <c r="AI42">
        <f>IF($E$7&gt;=AI$7,INDEX(Data!AF:AF,MATCH(Control!$E42,Data!$B:$B,0),),NA())</f>
        <v>117.6</v>
      </c>
      <c r="AJ42">
        <f>IF($E$7&gt;=AJ$7,INDEX(Data!AG:AG,MATCH(Control!$E42,Data!$B:$B,0),),NA())</f>
        <v>121.3</v>
      </c>
      <c r="AK42">
        <f>IF($E$7&gt;=AK$7,INDEX(Data!AH:AH,MATCH(Control!$E42,Data!$B:$B,0),),NA())</f>
        <v>112.6</v>
      </c>
      <c r="AL42">
        <f>IF($E$7&gt;=AL$7,INDEX(Data!AI:AI,MATCH(Control!$E42,Data!$B:$B,0),),NA())</f>
        <v>123.5</v>
      </c>
      <c r="AM42">
        <f>IF($E$7&gt;=AM$7,INDEX(Data!AJ:AJ,MATCH(Control!$E42,Data!$B:$B,0),),NA())</f>
        <v>122.9</v>
      </c>
      <c r="AN42">
        <f>IF($E$7&gt;=AN$7,INDEX(Data!AK:AK,MATCH(Control!$E42,Data!$B:$B,0),),NA())</f>
        <v>137.1</v>
      </c>
      <c r="AO42">
        <f>IF($E$7&gt;=AO$7,INDEX(Data!AL:AL,MATCH(Control!$E42,Data!$B:$B,0),),NA())</f>
        <v>116.8</v>
      </c>
      <c r="AP42">
        <f>IF($E$7&gt;=AP$7,INDEX(Data!AM:AM,MATCH(Control!$E42,Data!$B:$B,0),),NA())</f>
        <v>114.7</v>
      </c>
      <c r="AQ42">
        <f>IF($E$7&gt;=AQ$7,INDEX(Data!AN:AN,MATCH(Control!$E42,Data!$B:$B,0),),NA())</f>
        <v>124.8</v>
      </c>
      <c r="AR42">
        <f>IF($E$7&gt;=AR$7,INDEX(Data!AO:AO,MATCH(Control!$E42,Data!$B:$B,0),),NA())</f>
        <v>122.5</v>
      </c>
      <c r="AS42">
        <f>IF($E$7&gt;=AS$7,INDEX(Data!AP:AP,MATCH(Control!$E42,Data!$B:$B,0),),NA())</f>
        <v>125.5</v>
      </c>
      <c r="AT42">
        <f>IF($E$7&gt;=AT$7,INDEX(Data!AQ:AQ,MATCH(Control!$E42,Data!$B:$B,0),),NA())</f>
        <v>117.1</v>
      </c>
      <c r="AU42">
        <f>IF($E$7&gt;=AU$7,INDEX(Data!AR:AR,MATCH(Control!$E42,Data!$B:$B,0),),NA())</f>
        <v>125.3</v>
      </c>
      <c r="AV42">
        <f>IF($E$7&gt;=AV$7,INDEX(Data!AS:AS,MATCH(Control!$E42,Data!$B:$B,0),),NA())</f>
        <v>129.69999999999999</v>
      </c>
      <c r="AW42">
        <f>IF($E$7&gt;=AW$7,INDEX(Data!AT:AT,MATCH(Control!$E42,Data!$B:$B,0),),NA())</f>
        <v>121.4</v>
      </c>
      <c r="AX42">
        <f>IF($E$7&gt;=AX$7,INDEX(Data!AU:AU,MATCH(Control!$E42,Data!$B:$B,0),),NA())</f>
        <v>133.1</v>
      </c>
      <c r="AY42">
        <f>IF($E$7&gt;=AY$7,INDEX(Data!AV:AV,MATCH(Control!$E42,Data!$B:$B,0),),NA())</f>
        <v>134.69999999999999</v>
      </c>
      <c r="AZ42">
        <f>IF($E$7&gt;=AZ$7,INDEX(Data!AW:AW,MATCH(Control!$E42,Data!$B:$B,0),),NA())</f>
        <v>149.6</v>
      </c>
      <c r="BA42">
        <f>IF($E$7&gt;=BA$7,INDEX(Data!AX:AX,MATCH(Control!$E42,Data!$B:$B,0),),NA())</f>
        <v>141.9</v>
      </c>
      <c r="BB42">
        <f>IF($E$7&gt;=BB$7,INDEX(Data!AY:AY,MATCH(Control!$E42,Data!$B:$B,0),),NA())</f>
        <v>132.9</v>
      </c>
      <c r="BC42">
        <f>IF($E$7&gt;=BC$7,INDEX(Data!AZ:AZ,MATCH(Control!$E42,Data!$B:$B,0),),NA())</f>
        <v>140.1</v>
      </c>
      <c r="BD42">
        <f>IF($E$7&gt;=BD$7,INDEX(Data!BA:BA,MATCH(Control!$E42,Data!$B:$B,0),),NA())</f>
        <v>136.4</v>
      </c>
      <c r="BE42">
        <f>IF($E$7&gt;=BE$7,INDEX(Data!BB:BB,MATCH(Control!$E42,Data!$B:$B,0),),NA())</f>
        <v>141.6</v>
      </c>
      <c r="BF42">
        <f>IF($E$7&gt;=BF$7,INDEX(Data!BC:BC,MATCH(Control!$E42,Data!$B:$B,0),),NA())</f>
        <v>133</v>
      </c>
      <c r="BG42">
        <f>IF($E$7&gt;=BG$7,INDEX(Data!BD:BD,MATCH(Control!$E42,Data!$B:$B,0),),NA())</f>
        <v>138.5</v>
      </c>
      <c r="BH42">
        <f>IF($E$7&gt;=BH$7,INDEX(Data!BE:BE,MATCH(Control!$E42,Data!$B:$B,0),),NA())</f>
        <v>138.4</v>
      </c>
      <c r="BI42">
        <f>IF($E$7&gt;=BI$7,INDEX(Data!BF:BF,MATCH(Control!$E42,Data!$B:$B,0),),NA())</f>
        <v>138</v>
      </c>
      <c r="BJ42">
        <f>IF($E$7&gt;=BJ$7,INDEX(Data!BG:BG,MATCH(Control!$E42,Data!$B:$B,0),),NA())</f>
        <v>147</v>
      </c>
      <c r="BK42">
        <f>IF($E$7&gt;=BK$7,INDEX(Data!BH:BH,MATCH(Control!$E42,Data!$B:$B,0),),NA())</f>
        <v>143.30000000000001</v>
      </c>
      <c r="BL42">
        <f>IF($E$7&gt;=BL$7,INDEX(Data!BI:BI,MATCH(Control!$E42,Data!$B:$B,0),),NA())</f>
        <v>174</v>
      </c>
      <c r="BM42">
        <f>IF($E$7&gt;=BM$7,INDEX(Data!BJ:BJ,MATCH(Control!$E42,Data!$B:$B,0),),NA())</f>
        <v>151.9</v>
      </c>
      <c r="BN42">
        <f>IF($E$7&gt;=BN$7,INDEX(Data!BK:BK,MATCH(Control!$E42,Data!$B:$B,0),),NA())</f>
        <v>147.5</v>
      </c>
      <c r="BO42">
        <f>IF($E$7&gt;=BO$7,INDEX(Data!BL:BL,MATCH(Control!$E42,Data!$B:$B,0),),NA())</f>
        <v>150.69999999999999</v>
      </c>
      <c r="BP42">
        <f>IF($E$7&gt;=BP$7,INDEX(Data!BM:BM,MATCH(Control!$E42,Data!$B:$B,0),),NA())</f>
        <v>163.30000000000001</v>
      </c>
      <c r="BQ42">
        <f>IF($E$7&gt;=BQ$7,INDEX(Data!BN:BN,MATCH(Control!$E42,Data!$B:$B,0),),NA())</f>
        <v>164.1</v>
      </c>
      <c r="BR42">
        <f>IF($E$7&gt;=BR$7,INDEX(Data!BO:BO,MATCH(Control!$E42,Data!$B:$B,0),),NA())</f>
        <v>159.80000000000001</v>
      </c>
      <c r="BS42">
        <f>IF($E$7&gt;=BS$7,INDEX(Data!BP:BP,MATCH(Control!$E42,Data!$B:$B,0),),NA())</f>
        <v>160.80000000000001</v>
      </c>
      <c r="BT42">
        <f>IF($E$7&gt;=BT$7,INDEX(Data!BQ:BQ,MATCH(Control!$E42,Data!$B:$B,0),),NA())</f>
        <v>158.4</v>
      </c>
      <c r="BU42">
        <f>IF($E$7&gt;=BU$7,INDEX(Data!BR:BR,MATCH(Control!$E42,Data!$B:$B,0),),NA())</f>
        <v>166.6</v>
      </c>
      <c r="BV42">
        <f>IF($E$7&gt;=BV$7,INDEX(Data!BS:BS,MATCH(Control!$E42,Data!$B:$B,0),),NA())</f>
        <v>173.5</v>
      </c>
      <c r="BW42">
        <f>IF($E$7&gt;=BW$7,INDEX(Data!BT:BT,MATCH(Control!$E42,Data!$B:$B,0),),NA())</f>
        <v>165.6</v>
      </c>
      <c r="BX42">
        <f>IF($E$7&gt;=BX$7,INDEX(Data!BU:BU,MATCH(Control!$E42,Data!$B:$B,0),),NA())</f>
        <v>210.2</v>
      </c>
      <c r="BY42">
        <f>IF($E$7&gt;=BY$7,INDEX(Data!BV:BV,MATCH(Control!$E42,Data!$B:$B,0),),NA())</f>
        <v>165.3</v>
      </c>
      <c r="BZ42">
        <f>IF($E$7&gt;=BZ$7,INDEX(Data!BW:BW,MATCH(Control!$E42,Data!$B:$B,0),),NA())</f>
        <v>165.8</v>
      </c>
      <c r="CA42">
        <f>IF($E$7&gt;=CA$7,INDEX(Data!BX:BX,MATCH(Control!$E42,Data!$B:$B,0),),NA())</f>
        <v>186</v>
      </c>
      <c r="CB42">
        <f>IF($E$7&gt;=CB$7,INDEX(Data!BY:BY,MATCH(Control!$E42,Data!$B:$B,0),),NA())</f>
        <v>179.7</v>
      </c>
      <c r="CC42">
        <f>IF($E$7&gt;=CC$7,INDEX(Data!BZ:BZ,MATCH(Control!$E42,Data!$B:$B,0),),NA())</f>
        <v>170.9</v>
      </c>
      <c r="CD42">
        <f>IF($E$7&gt;=CD$7,INDEX(Data!CA:CA,MATCH(Control!$E42,Data!$B:$B,0),),NA())</f>
        <v>170.6</v>
      </c>
      <c r="CE42">
        <f>IF($E$7&gt;=CE$7,INDEX(Data!CB:CB,MATCH(Control!$E42,Data!$B:$B,0),),NA())</f>
        <v>163.9</v>
      </c>
      <c r="CF42">
        <f>IF($E$7&gt;=CF$7,INDEX(Data!CC:CC,MATCH(Control!$E42,Data!$B:$B,0),),NA())</f>
        <v>171.1</v>
      </c>
      <c r="CG42">
        <f>IF($E$7&gt;=CG$7,INDEX(Data!CD:CD,MATCH(Control!$E42,Data!$B:$B,0),),NA())</f>
        <v>175.1</v>
      </c>
      <c r="CH42">
        <f>IF($E$7&gt;=CH$7,INDEX(Data!CE:CE,MATCH(Control!$E42,Data!$B:$B,0),),NA())</f>
        <v>178.2</v>
      </c>
      <c r="CI42">
        <f>IF($E$7&gt;=CI$7,INDEX(Data!CF:CF,MATCH(Control!$E42,Data!$B:$B,0),),NA())</f>
        <v>182.1</v>
      </c>
      <c r="CJ42">
        <f>IF($E$7&gt;=CJ$7,INDEX(Data!CG:CG,MATCH(Control!$E42,Data!$B:$B,0),),NA())</f>
        <v>223</v>
      </c>
      <c r="CK42">
        <f>IF($E$7&gt;=CK$7,INDEX(Data!CH:CH,MATCH(Control!$E42,Data!$B:$B,0),),NA())</f>
        <v>182.9</v>
      </c>
      <c r="CL42">
        <f>IF($E$7&gt;=CL$7,INDEX(Data!CI:CI,MATCH(Control!$E42,Data!$B:$B,0),),NA())</f>
        <v>176</v>
      </c>
      <c r="CM42">
        <f>IF($E$7&gt;=CM$7,INDEX(Data!CJ:CJ,MATCH(Control!$E42,Data!$B:$B,0),),NA())</f>
        <v>196</v>
      </c>
      <c r="CN42">
        <f>IF($E$7&gt;=CN$7,INDEX(Data!CK:CK,MATCH(Control!$E42,Data!$B:$B,0),),NA())</f>
        <v>177.5</v>
      </c>
      <c r="CO42">
        <f>IF($E$7&gt;=CO$7,INDEX(Data!CL:CL,MATCH(Control!$E42,Data!$B:$B,0),),NA())</f>
        <v>183.5</v>
      </c>
      <c r="CP42">
        <f>IF($E$7&gt;=CP$7,INDEX(Data!CM:CM,MATCH(Control!$E42,Data!$B:$B,0),),NA())</f>
        <v>187.6</v>
      </c>
      <c r="CQ42">
        <f>IF($E$7&gt;=CQ$7,INDEX(Data!CN:CN,MATCH(Control!$E42,Data!$B:$B,0),),NA())</f>
        <v>182</v>
      </c>
      <c r="CR42">
        <f>IF($E$7&gt;=CR$7,INDEX(Data!CO:CO,MATCH(Control!$E42,Data!$B:$B,0),),NA())</f>
        <v>191.6</v>
      </c>
      <c r="CS42">
        <f>IF($E$7&gt;=CS$7,INDEX(Data!CP:CP,MATCH(Control!$E42,Data!$B:$B,0),),NA())</f>
        <v>195</v>
      </c>
      <c r="CT42">
        <f>IF($E$7&gt;=CT$7,INDEX(Data!CQ:CQ,MATCH(Control!$E42,Data!$B:$B,0),),NA())</f>
        <v>186.7</v>
      </c>
      <c r="CU42">
        <f>IF($E$7&gt;=CU$7,INDEX(Data!CR:CR,MATCH(Control!$E42,Data!$B:$B,0),),NA())</f>
        <v>198.1</v>
      </c>
      <c r="CV42">
        <f>IF($E$7&gt;=CV$7,INDEX(Data!CS:CS,MATCH(Control!$E42,Data!$B:$B,0),),NA())</f>
        <v>225.7</v>
      </c>
      <c r="CW42">
        <f>IF($E$7&gt;=CW$7,INDEX(Data!CT:CT,MATCH(Control!$E42,Data!$B:$B,0),),NA())</f>
        <v>193.2</v>
      </c>
      <c r="CX42">
        <f>IF($E$7&gt;=CX$7,INDEX(Data!CU:CU,MATCH(Control!$E42,Data!$B:$B,0),),NA())</f>
        <v>182.6</v>
      </c>
      <c r="CY42">
        <f>IF($E$7&gt;=CY$7,INDEX(Data!CV:CV,MATCH(Control!$E42,Data!$B:$B,0),),NA())</f>
        <v>212.1</v>
      </c>
      <c r="CZ42">
        <f>IF($E$7&gt;=CZ$7,INDEX(Data!CW:CW,MATCH(Control!$E42,Data!$B:$B,0),),NA())</f>
        <v>198.4</v>
      </c>
      <c r="DA42">
        <f>IF($E$7&gt;=DA$7,INDEX(Data!CX:CX,MATCH(Control!$E42,Data!$B:$B,0),),NA())</f>
        <v>207.3</v>
      </c>
      <c r="DB42">
        <f>IF($E$7&gt;=DB$7,INDEX(Data!CY:CY,MATCH(Control!$E42,Data!$B:$B,0),),NA())</f>
        <v>202.3</v>
      </c>
      <c r="DC42">
        <f>IF($E$7&gt;=DC$7,INDEX(Data!CZ:CZ,MATCH(Control!$E42,Data!$B:$B,0),),NA())</f>
        <v>199.5</v>
      </c>
      <c r="DD42">
        <f>IF($E$7&gt;=DD$7,INDEX(Data!DA:DA,MATCH(Control!$E42,Data!$B:$B,0),),NA())</f>
        <v>213.9</v>
      </c>
      <c r="DE42">
        <f>IF($E$7&gt;=DE$7,INDEX(Data!DB:DB,MATCH(Control!$E42,Data!$B:$B,0),),NA())</f>
        <v>198.1</v>
      </c>
      <c r="DF42">
        <f>IF($E$7&gt;=DF$7,INDEX(Data!DC:DC,MATCH(Control!$E42,Data!$B:$B,0),),NA())</f>
        <v>206.3</v>
      </c>
      <c r="DG42">
        <f>IF($E$7&gt;=DG$7,INDEX(Data!DD:DD,MATCH(Control!$E42,Data!$B:$B,0),),NA())</f>
        <v>216.6</v>
      </c>
      <c r="DH42">
        <f>IF($E$7&gt;=DH$7,INDEX(Data!DE:DE,MATCH(Control!$E42,Data!$B:$B,0),),NA())</f>
        <v>246.4</v>
      </c>
      <c r="DI42">
        <f>IF($E$7&gt;=DI$7,INDEX(Data!DF:DF,MATCH(Control!$E42,Data!$B:$B,0),),NA())</f>
        <v>217.2</v>
      </c>
      <c r="DJ42">
        <f>IF($E$7&gt;=DJ$7,INDEX(Data!DG:DG,MATCH(Control!$E42,Data!$B:$B,0),),NA())</f>
        <v>201.9</v>
      </c>
      <c r="DK42">
        <f>IF($E$7&gt;=DK$7,INDEX(Data!DH:DH,MATCH(Control!$E42,Data!$B:$B,0),),NA())</f>
        <v>230.8</v>
      </c>
      <c r="DL42">
        <f>IF($E$7&gt;=DL$7,INDEX(Data!DI:DI,MATCH(Control!$E42,Data!$B:$B,0),),NA())</f>
        <v>213.5</v>
      </c>
      <c r="DM42">
        <f>IF($E$7&gt;=DM$7,INDEX(Data!DJ:DJ,MATCH(Control!$E42,Data!$B:$B,0),),NA())</f>
        <v>230.7</v>
      </c>
      <c r="DN42">
        <f>IF($E$7&gt;=DN$7,INDEX(Data!DK:DK,MATCH(Control!$E42,Data!$B:$B,0),),NA())</f>
        <v>217.5</v>
      </c>
      <c r="DO42">
        <f>IF($E$7&gt;=DO$7,INDEX(Data!DL:DL,MATCH(Control!$E42,Data!$B:$B,0),),NA())</f>
        <v>229.9</v>
      </c>
      <c r="DP42">
        <f>IF($E$7&gt;=DP$7,INDEX(Data!DM:DM,MATCH(Control!$E42,Data!$B:$B,0),),NA())</f>
        <v>238.8</v>
      </c>
      <c r="DQ42">
        <f>IF($E$7&gt;=DQ$7,INDEX(Data!DN:DN,MATCH(Control!$E42,Data!$B:$B,0),),NA())</f>
        <v>221.5</v>
      </c>
      <c r="DR42">
        <f>IF($E$7&gt;=DR$7,INDEX(Data!DO:DO,MATCH(Control!$E42,Data!$B:$B,0),),NA())</f>
        <v>238</v>
      </c>
      <c r="DS42">
        <f>IF($E$7&gt;=DS$7,INDEX(Data!DP:DP,MATCH(Control!$E42,Data!$B:$B,0),),NA())</f>
        <v>237.9</v>
      </c>
      <c r="DT42">
        <f>IF($E$7&gt;=DT$7,INDEX(Data!DQ:DQ,MATCH(Control!$E42,Data!$B:$B,0),),NA())</f>
        <v>266.39999999999998</v>
      </c>
      <c r="DU42">
        <f>IF($E$7&gt;=DU$7,INDEX(Data!DR:DR,MATCH(Control!$E42,Data!$B:$B,0),),NA())</f>
        <v>248.2</v>
      </c>
      <c r="DV42">
        <f>IF($E$7&gt;=DV$7,INDEX(Data!DS:DS,MATCH(Control!$E42,Data!$B:$B,0),),NA())</f>
        <v>239.8</v>
      </c>
      <c r="DW42">
        <f>IF($E$7&gt;=DW$7,INDEX(Data!DT:DT,MATCH(Control!$E42,Data!$B:$B,0),),NA())</f>
        <v>236</v>
      </c>
      <c r="DX42">
        <f>IF($E$7&gt;=DX$7,INDEX(Data!DU:DU,MATCH(Control!$E42,Data!$B:$B,0),),NA())</f>
        <v>248.4</v>
      </c>
      <c r="DY42">
        <f>IF($E$7&gt;=DY$7,INDEX(Data!DV:DV,MATCH(Control!$E42,Data!$B:$B,0),),NA())</f>
        <v>249.6</v>
      </c>
      <c r="DZ42">
        <f>IF($E$7&gt;=DZ$7,INDEX(Data!DW:DW,MATCH(Control!$E42,Data!$B:$B,0),),NA())</f>
        <v>234.9</v>
      </c>
      <c r="EA42">
        <f>IF($E$7&gt;=EA$7,INDEX(Data!DX:DX,MATCH(Control!$E42,Data!$B:$B,0),),NA())</f>
        <v>253.3</v>
      </c>
      <c r="EB42">
        <f>IF($E$7&gt;=EB$7,INDEX(Data!DY:DY,MATCH(Control!$E42,Data!$B:$B,0),),NA())</f>
        <v>243</v>
      </c>
      <c r="EC42">
        <f>IF($E$7&gt;=EC$7,INDEX(Data!DZ:DZ,MATCH(Control!$E42,Data!$B:$B,0),),NA())</f>
        <v>244.7</v>
      </c>
      <c r="ED42">
        <f>IF($E$7&gt;=ED$7,INDEX(Data!EA:EA,MATCH(Control!$E42,Data!$B:$B,0),),NA())</f>
        <v>260.89999999999998</v>
      </c>
      <c r="EE42">
        <f>IF($E$7&gt;=EE$7,INDEX(Data!EB:EB,MATCH(Control!$E42,Data!$B:$B,0),),NA())</f>
        <v>247.8</v>
      </c>
      <c r="EF42">
        <f>IF($E$7&gt;=EF$7,INDEX(Data!EC:EC,MATCH(Control!$E42,Data!$B:$B,0),),NA())</f>
        <v>289.60000000000002</v>
      </c>
      <c r="EG42">
        <f>IF($E$7&gt;=EG$7,INDEX(Data!ED:ED,MATCH(Control!$E42,Data!$B:$B,0),),NA())</f>
        <v>250.2</v>
      </c>
      <c r="EH42">
        <f>IF($E$7&gt;=EH$7,INDEX(Data!EE:EE,MATCH(Control!$E42,Data!$B:$B,0),),NA())</f>
        <v>235.1</v>
      </c>
      <c r="EI42">
        <f>IF($E$7&gt;=EI$7,INDEX(Data!EF:EF,MATCH(Control!$E42,Data!$B:$B,0),),NA())</f>
        <v>251.7</v>
      </c>
      <c r="EJ42">
        <f>IF($E$7&gt;=EJ$7,INDEX(Data!EG:EG,MATCH(Control!$E42,Data!$B:$B,0),),NA())</f>
        <v>256.89999999999998</v>
      </c>
      <c r="EK42">
        <f>IF($E$7&gt;=EK$7,INDEX(Data!EH:EH,MATCH(Control!$E42,Data!$B:$B,0),),NA())</f>
        <v>259</v>
      </c>
      <c r="EL42">
        <f>IF($E$7&gt;=EL$7,INDEX(Data!EI:EI,MATCH(Control!$E42,Data!$B:$B,0),),NA())</f>
        <v>258.39999999999998</v>
      </c>
      <c r="EM42">
        <f>IF($E$7&gt;=EM$7,INDEX(Data!EJ:EJ,MATCH(Control!$E42,Data!$B:$B,0),),NA())</f>
        <v>275.89999999999998</v>
      </c>
      <c r="EN42">
        <f>IF($E$7&gt;=EN$7,INDEX(Data!EK:EK,MATCH(Control!$E42,Data!$B:$B,0),),NA())</f>
        <v>251</v>
      </c>
      <c r="EO42">
        <f>IF($E$7&gt;=EO$7,INDEX(Data!EL:EL,MATCH(Control!$E42,Data!$B:$B,0),),NA())</f>
        <v>260.60000000000002</v>
      </c>
      <c r="EP42">
        <f>IF($E$7&gt;=EP$7,INDEX(Data!EM:EM,MATCH(Control!$E42,Data!$B:$B,0),),NA())</f>
        <v>261.39999999999998</v>
      </c>
      <c r="EQ42">
        <f>IF($E$7&gt;=EQ$7,INDEX(Data!EN:EN,MATCH(Control!$E42,Data!$B:$B,0),),NA())</f>
        <v>256</v>
      </c>
      <c r="ER42">
        <f>IF($E$7&gt;=ER$7,INDEX(Data!EO:EO,MATCH(Control!$E42,Data!$B:$B,0),),NA())</f>
        <v>312.7</v>
      </c>
      <c r="ES42">
        <f>IF($E$7&gt;=ES$7,INDEX(Data!EP:EP,MATCH(Control!$E42,Data!$B:$B,0),),NA())</f>
        <v>251.3</v>
      </c>
      <c r="ET42">
        <f>IF($E$7&gt;=ET$7,INDEX(Data!EQ:EQ,MATCH(Control!$E42,Data!$B:$B,0),),NA())</f>
        <v>243.9</v>
      </c>
      <c r="EU42">
        <f>IF($E$7&gt;=EU$7,INDEX(Data!ER:ER,MATCH(Control!$E42,Data!$B:$B,0),),NA())</f>
        <v>273.5</v>
      </c>
      <c r="EV42">
        <f>IF($E$7&gt;=EV$7,INDEX(Data!ES:ES,MATCH(Control!$E42,Data!$B:$B,0),),NA())</f>
        <v>249.1</v>
      </c>
      <c r="EW42">
        <f>IF($E$7&gt;=EW$7,INDEX(Data!ET:ET,MATCH(Control!$E42,Data!$B:$B,0),),NA())</f>
        <v>254</v>
      </c>
      <c r="EX42">
        <f>IF($E$7&gt;=EX$7,INDEX(Data!EU:EU,MATCH(Control!$E42,Data!$B:$B,0),),NA())</f>
        <v>255.9</v>
      </c>
      <c r="EY42">
        <f>IF($E$7&gt;=EY$7,INDEX(Data!EV:EV,MATCH(Control!$E42,Data!$B:$B,0),),NA())</f>
        <v>266.39999999999998</v>
      </c>
      <c r="EZ42">
        <f>IF($E$7&gt;=EZ$7,INDEX(Data!EW:EW,MATCH(Control!$E42,Data!$B:$B,0),),NA())</f>
        <v>267.3</v>
      </c>
      <c r="FA42">
        <f>IF($E$7&gt;=FA$7,INDEX(Data!EX:EX,MATCH(Control!$E42,Data!$B:$B,0),),NA())</f>
        <v>273.39999999999998</v>
      </c>
      <c r="FB42">
        <f>IF($E$7&gt;=FB$7,INDEX(Data!EY:EY,MATCH(Control!$E42,Data!$B:$B,0),),NA())</f>
        <v>267.5</v>
      </c>
      <c r="FC42">
        <f>IF($E$7&gt;=FC$7,INDEX(Data!EZ:EZ,MATCH(Control!$E42,Data!$B:$B,0),),NA())</f>
        <v>276</v>
      </c>
      <c r="FD42">
        <f>IF($E$7&gt;=FD$7,INDEX(Data!FA:FA,MATCH(Control!$E42,Data!$B:$B,0),),NA())</f>
        <v>325.7</v>
      </c>
      <c r="FE42">
        <f>IF($E$7&gt;=FE$7,INDEX(Data!FB:FB,MATCH(Control!$E42,Data!$B:$B,0),),NA())</f>
        <v>268</v>
      </c>
      <c r="FF42">
        <f>IF($E$7&gt;=FF$7,INDEX(Data!FC:FC,MATCH(Control!$E42,Data!$B:$B,0),),NA())</f>
        <v>263.10000000000002</v>
      </c>
      <c r="FG42">
        <f>IF($E$7&gt;=FG$7,INDEX(Data!FD:FD,MATCH(Control!$E42,Data!$B:$B,0),),NA())</f>
        <v>289.10000000000002</v>
      </c>
      <c r="FH42">
        <f>IF($E$7&gt;=FH$7,INDEX(Data!FE:FE,MATCH(Control!$E42,Data!$B:$B,0),),NA())</f>
        <v>278.3</v>
      </c>
      <c r="FI42">
        <f>IF($E$7&gt;=FI$7,INDEX(Data!FF:FF,MATCH(Control!$E42,Data!$B:$B,0),),NA())</f>
        <v>284.39999999999998</v>
      </c>
      <c r="FJ42">
        <f>IF($E$7&gt;=FJ$7,INDEX(Data!FG:FG,MATCH(Control!$E42,Data!$B:$B,0),),NA())</f>
        <v>279.5</v>
      </c>
      <c r="FK42">
        <f>IF($E$7&gt;=FK$7,INDEX(Data!FH:FH,MATCH(Control!$E42,Data!$B:$B,0),),NA())</f>
        <v>280.8</v>
      </c>
      <c r="FL42">
        <f>IF($E$7&gt;=FL$7,INDEX(Data!FI:FI,MATCH(Control!$E42,Data!$B:$B,0),),NA())</f>
        <v>292.2</v>
      </c>
      <c r="FM42">
        <f>IF($E$7&gt;=FM$7,INDEX(Data!FJ:FJ,MATCH(Control!$E42,Data!$B:$B,0),),NA())</f>
        <v>293.2</v>
      </c>
      <c r="FN42">
        <f>IF($E$7&gt;=FN$7,INDEX(Data!FK:FK,MATCH(Control!$E42,Data!$B:$B,0),),NA())</f>
        <v>285.7</v>
      </c>
      <c r="FO42">
        <f>IF($E$7&gt;=FO$7,INDEX(Data!FL:FL,MATCH(Control!$E42,Data!$B:$B,0),),NA())</f>
        <v>297.5</v>
      </c>
      <c r="FP42">
        <f>IF($E$7&gt;=FP$7,INDEX(Data!FM:FM,MATCH(Control!$E42,Data!$B:$B,0),),NA())</f>
        <v>335.6</v>
      </c>
      <c r="FQ42">
        <f>IF($E$7&gt;=FQ$7,INDEX(Data!FN:FN,MATCH(Control!$E42,Data!$B:$B,0),),NA())</f>
        <v>297.2</v>
      </c>
      <c r="FR42">
        <f>IF($E$7&gt;=FR$7,INDEX(Data!FO:FO,MATCH(Control!$E42,Data!$B:$B,0),),NA())</f>
        <v>294.7</v>
      </c>
      <c r="FS42">
        <f>IF($E$7&gt;=FS$7,INDEX(Data!FP:FP,MATCH(Control!$E42,Data!$B:$B,0),),NA())</f>
        <v>306.39999999999998</v>
      </c>
      <c r="FT42">
        <f>IF($E$7&gt;=FT$7,INDEX(Data!FQ:FQ,MATCH(Control!$E42,Data!$B:$B,0),),NA())</f>
        <v>291.60000000000002</v>
      </c>
      <c r="FU42">
        <f>IF($E$7&gt;=FU$7,INDEX(Data!FR:FR,MATCH(Control!$E42,Data!$B:$B,0),),NA())</f>
        <v>310.2</v>
      </c>
      <c r="FV42">
        <f>IF($E$7&gt;=FV$7,INDEX(Data!FS:FS,MATCH(Control!$E42,Data!$B:$B,0),),NA())</f>
        <v>287</v>
      </c>
      <c r="FW42">
        <f>IF($E$7&gt;=FW$7,INDEX(Data!FT:FT,MATCH(Control!$E42,Data!$B:$B,0),),NA())</f>
        <v>288.5</v>
      </c>
      <c r="FX42">
        <f>IF($E$7&gt;=FX$7,INDEX(Data!FU:FU,MATCH(Control!$E42,Data!$B:$B,0),),NA())</f>
        <v>302.10000000000002</v>
      </c>
      <c r="FY42">
        <f>IF($E$7&gt;=FY$7,INDEX(Data!FV:FV,MATCH(Control!$E42,Data!$B:$B,0),),NA())</f>
        <v>283.2</v>
      </c>
      <c r="FZ42">
        <f>IF($E$7&gt;=FZ$7,INDEX(Data!FW:FW,MATCH(Control!$E42,Data!$B:$B,0),),NA())</f>
        <v>312.7</v>
      </c>
      <c r="GA42">
        <f>IF($E$7&gt;=GA$7,INDEX(Data!FX:FX,MATCH(Control!$E42,Data!$B:$B,0),),NA())</f>
        <v>311.39999999999998</v>
      </c>
      <c r="GB42">
        <f>IF($E$7&gt;=GB$7,INDEX(Data!FY:FY,MATCH(Control!$E42,Data!$B:$B,0),),NA())</f>
        <v>337.7</v>
      </c>
      <c r="GC42">
        <f>IF($E$7&gt;=GC$7,INDEX(Data!FZ:FZ,MATCH(Control!$E42,Data!$B:$B,0),),NA())</f>
        <v>325.39999999999998</v>
      </c>
      <c r="GD42">
        <f>IF($E$7&gt;=GD$7,INDEX(Data!GA:GA,MATCH(Control!$E42,Data!$B:$B,0),),NA())</f>
        <v>292</v>
      </c>
      <c r="GE42">
        <f>IF($E$7&gt;=GE$7,INDEX(Data!GB:GB,MATCH(Control!$E42,Data!$B:$B,0),),NA())</f>
        <v>324.2</v>
      </c>
      <c r="GF42">
        <f>IF($E$7&gt;=GF$7,INDEX(Data!GC:GC,MATCH(Control!$E42,Data!$B:$B,0),),NA())</f>
        <v>301.2</v>
      </c>
      <c r="GG42">
        <f>IF($E$7&gt;=GG$7,INDEX(Data!GD:GD,MATCH(Control!$E42,Data!$B:$B,0),),NA())</f>
        <v>327.9</v>
      </c>
      <c r="GH42">
        <f>IF($E$7&gt;=GH$7,INDEX(Data!GE:GE,MATCH(Control!$E42,Data!$B:$B,0),),NA())</f>
        <v>293.89999999999998</v>
      </c>
      <c r="GI42">
        <f>IF($E$7&gt;=GI$7,INDEX(Data!GF:GF,MATCH(Control!$E42,Data!$B:$B,0),),NA())</f>
        <v>318.39999999999998</v>
      </c>
      <c r="GJ42">
        <f>IF($E$7&gt;=GJ$7,INDEX(Data!GG:GG,MATCH(Control!$E42,Data!$B:$B,0),),NA())</f>
        <v>320</v>
      </c>
      <c r="GK42">
        <f>IF($E$7&gt;=GK$7,INDEX(Data!GH:GH,MATCH(Control!$E42,Data!$B:$B,0),),NA())</f>
        <v>312.39999999999998</v>
      </c>
      <c r="GL42">
        <f>IF($E$7&gt;=GL$7,INDEX(Data!GI:GI,MATCH(Control!$E42,Data!$B:$B,0),),NA())</f>
        <v>341.6</v>
      </c>
      <c r="GM42">
        <f>IF($E$7&gt;=GM$7,INDEX(Data!GJ:GJ,MATCH(Control!$E42,Data!$B:$B,0),),NA())</f>
        <v>330.1</v>
      </c>
      <c r="GN42">
        <f>IF($E$7&gt;=GN$7,INDEX(Data!GK:GK,MATCH(Control!$E42,Data!$B:$B,0),),NA())</f>
        <v>374.5</v>
      </c>
      <c r="GO42">
        <f>IF($E$7&gt;=GO$7,INDEX(Data!GL:GL,MATCH(Control!$E42,Data!$B:$B,0),),NA())</f>
        <v>367.7</v>
      </c>
      <c r="GP42">
        <f>IF($E$7&gt;=GP$7,INDEX(Data!GM:GM,MATCH(Control!$E42,Data!$B:$B,0),),NA())</f>
        <v>327.60000000000002</v>
      </c>
      <c r="GQ42">
        <f>IF($E$7&gt;=GQ$7,INDEX(Data!GN:GN,MATCH(Control!$E42,Data!$B:$B,0),),NA())</f>
        <v>344.9</v>
      </c>
      <c r="GR42">
        <f>IF($E$7&gt;=GR$7,INDEX(Data!GO:GO,MATCH(Control!$E42,Data!$B:$B,0),),NA())</f>
        <v>355.4</v>
      </c>
      <c r="GS42">
        <f>IF($E$7&gt;=GS$7,INDEX(Data!GP:GP,MATCH(Control!$E42,Data!$B:$B,0),),NA())</f>
        <v>362.5</v>
      </c>
      <c r="GT42">
        <f>IF($E$7&gt;=GT$7,INDEX(Data!GQ:GQ,MATCH(Control!$E42,Data!$B:$B,0),),NA())</f>
        <v>337.6</v>
      </c>
      <c r="GU42">
        <f>IF($E$7&gt;=GU$7,INDEX(Data!GR:GR,MATCH(Control!$E42,Data!$B:$B,0),),NA())</f>
        <v>374.7</v>
      </c>
      <c r="GV42">
        <f>IF($E$7&gt;=GV$7,INDEX(Data!GS:GS,MATCH(Control!$E42,Data!$B:$B,0),),NA())</f>
        <v>366</v>
      </c>
      <c r="GW42">
        <f>IF($E$7&gt;=GW$7,INDEX(Data!GT:GT,MATCH(Control!$E42,Data!$B:$B,0),),NA())</f>
        <v>366.1</v>
      </c>
      <c r="GX42">
        <f>IF($E$7&gt;=GX$7,INDEX(Data!GU:GU,MATCH(Control!$E42,Data!$B:$B,0),),NA())</f>
        <v>385.2</v>
      </c>
      <c r="GY42">
        <f>IF($E$7&gt;=GY$7,INDEX(Data!GV:GV,MATCH(Control!$E42,Data!$B:$B,0),),NA())</f>
        <v>366.4</v>
      </c>
      <c r="GZ42">
        <f>IF($E$7&gt;=GZ$7,INDEX(Data!GW:GW,MATCH(Control!$E42,Data!$B:$B,0),),NA())</f>
        <v>421.5</v>
      </c>
      <c r="HA42">
        <f>IF($E$7&gt;=HA$7,INDEX(Data!GX:GX,MATCH(Control!$E42,Data!$B:$B,0),),NA())</f>
        <v>383.8</v>
      </c>
      <c r="HB42">
        <f>IF($E$7&gt;=HB$7,INDEX(Data!GY:GY,MATCH(Control!$E42,Data!$B:$B,0),),NA())</f>
        <v>355.3</v>
      </c>
      <c r="HC42">
        <f>IF($E$7&gt;=HC$7,INDEX(Data!GZ:GZ,MATCH(Control!$E42,Data!$B:$B,0),),NA())</f>
        <v>393.1</v>
      </c>
      <c r="HD42">
        <f>IF($E$7&gt;=HD$7,INDEX(Data!HA:HA,MATCH(Control!$E42,Data!$B:$B,0),),NA())</f>
        <v>380.4</v>
      </c>
      <c r="HE42">
        <f>IF($E$7&gt;=HE$7,INDEX(Data!HB:HB,MATCH(Control!$E42,Data!$B:$B,0),),NA())</f>
        <v>374</v>
      </c>
      <c r="HF42">
        <f>IF($E$7&gt;=HF$7,INDEX(Data!HC:HC,MATCH(Control!$E42,Data!$B:$B,0),),NA())</f>
        <v>361.4</v>
      </c>
      <c r="HG42">
        <f>IF($E$7&gt;=HG$7,INDEX(Data!HD:HD,MATCH(Control!$E42,Data!$B:$B,0),),NA())</f>
        <v>383.7</v>
      </c>
      <c r="HH42">
        <f>IF($E$7&gt;=HH$7,INDEX(Data!HE:HE,MATCH(Control!$E42,Data!$B:$B,0),),NA())</f>
        <v>372.9</v>
      </c>
      <c r="HI42">
        <f>IF($E$7&gt;=HI$7,INDEX(Data!HF:HF,MATCH(Control!$E42,Data!$B:$B,0),),NA())</f>
        <v>382.2</v>
      </c>
      <c r="HJ42">
        <f>IF($E$7&gt;=HJ$7,INDEX(Data!HG:HG,MATCH(Control!$E42,Data!$B:$B,0),),NA())</f>
        <v>395.5</v>
      </c>
      <c r="HK42">
        <f>IF($E$7&gt;=HK$7,INDEX(Data!HH:HH,MATCH(Control!$E42,Data!$B:$B,0),),NA())</f>
        <v>391.7</v>
      </c>
      <c r="HL42">
        <f>IF($E$7&gt;=HL$7,INDEX(Data!HI:HI,MATCH(Control!$E42,Data!$B:$B,0),),NA())</f>
        <v>463.2</v>
      </c>
      <c r="HM42">
        <f>IF($E$7&gt;=HM$7,INDEX(Data!HJ:HJ,MATCH(Control!$E42,Data!$B:$B,0),),NA())</f>
        <v>381.6</v>
      </c>
      <c r="HN42">
        <f>IF($E$7&gt;=HN$7,INDEX(Data!HK:HK,MATCH(Control!$E42,Data!$B:$B,0),),NA())</f>
        <v>375.2</v>
      </c>
      <c r="HO42">
        <f>IF($E$7&gt;=HO$7,INDEX(Data!HL:HL,MATCH(Control!$E42,Data!$B:$B,0),),NA())</f>
        <v>401.8</v>
      </c>
      <c r="HP42">
        <f>IF($E$7&gt;=HP$7,INDEX(Data!HM:HM,MATCH(Control!$E42,Data!$B:$B,0),),NA())</f>
        <v>388.2</v>
      </c>
      <c r="HQ42">
        <f>IF($E$7&gt;=HQ$7,INDEX(Data!HN:HN,MATCH(Control!$E42,Data!$B:$B,0),),NA())</f>
        <v>381.8</v>
      </c>
      <c r="HR42">
        <f>IF($E$7&gt;=HR$7,INDEX(Data!HO:HO,MATCH(Control!$E42,Data!$B:$B,0),),NA())</f>
        <v>382.4</v>
      </c>
      <c r="HS42">
        <f>IF($E$7&gt;=HS$7,INDEX(Data!HP:HP,MATCH(Control!$E42,Data!$B:$B,0),),NA())</f>
        <v>382.3</v>
      </c>
      <c r="HT42">
        <f>IF($E$7&gt;=HT$7,INDEX(Data!HQ:HQ,MATCH(Control!$E42,Data!$B:$B,0),),NA())</f>
        <v>397.2</v>
      </c>
      <c r="HU42">
        <f>IF($E$7&gt;=HU$7,INDEX(Data!HR:HR,MATCH(Control!$E42,Data!$B:$B,0),),NA())</f>
        <v>389.5</v>
      </c>
      <c r="HV42">
        <f>IF($E$7&gt;=HV$7,INDEX(Data!HS:HS,MATCH(Control!$E42,Data!$B:$B,0),),NA())</f>
        <v>390</v>
      </c>
      <c r="HW42">
        <f>IF($E$7&gt;=HW$7,INDEX(Data!HT:HT,MATCH(Control!$E42,Data!$B:$B,0),),NA())</f>
        <v>399.4</v>
      </c>
      <c r="HX42">
        <f>IF($E$7&gt;=HX$7,INDEX(Data!HU:HU,MATCH(Control!$E42,Data!$B:$B,0),),NA())</f>
        <v>452.5</v>
      </c>
      <c r="HY42">
        <f>IF($E$7&gt;=HY$7,INDEX(Data!HV:HV,MATCH(Control!$E42,Data!$B:$B,0),),NA())</f>
        <v>400.7</v>
      </c>
      <c r="HZ42">
        <f>IF($E$7&gt;=HZ$7,INDEX(Data!HW:HW,MATCH(Control!$E42,Data!$B:$B,0),),NA())</f>
        <v>378.8</v>
      </c>
      <c r="IA42">
        <f>IF($E$7&gt;=IA$7,INDEX(Data!HX:HX,MATCH(Control!$E42,Data!$B:$B,0),),NA())</f>
        <v>422</v>
      </c>
      <c r="IB42">
        <f>IF($E$7&gt;=IB$7,INDEX(Data!HY:HY,MATCH(Control!$E42,Data!$B:$B,0),),NA())</f>
        <v>397.8</v>
      </c>
      <c r="IC42">
        <f>IF($E$7&gt;=IC$7,INDEX(Data!HZ:HZ,MATCH(Control!$E42,Data!$B:$B,0),),NA())</f>
        <v>408.5</v>
      </c>
      <c r="ID42">
        <f>IF($E$7&gt;=ID$7,INDEX(Data!IA:IA,MATCH(Control!$E42,Data!$B:$B,0),),NA())</f>
        <v>389.3</v>
      </c>
      <c r="IE42">
        <f>IF($E$7&gt;=IE$7,INDEX(Data!IB:IB,MATCH(Control!$E42,Data!$B:$B,0),),NA())</f>
        <v>389.9</v>
      </c>
      <c r="IF42">
        <f>IF($E$7&gt;=IF$7,INDEX(Data!IC:IC,MATCH(Control!$E42,Data!$B:$B,0),),NA())</f>
        <v>415.6</v>
      </c>
      <c r="IG42">
        <f>IF($E$7&gt;=IG$7,INDEX(Data!ID:ID,MATCH(Control!$E42,Data!$B:$B,0),),NA())</f>
        <v>400</v>
      </c>
      <c r="IH42">
        <f>IF($E$7&gt;=IH$7,INDEX(Data!IE:IE,MATCH(Control!$E42,Data!$B:$B,0),),NA())</f>
        <v>425.3</v>
      </c>
      <c r="II42">
        <f>IF($E$7&gt;=II$7,INDEX(Data!IF:IF,MATCH(Control!$E42,Data!$B:$B,0),),NA())</f>
        <v>436.8</v>
      </c>
      <c r="IJ42">
        <f>IF($E$7&gt;=IJ$7,INDEX(Data!IG:IG,MATCH(Control!$E42,Data!$B:$B,0),),NA())</f>
        <v>482.7</v>
      </c>
      <c r="IK42">
        <f>IF($E$7&gt;=IK$7,INDEX(Data!IH:IH,MATCH(Control!$E42,Data!$B:$B,0),),NA())</f>
        <v>447.7</v>
      </c>
      <c r="IL42">
        <f>IF($E$7&gt;=IL$7,INDEX(Data!II:II,MATCH(Control!$E42,Data!$B:$B,0),),NA())</f>
        <v>410.3</v>
      </c>
      <c r="IM42">
        <f>IF($E$7&gt;=IM$7,INDEX(Data!IJ:IJ,MATCH(Control!$E42,Data!$B:$B,0),),NA())</f>
        <v>452.2</v>
      </c>
      <c r="IN42">
        <f>IF($E$7&gt;=IN$7,INDEX(Data!IK:IK,MATCH(Control!$E42,Data!$B:$B,0),),NA())</f>
        <v>413.1</v>
      </c>
      <c r="IO42">
        <f>IF($E$7&gt;=IO$7,INDEX(Data!IL:IL,MATCH(Control!$E42,Data!$B:$B,0),),NA())</f>
        <v>442.4</v>
      </c>
      <c r="IP42">
        <f>IF($E$7&gt;=IP$7,INDEX(Data!IM:IM,MATCH(Control!$E42,Data!$B:$B,0),),NA())</f>
        <v>414.1</v>
      </c>
      <c r="IQ42">
        <f>IF($E$7&gt;=IQ$7,INDEX(Data!IN:IN,MATCH(Control!$E42,Data!$B:$B,0),),NA())</f>
        <v>441</v>
      </c>
      <c r="IR42">
        <f>IF($E$7&gt;=IR$7,INDEX(Data!IO:IO,MATCH(Control!$E42,Data!$B:$B,0),),NA())</f>
        <v>466.4</v>
      </c>
      <c r="IS42">
        <f>IF($E$7&gt;=IS$7,INDEX(Data!IP:IP,MATCH(Control!$E42,Data!$B:$B,0),),NA())</f>
        <v>432.7</v>
      </c>
      <c r="IT42">
        <f>IF($E$7&gt;=IT$7,INDEX(Data!IQ:IQ,MATCH(Control!$E42,Data!$B:$B,0),),NA())</f>
        <v>485.6</v>
      </c>
      <c r="IU42">
        <f>IF($E$7&gt;=IU$7,INDEX(Data!IR:IR,MATCH(Control!$E42,Data!$B:$B,0),),NA())</f>
        <v>488.3</v>
      </c>
      <c r="IV42">
        <f>IF($E$7&gt;=IV$7,INDEX(Data!IS:IS,MATCH(Control!$E42,Data!$B:$B,0),),NA())</f>
        <v>533.20000000000005</v>
      </c>
      <c r="IW42">
        <f>IF($E$7&gt;=IW$7,INDEX(Data!IT:IT,MATCH(Control!$E42,Data!$B:$B,0),),NA())</f>
        <v>491.8</v>
      </c>
      <c r="IX42">
        <f>IF($E$7&gt;=IX$7,INDEX(Data!IU:IU,MATCH(Control!$E42,Data!$B:$B,0),),NA())</f>
        <v>441.6</v>
      </c>
      <c r="IY42">
        <f>IF($E$7&gt;=IY$7,INDEX(Data!IV:IV,MATCH(Control!$E42,Data!$B:$B,0),),NA())</f>
        <v>484.1</v>
      </c>
      <c r="IZ42">
        <f>IF($E$7&gt;=IZ$7,INDEX(Data!IW:IW,MATCH(Control!$E42,Data!$B:$B,0),),NA())</f>
        <v>469.7</v>
      </c>
      <c r="JA42">
        <f>IF($E$7&gt;=JA$7,INDEX(Data!IX:IX,MATCH(Control!$E42,Data!$B:$B,0),),NA())</f>
        <v>488.3</v>
      </c>
      <c r="JB42">
        <f>IF($E$7&gt;=JB$7,INDEX(Data!IY:IY,MATCH(Control!$E42,Data!$B:$B,0),),NA())</f>
        <v>441.1</v>
      </c>
      <c r="JC42">
        <f>IF($E$7&gt;=JC$7,INDEX(Data!IZ:IZ,MATCH(Control!$E42,Data!$B:$B,0),),NA())</f>
        <v>484.1</v>
      </c>
      <c r="JD42">
        <f>IF($E$7&gt;=JD$7,INDEX(Data!JA:JA,MATCH(Control!$E42,Data!$B:$B,0),),NA())</f>
        <v>476</v>
      </c>
      <c r="JE42">
        <f>IF($E$7&gt;=JE$7,INDEX(Data!JB:JB,MATCH(Control!$E42,Data!$B:$B,0),),NA())</f>
        <v>458.9</v>
      </c>
      <c r="JF42">
        <f>IF($E$7&gt;=JF$7,INDEX(Data!JC:JC,MATCH(Control!$E42,Data!$B:$B,0),),NA())</f>
        <v>489</v>
      </c>
      <c r="JG42">
        <f>IF($E$7&gt;=JG$7,INDEX(Data!JD:JD,MATCH(Control!$E42,Data!$B:$B,0),),NA())</f>
        <v>481.2</v>
      </c>
      <c r="JH42">
        <f>IF($E$7&gt;=JH$7,INDEX(Data!JE:JE,MATCH(Control!$E42,Data!$B:$B,0),),NA())</f>
        <v>550.5</v>
      </c>
      <c r="JI42">
        <f>IF($E$7&gt;=JI$7,INDEX(Data!JF:JF,MATCH(Control!$E42,Data!$B:$B,0),),NA())</f>
        <v>495.8</v>
      </c>
      <c r="JJ42">
        <f>IF($E$7&gt;=JJ$7,INDEX(Data!JG:JG,MATCH(Control!$E42,Data!$B:$B,0),),NA())</f>
        <v>458.6</v>
      </c>
      <c r="JK42">
        <f>IF($E$7&gt;=JK$7,INDEX(Data!JH:JH,MATCH(Control!$E42,Data!$B:$B,0),),NA())</f>
        <v>484.4</v>
      </c>
      <c r="JL42">
        <f>IF($E$7&gt;=JL$7,INDEX(Data!JI:JI,MATCH(Control!$E42,Data!$B:$B,0),),NA())</f>
        <v>505.8</v>
      </c>
      <c r="JM42">
        <f>IF($E$7&gt;=JM$7,INDEX(Data!JJ:JJ,MATCH(Control!$E42,Data!$B:$B,0),),NA())</f>
        <v>493.5</v>
      </c>
      <c r="JN42">
        <f>IF($E$7&gt;=JN$7,INDEX(Data!JK:JK,MATCH(Control!$E42,Data!$B:$B,0),),NA())</f>
        <v>482</v>
      </c>
      <c r="JO42">
        <f>IF($E$7&gt;=JO$7,INDEX(Data!JL:JL,MATCH(Control!$E42,Data!$B:$B,0),),NA())</f>
        <v>511.8</v>
      </c>
      <c r="JP42">
        <f>IF($E$7&gt;=JP$7,INDEX(Data!JM:JM,MATCH(Control!$E42,Data!$B:$B,0),),NA())</f>
        <v>499.5</v>
      </c>
      <c r="JQ42">
        <f>IF($E$7&gt;=JQ$7,INDEX(Data!JN:JN,MATCH(Control!$E42,Data!$B:$B,0),),NA())</f>
        <v>511.4</v>
      </c>
      <c r="JR42">
        <f>IF($E$7&gt;=JR$7,INDEX(Data!JO:JO,MATCH(Control!$E42,Data!$B:$B,0),),NA())</f>
        <v>510.5</v>
      </c>
      <c r="JS42">
        <f>IF($E$7&gt;=JS$7,INDEX(Data!JP:JP,MATCH(Control!$E42,Data!$B:$B,0),),NA())</f>
        <v>511.2</v>
      </c>
      <c r="JT42">
        <f>IF($E$7&gt;=JT$7,INDEX(Data!JQ:JQ,MATCH(Control!$E42,Data!$B:$B,0),),NA())</f>
        <v>593.20000000000005</v>
      </c>
      <c r="JU42">
        <f>IF($E$7&gt;=JU$7,INDEX(Data!JR:JR,MATCH(Control!$E42,Data!$B:$B,0),),NA())</f>
        <v>496.4</v>
      </c>
      <c r="JV42">
        <f>IF($E$7&gt;=JV$7,INDEX(Data!JS:JS,MATCH(Control!$E42,Data!$B:$B,0),),NA())</f>
        <v>469.1</v>
      </c>
      <c r="JW42">
        <f>IF($E$7&gt;=JW$7,INDEX(Data!JT:JT,MATCH(Control!$E42,Data!$B:$B,0),),NA())</f>
        <v>529.9</v>
      </c>
      <c r="JX42">
        <f>IF($E$7&gt;=JX$7,INDEX(Data!JU:JU,MATCH(Control!$E42,Data!$B:$B,0),),NA())</f>
        <v>503.1</v>
      </c>
      <c r="JY42">
        <f>IF($E$7&gt;=JY$7,INDEX(Data!JV:JV,MATCH(Control!$E42,Data!$B:$B,0),),NA())</f>
        <v>514</v>
      </c>
      <c r="JZ42">
        <f>IF($E$7&gt;=JZ$7,INDEX(Data!JW:JW,MATCH(Control!$E42,Data!$B:$B,0),),NA())</f>
        <v>503.3</v>
      </c>
      <c r="KA42">
        <f>IF($E$7&gt;=KA$7,INDEX(Data!JX:JX,MATCH(Control!$E42,Data!$B:$B,0),),NA())</f>
        <v>530.70000000000005</v>
      </c>
      <c r="KB42">
        <f>IF($E$7&gt;=KB$7,INDEX(Data!JY:JY,MATCH(Control!$E42,Data!$B:$B,0),),NA())</f>
        <v>539.70000000000005</v>
      </c>
      <c r="KC42">
        <f>IF($E$7&gt;=KC$7,INDEX(Data!JZ:JZ,MATCH(Control!$E42,Data!$B:$B,0),),NA())</f>
        <v>544.5</v>
      </c>
      <c r="KD42">
        <f>IF($E$7&gt;=KD$7,INDEX(Data!KA:KA,MATCH(Control!$E42,Data!$B:$B,0),),NA())</f>
        <v>546.4</v>
      </c>
      <c r="KE42">
        <f>IF($E$7&gt;=KE$7,INDEX(Data!KB:KB,MATCH(Control!$E42,Data!$B:$B,0),),NA())</f>
        <v>543.20000000000005</v>
      </c>
      <c r="KF42">
        <f>IF($E$7&gt;=KF$7,INDEX(Data!KC:KC,MATCH(Control!$E42,Data!$B:$B,0),),NA())</f>
        <v>622.1</v>
      </c>
      <c r="KG42">
        <f>IF($E$7&gt;=KG$7,INDEX(Data!KD:KD,MATCH(Control!$E42,Data!$B:$B,0),),NA())</f>
        <v>531.29999999999995</v>
      </c>
      <c r="KH42">
        <f>IF($E$7&gt;=KH$7,INDEX(Data!KE:KE,MATCH(Control!$E42,Data!$B:$B,0),),NA())</f>
        <v>501.4</v>
      </c>
      <c r="KI42">
        <f>IF($E$7&gt;=KI$7,INDEX(Data!KF:KF,MATCH(Control!$E42,Data!$B:$B,0),),NA())</f>
        <v>561.6</v>
      </c>
      <c r="KJ42">
        <f>IF($E$7&gt;=KJ$7,INDEX(Data!KG:KG,MATCH(Control!$E42,Data!$B:$B,0),),NA())</f>
        <v>546.6</v>
      </c>
      <c r="KK42">
        <f>IF($E$7&gt;=KK$7,INDEX(Data!KH:KH,MATCH(Control!$E42,Data!$B:$B,0),),NA())</f>
        <v>544.4</v>
      </c>
      <c r="KL42">
        <f>IF($E$7&gt;=KL$7,INDEX(Data!KI:KI,MATCH(Control!$E42,Data!$B:$B,0),),NA())</f>
        <v>536.79999999999995</v>
      </c>
      <c r="KM42">
        <f>IF($E$7&gt;=KM$7,INDEX(Data!KJ:KJ,MATCH(Control!$E42,Data!$B:$B,0),),NA())</f>
        <v>542.1</v>
      </c>
      <c r="KN42">
        <f>IF($E$7&gt;=KN$7,INDEX(Data!KK:KK,MATCH(Control!$E42,Data!$B:$B,0),),NA())</f>
        <v>553.9</v>
      </c>
      <c r="KO42">
        <f>IF($E$7&gt;=KO$7,INDEX(Data!KL:KL,MATCH(Control!$E42,Data!$B:$B,0),),NA())</f>
        <v>553.70000000000005</v>
      </c>
      <c r="KP42">
        <f>IF($E$7&gt;=KP$7,INDEX(Data!KM:KM,MATCH(Control!$E42,Data!$B:$B,0),),NA())</f>
        <v>570.4</v>
      </c>
      <c r="KQ42">
        <f>IF($E$7&gt;=KQ$7,INDEX(Data!KN:KN,MATCH(Control!$E42,Data!$B:$B,0),),NA())</f>
        <v>583.6</v>
      </c>
      <c r="KR42">
        <f>IF($E$7&gt;=KR$7,INDEX(Data!KO:KO,MATCH(Control!$E42,Data!$B:$B,0),),NA())</f>
        <v>657.1</v>
      </c>
      <c r="KS42">
        <f>IF($E$7&gt;=KS$7,INDEX(Data!KP:KP,MATCH(Control!$E42,Data!$B:$B,0),),NA())</f>
        <v>590.5</v>
      </c>
      <c r="KT42">
        <f>IF($E$7&gt;=KT$7,INDEX(Data!KQ:KQ,MATCH(Control!$E42,Data!$B:$B,0),),NA())</f>
        <v>559.70000000000005</v>
      </c>
      <c r="KU42">
        <f>IF($E$7&gt;=KU$7,INDEX(Data!KR:KR,MATCH(Control!$E42,Data!$B:$B,0),),NA())</f>
        <v>622.1</v>
      </c>
      <c r="KV42">
        <f>IF($E$7&gt;=KV$7,INDEX(Data!KS:KS,MATCH(Control!$E42,Data!$B:$B,0),),NA())</f>
        <v>604.6</v>
      </c>
      <c r="KW42">
        <f>IF($E$7&gt;=KW$7,INDEX(Data!KT:KT,MATCH(Control!$E42,Data!$B:$B,0),),NA())</f>
        <v>617.70000000000005</v>
      </c>
      <c r="KX42">
        <f>IF($E$7&gt;=KX$7,INDEX(Data!KU:KU,MATCH(Control!$E42,Data!$B:$B,0),),NA())</f>
        <v>602.79999999999995</v>
      </c>
      <c r="KY42">
        <f>IF($E$7&gt;=KY$7,INDEX(Data!KV:KV,MATCH(Control!$E42,Data!$B:$B,0),),NA())</f>
        <v>626</v>
      </c>
      <c r="KZ42">
        <f>IF($E$7&gt;=KZ$7,INDEX(Data!KW:KW,MATCH(Control!$E42,Data!$B:$B,0),),NA())</f>
        <v>659.1</v>
      </c>
      <c r="LA42">
        <f>IF($E$7&gt;=LA$7,INDEX(Data!KX:KX,MATCH(Control!$E42,Data!$B:$B,0),),NA())</f>
        <v>632.20000000000005</v>
      </c>
      <c r="LB42">
        <f>IF($E$7&gt;=LB$7,INDEX(Data!KY:KY,MATCH(Control!$E42,Data!$B:$B,0),),NA())</f>
        <v>646</v>
      </c>
      <c r="LC42">
        <f>IF($E$7&gt;=LC$7,INDEX(Data!KZ:KZ,MATCH(Control!$E42,Data!$B:$B,0),),NA())</f>
        <v>660.3</v>
      </c>
      <c r="LD42">
        <f>IF($E$7&gt;=LD$7,INDEX(Data!LA:LA,MATCH(Control!$E42,Data!$B:$B,0),),NA())</f>
        <v>717</v>
      </c>
      <c r="LE42">
        <f>IF($E$7&gt;=LE$7,INDEX(Data!LB:LB,MATCH(Control!$E42,Data!$B:$B,0),),NA())</f>
        <v>631.9</v>
      </c>
      <c r="LF42">
        <f>IF($E$7&gt;=LF$7,INDEX(Data!LC:LC,MATCH(Control!$E42,Data!$B:$B,0),),NA())</f>
        <v>612.6</v>
      </c>
      <c r="LG42">
        <f>IF($E$7&gt;=LG$7,INDEX(Data!LD:LD,MATCH(Control!$E42,Data!$B:$B,0),),NA())</f>
        <v>662.6</v>
      </c>
      <c r="LH42">
        <f>IF($E$7&gt;=LH$7,INDEX(Data!LE:LE,MATCH(Control!$E42,Data!$B:$B,0),),NA())</f>
        <v>647</v>
      </c>
      <c r="LI42">
        <f>IF($E$7&gt;=LI$7,INDEX(Data!LF:LF,MATCH(Control!$E42,Data!$B:$B,0),),NA())</f>
        <v>683.5</v>
      </c>
      <c r="LJ42">
        <f>IF($E$7&gt;=LJ$7,INDEX(Data!LG:LG,MATCH(Control!$E42,Data!$B:$B,0),),NA())</f>
        <v>640.6</v>
      </c>
      <c r="LK42">
        <f>IF($E$7&gt;=LK$7,INDEX(Data!LH:LH,MATCH(Control!$E42,Data!$B:$B,0),),NA())</f>
        <v>700.6</v>
      </c>
      <c r="LL42">
        <f>IF($E$7&gt;=LL$7,INDEX(Data!LI:LI,MATCH(Control!$E42,Data!$B:$B,0),),NA())</f>
        <v>703.6</v>
      </c>
      <c r="LM42">
        <f>IF($E$7&gt;=LM$7,INDEX(Data!LJ:LJ,MATCH(Control!$E42,Data!$B:$B,0),),NA())</f>
        <v>677.1</v>
      </c>
      <c r="LN42">
        <f>IF($E$7&gt;=LN$7,INDEX(Data!LK:LK,MATCH(Control!$E42,Data!$B:$B,0),),NA())</f>
        <v>698.2</v>
      </c>
      <c r="LO42">
        <f>IF($E$7&gt;=LO$7,INDEX(Data!LL:LL,MATCH(Control!$E42,Data!$B:$B,0),),NA())</f>
        <v>677.4</v>
      </c>
      <c r="LP42">
        <f>IF($E$7&gt;=LP$7,INDEX(Data!LM:LM,MATCH(Control!$E42,Data!$B:$B,0),),NA())</f>
        <v>761</v>
      </c>
      <c r="LQ42">
        <f>IF($E$7&gt;=LQ$7,INDEX(Data!LN:LN,MATCH(Control!$E42,Data!$B:$B,0),),NA())</f>
        <v>706.6</v>
      </c>
      <c r="LR42">
        <f>IF($E$7&gt;=LR$7,INDEX(Data!LO:LO,MATCH(Control!$E42,Data!$B:$B,0),),NA())</f>
        <v>640.79999999999995</v>
      </c>
      <c r="LS42">
        <f>IF($E$7&gt;=LS$7,INDEX(Data!LP:LP,MATCH(Control!$E42,Data!$B:$B,0),),NA())</f>
        <v>699.6</v>
      </c>
      <c r="LT42">
        <f>IF($E$7&gt;=LT$7,INDEX(Data!LQ:LQ,MATCH(Control!$E42,Data!$B:$B,0),),NA())</f>
        <v>688.7</v>
      </c>
      <c r="LU42">
        <f>IF($E$7&gt;=LU$7,INDEX(Data!LR:LR,MATCH(Control!$E42,Data!$B:$B,0),),NA())</f>
        <v>703.8</v>
      </c>
      <c r="LV42">
        <f>IF($E$7&gt;=LV$7,INDEX(Data!LS:LS,MATCH(Control!$E42,Data!$B:$B,0),),NA())</f>
        <v>666</v>
      </c>
      <c r="LW42">
        <f>IF($E$7&gt;=LW$7,INDEX(Data!LT:LT,MATCH(Control!$E42,Data!$B:$B,0),),NA())</f>
        <v>695</v>
      </c>
      <c r="LX42">
        <f>IF($E$7&gt;=LX$7,INDEX(Data!LU:LU,MATCH(Control!$E42,Data!$B:$B,0),),NA())</f>
        <v>701.6</v>
      </c>
      <c r="LY42">
        <f>IF($E$7&gt;=LY$7,INDEX(Data!LV:LV,MATCH(Control!$E42,Data!$B:$B,0),),NA())</f>
        <v>683.4</v>
      </c>
      <c r="LZ42">
        <f>IF($E$7&gt;=LZ$7,INDEX(Data!LW:LW,MATCH(Control!$E42,Data!$B:$B,0),),NA())</f>
        <v>720.9</v>
      </c>
      <c r="MA42">
        <f>IF($E$7&gt;=MA$7,INDEX(Data!LX:LX,MATCH(Control!$E42,Data!$B:$B,0),),NA())</f>
        <v>697.5</v>
      </c>
      <c r="MB42">
        <f>IF($E$7&gt;=MB$7,INDEX(Data!LY:LY,MATCH(Control!$E42,Data!$B:$B,0),),NA())</f>
        <v>784.5</v>
      </c>
      <c r="MC42">
        <f>IF($E$7&gt;=MC$7,INDEX(Data!LZ:LZ,MATCH(Control!$E42,Data!$B:$B,0),),NA())</f>
        <v>709</v>
      </c>
      <c r="MD42">
        <f>IF($E$7&gt;=MD$7,INDEX(Data!MA:MA,MATCH(Control!$E42,Data!$B:$B,0),),NA())</f>
        <v>655.7</v>
      </c>
      <c r="ME42">
        <f>IF($E$7&gt;=ME$7,INDEX(Data!MB:MB,MATCH(Control!$E42,Data!$B:$B,0),),NA())</f>
        <v>729.7</v>
      </c>
      <c r="MF42">
        <f>IF($E$7&gt;=MF$7,INDEX(Data!MC:MC,MATCH(Control!$E42,Data!$B:$B,0),),NA())</f>
        <v>720.6</v>
      </c>
      <c r="MG42">
        <f>IF($E$7&gt;=MG$7,INDEX(Data!MD:MD,MATCH(Control!$E42,Data!$B:$B,0),),NA())</f>
        <v>723.4</v>
      </c>
      <c r="MH42">
        <f>IF($E$7&gt;=MH$7,INDEX(Data!ME:ME,MATCH(Control!$E42,Data!$B:$B,0),),NA())</f>
        <v>688</v>
      </c>
      <c r="MI42">
        <f>IF($E$7&gt;=MI$7,INDEX(Data!MF:MF,MATCH(Control!$E42,Data!$B:$B,0),),NA())</f>
        <v>738</v>
      </c>
      <c r="MJ42">
        <f>IF($E$7&gt;=MJ$7,INDEX(Data!MG:MG,MATCH(Control!$E42,Data!$B:$B,0),),NA())</f>
        <v>719.2</v>
      </c>
      <c r="MK42">
        <f>IF($E$7&gt;=MK$7,INDEX(Data!MH:MH,MATCH(Control!$E42,Data!$B:$B,0),),NA())</f>
        <v>720.4</v>
      </c>
      <c r="ML42">
        <f>IF($E$7&gt;=ML$7,INDEX(Data!MI:MI,MATCH(Control!$E42,Data!$B:$B,0),),NA())</f>
        <v>740.4</v>
      </c>
      <c r="MM42">
        <f>IF($E$7&gt;=MM$7,INDEX(Data!MJ:MJ,MATCH(Control!$E42,Data!$B:$B,0),),NA())</f>
        <v>733.2</v>
      </c>
      <c r="MN42">
        <f>IF($E$7&gt;=MN$7,INDEX(Data!MK:MK,MATCH(Control!$E42,Data!$B:$B,0),),NA())</f>
        <v>817.9</v>
      </c>
      <c r="MO42">
        <f>IF($E$7&gt;=MO$7,INDEX(Data!ML:ML,MATCH(Control!$E42,Data!$B:$B,0),),NA())</f>
        <v>749.2</v>
      </c>
      <c r="MP42">
        <f>IF($E$7&gt;=MP$7,INDEX(Data!MM:MM,MATCH(Control!$E42,Data!$B:$B,0),),NA())</f>
        <v>712.6</v>
      </c>
      <c r="MQ42">
        <f>IF($E$7&gt;=MQ$7,INDEX(Data!MN:MN,MATCH(Control!$E42,Data!$B:$B,0),),NA())</f>
        <v>775.2</v>
      </c>
      <c r="MR42">
        <f>IF($E$7&gt;=MR$7,INDEX(Data!MO:MO,MATCH(Control!$E42,Data!$B:$B,0),),NA())</f>
        <v>779.6</v>
      </c>
      <c r="MS42" t="e">
        <f>IF($E$7&gt;=MS$7,INDEX(Data!MP:MP,MATCH(Control!$E42,Data!$B:$B,0),),NA())</f>
        <v>#N/A</v>
      </c>
      <c r="MT42" t="e">
        <f>IF($E$7&gt;=MT$7,INDEX(Data!MQ:MQ,MATCH(Control!$E42,Data!$B:$B,0),),NA())</f>
        <v>#N/A</v>
      </c>
      <c r="MU42" t="e">
        <f>IF($E$7&gt;=MU$7,INDEX(Data!MR:MR,MATCH(Control!$E42,Data!$B:$B,0),),NA())</f>
        <v>#N/A</v>
      </c>
      <c r="MV42" t="e">
        <f>IF($E$7&gt;=MV$7,INDEX(Data!MS:MS,MATCH(Control!$E42,Data!$B:$B,0),),NA())</f>
        <v>#N/A</v>
      </c>
      <c r="MW42" t="e">
        <f>IF($E$7&gt;=MW$7,INDEX(Data!MT:MT,MATCH(Control!$E42,Data!$B:$B,0),),NA())</f>
        <v>#N/A</v>
      </c>
      <c r="MX42" t="e">
        <f>IF($E$7&gt;=MX$7,INDEX(Data!MU:MU,MATCH(Control!$E42,Data!$B:$B,0),),NA())</f>
        <v>#N/A</v>
      </c>
      <c r="MY42" t="e">
        <f>IF($E$7&gt;=MY$7,INDEX(Data!MV:MV,MATCH(Control!$E42,Data!$B:$B,0),),NA())</f>
        <v>#N/A</v>
      </c>
      <c r="MZ42" t="e">
        <f>IF($E$7&gt;=MZ$7,INDEX(Data!MW:MW,MATCH(Control!$E42,Data!$B:$B,0),),NA())</f>
        <v>#N/A</v>
      </c>
      <c r="NA42" t="e">
        <f>IF($E$7&gt;=NA$7,INDEX(Data!MX:MX,MATCH(Control!$E42,Data!$B:$B,0),),NA())</f>
        <v>#N/A</v>
      </c>
      <c r="NB42" t="e">
        <f>IF($E$7&gt;=NB$7,INDEX(Data!MY:MY,MATCH(Control!$E42,Data!$B:$B,0),),NA())</f>
        <v>#N/A</v>
      </c>
      <c r="NC42" t="e">
        <f>IF($E$7&gt;=NC$7,INDEX(Data!MZ:MZ,MATCH(Control!$E42,Data!$B:$B,0),),NA())</f>
        <v>#N/A</v>
      </c>
      <c r="ND42" t="e">
        <f>IF($E$7&gt;=ND$7,INDEX(Data!NA:NA,MATCH(Control!$E42,Data!$B:$B,0),),NA())</f>
        <v>#N/A</v>
      </c>
      <c r="NE42" t="e">
        <f>IF($E$7&gt;=NE$7,INDEX(Data!NB:NB,MATCH(Control!$E42,Data!$B:$B,0),),NA())</f>
        <v>#N/A</v>
      </c>
      <c r="NF42" t="e">
        <f>IF($E$7&gt;=NF$7,INDEX(Data!NC:NC,MATCH(Control!$E42,Data!$B:$B,0),),NA())</f>
        <v>#N/A</v>
      </c>
      <c r="NG42" t="e">
        <f>IF($E$7&gt;=NG$7,INDEX(Data!ND:ND,MATCH(Control!$E42,Data!$B:$B,0),),NA())</f>
        <v>#N/A</v>
      </c>
      <c r="NH42" t="e">
        <f>IF($E$7&gt;=NH$7,INDEX(Data!NE:NE,MATCH(Control!$E42,Data!$B:$B,0),),NA())</f>
        <v>#N/A</v>
      </c>
      <c r="NI42" t="e">
        <f>IF($E$7&gt;=NI$7,INDEX(Data!NF:NF,MATCH(Control!$E42,Data!$B:$B,0),),NA())</f>
        <v>#N/A</v>
      </c>
      <c r="NJ42" t="e">
        <f>IF($E$7&gt;=NJ$7,INDEX(Data!NG:NG,MATCH(Control!$E42,Data!$B:$B,0),),NA())</f>
        <v>#N/A</v>
      </c>
      <c r="NK42" t="e">
        <f>IF($E$7&gt;=NK$7,INDEX(Data!NH:NH,MATCH(Control!$E42,Data!$B:$B,0),),NA())</f>
        <v>#N/A</v>
      </c>
      <c r="NL42" t="e">
        <f>IF($E$7&gt;=NL$7,INDEX(Data!NI:NI,MATCH(Control!$E42,Data!$B:$B,0),),NA())</f>
        <v>#N/A</v>
      </c>
    </row>
    <row r="43" spans="1:376" x14ac:dyDescent="0.25">
      <c r="C43" s="8">
        <f t="shared" si="0"/>
        <v>39417</v>
      </c>
      <c r="E43" s="3" t="str">
        <f t="shared" si="35"/>
        <v>Tasmania - Supermarket &amp; grocery stores</v>
      </c>
      <c r="F43" t="str">
        <f t="shared" si="36"/>
        <v>Tasmania</v>
      </c>
      <c r="G43" t="str">
        <f t="shared" si="37"/>
        <v>Supermarket &amp; grocery stores</v>
      </c>
      <c r="H43">
        <f>IF($E$7&gt;=H$7,INDEX(Data!E:E,MATCH(Control!$E43,Data!$B:$B,0),),NA())</f>
        <v>26</v>
      </c>
      <c r="I43">
        <f>IF($E$7&gt;=I$7,INDEX(Data!F:F,MATCH(Control!$E43,Data!$B:$B,0),),NA())</f>
        <v>25.4</v>
      </c>
      <c r="J43">
        <f>IF($E$7&gt;=J$7,INDEX(Data!G:G,MATCH(Control!$E43,Data!$B:$B,0),),NA())</f>
        <v>25.3</v>
      </c>
      <c r="K43">
        <f>IF($E$7&gt;=K$7,INDEX(Data!H:H,MATCH(Control!$E43,Data!$B:$B,0),),NA())</f>
        <v>27.8</v>
      </c>
      <c r="L43">
        <f>IF($E$7&gt;=L$7,INDEX(Data!I:I,MATCH(Control!$E43,Data!$B:$B,0),),NA())</f>
        <v>26.6</v>
      </c>
      <c r="M43">
        <f>IF($E$7&gt;=M$7,INDEX(Data!J:J,MATCH(Control!$E43,Data!$B:$B,0),),NA())</f>
        <v>27.1</v>
      </c>
      <c r="N43">
        <f>IF($E$7&gt;=N$7,INDEX(Data!K:K,MATCH(Control!$E43,Data!$B:$B,0),),NA())</f>
        <v>27</v>
      </c>
      <c r="O43">
        <f>IF($E$7&gt;=O$7,INDEX(Data!L:L,MATCH(Control!$E43,Data!$B:$B,0),),NA())</f>
        <v>28</v>
      </c>
      <c r="P43">
        <f>IF($E$7&gt;=P$7,INDEX(Data!M:M,MATCH(Control!$E43,Data!$B:$B,0),),NA())</f>
        <v>32.700000000000003</v>
      </c>
      <c r="Q43">
        <f>IF($E$7&gt;=Q$7,INDEX(Data!N:N,MATCH(Control!$E43,Data!$B:$B,0),),NA())</f>
        <v>26.8</v>
      </c>
      <c r="R43">
        <f>IF($E$7&gt;=R$7,INDEX(Data!O:O,MATCH(Control!$E43,Data!$B:$B,0),),NA())</f>
        <v>26.9</v>
      </c>
      <c r="S43">
        <f>IF($E$7&gt;=S$7,INDEX(Data!P:P,MATCH(Control!$E43,Data!$B:$B,0),),NA())</f>
        <v>29.8</v>
      </c>
      <c r="T43">
        <f>IF($E$7&gt;=T$7,INDEX(Data!Q:Q,MATCH(Control!$E43,Data!$B:$B,0),),NA())</f>
        <v>28</v>
      </c>
      <c r="U43">
        <f>IF($E$7&gt;=U$7,INDEX(Data!R:R,MATCH(Control!$E43,Data!$B:$B,0),),NA())</f>
        <v>27.5</v>
      </c>
      <c r="V43">
        <f>IF($E$7&gt;=V$7,INDEX(Data!S:S,MATCH(Control!$E43,Data!$B:$B,0),),NA())</f>
        <v>27.3</v>
      </c>
      <c r="W43">
        <f>IF($E$7&gt;=W$7,INDEX(Data!T:T,MATCH(Control!$E43,Data!$B:$B,0),),NA())</f>
        <v>28.3</v>
      </c>
      <c r="X43">
        <f>IF($E$7&gt;=X$7,INDEX(Data!U:U,MATCH(Control!$E43,Data!$B:$B,0),),NA())</f>
        <v>29.6</v>
      </c>
      <c r="Y43">
        <f>IF($E$7&gt;=Y$7,INDEX(Data!V:V,MATCH(Control!$E43,Data!$B:$B,0),),NA())</f>
        <v>29.2</v>
      </c>
      <c r="Z43">
        <f>IF($E$7&gt;=Z$7,INDEX(Data!W:W,MATCH(Control!$E43,Data!$B:$B,0),),NA())</f>
        <v>29.9</v>
      </c>
      <c r="AA43">
        <f>IF($E$7&gt;=AA$7,INDEX(Data!X:X,MATCH(Control!$E43,Data!$B:$B,0),),NA())</f>
        <v>31.5</v>
      </c>
      <c r="AB43">
        <f>IF($E$7&gt;=AB$7,INDEX(Data!Y:Y,MATCH(Control!$E43,Data!$B:$B,0),),NA())</f>
        <v>36.6</v>
      </c>
      <c r="AC43">
        <f>IF($E$7&gt;=AC$7,INDEX(Data!Z:Z,MATCH(Control!$E43,Data!$B:$B,0),),NA())</f>
        <v>29.6</v>
      </c>
      <c r="AD43">
        <f>IF($E$7&gt;=AD$7,INDEX(Data!AA:AA,MATCH(Control!$E43,Data!$B:$B,0),),NA())</f>
        <v>30.3</v>
      </c>
      <c r="AE43">
        <f>IF($E$7&gt;=AE$7,INDEX(Data!AB:AB,MATCH(Control!$E43,Data!$B:$B,0),),NA())</f>
        <v>31.2</v>
      </c>
      <c r="AF43">
        <f>IF($E$7&gt;=AF$7,INDEX(Data!AC:AC,MATCH(Control!$E43,Data!$B:$B,0),),NA())</f>
        <v>30</v>
      </c>
      <c r="AG43">
        <f>IF($E$7&gt;=AG$7,INDEX(Data!AD:AD,MATCH(Control!$E43,Data!$B:$B,0),),NA())</f>
        <v>31.7</v>
      </c>
      <c r="AH43">
        <f>IF($E$7&gt;=AH$7,INDEX(Data!AE:AE,MATCH(Control!$E43,Data!$B:$B,0),),NA())</f>
        <v>32.799999999999997</v>
      </c>
      <c r="AI43">
        <f>IF($E$7&gt;=AI$7,INDEX(Data!AF:AF,MATCH(Control!$E43,Data!$B:$B,0),),NA())</f>
        <v>32</v>
      </c>
      <c r="AJ43">
        <f>IF($E$7&gt;=AJ$7,INDEX(Data!AG:AG,MATCH(Control!$E43,Data!$B:$B,0),),NA())</f>
        <v>33.6</v>
      </c>
      <c r="AK43">
        <f>IF($E$7&gt;=AK$7,INDEX(Data!AH:AH,MATCH(Control!$E43,Data!$B:$B,0),),NA())</f>
        <v>31.4</v>
      </c>
      <c r="AL43">
        <f>IF($E$7&gt;=AL$7,INDEX(Data!AI:AI,MATCH(Control!$E43,Data!$B:$B,0),),NA())</f>
        <v>34.799999999999997</v>
      </c>
      <c r="AM43">
        <f>IF($E$7&gt;=AM$7,INDEX(Data!AJ:AJ,MATCH(Control!$E43,Data!$B:$B,0),),NA())</f>
        <v>35.299999999999997</v>
      </c>
      <c r="AN43">
        <f>IF($E$7&gt;=AN$7,INDEX(Data!AK:AK,MATCH(Control!$E43,Data!$B:$B,0),),NA())</f>
        <v>39.5</v>
      </c>
      <c r="AO43">
        <f>IF($E$7&gt;=AO$7,INDEX(Data!AL:AL,MATCH(Control!$E43,Data!$B:$B,0),),NA())</f>
        <v>34.799999999999997</v>
      </c>
      <c r="AP43">
        <f>IF($E$7&gt;=AP$7,INDEX(Data!AM:AM,MATCH(Control!$E43,Data!$B:$B,0),),NA())</f>
        <v>33.299999999999997</v>
      </c>
      <c r="AQ43">
        <f>IF($E$7&gt;=AQ$7,INDEX(Data!AN:AN,MATCH(Control!$E43,Data!$B:$B,0),),NA())</f>
        <v>34.700000000000003</v>
      </c>
      <c r="AR43">
        <f>IF($E$7&gt;=AR$7,INDEX(Data!AO:AO,MATCH(Control!$E43,Data!$B:$B,0),),NA())</f>
        <v>34.799999999999997</v>
      </c>
      <c r="AS43">
        <f>IF($E$7&gt;=AS$7,INDEX(Data!AP:AP,MATCH(Control!$E43,Data!$B:$B,0),),NA())</f>
        <v>36.4</v>
      </c>
      <c r="AT43">
        <f>IF($E$7&gt;=AT$7,INDEX(Data!AQ:AQ,MATCH(Control!$E43,Data!$B:$B,0),),NA())</f>
        <v>33.799999999999997</v>
      </c>
      <c r="AU43">
        <f>IF($E$7&gt;=AU$7,INDEX(Data!AR:AR,MATCH(Control!$E43,Data!$B:$B,0),),NA())</f>
        <v>36</v>
      </c>
      <c r="AV43">
        <f>IF($E$7&gt;=AV$7,INDEX(Data!AS:AS,MATCH(Control!$E43,Data!$B:$B,0),),NA())</f>
        <v>37.1</v>
      </c>
      <c r="AW43">
        <f>IF($E$7&gt;=AW$7,INDEX(Data!AT:AT,MATCH(Control!$E43,Data!$B:$B,0),),NA())</f>
        <v>34.5</v>
      </c>
      <c r="AX43">
        <f>IF($E$7&gt;=AX$7,INDEX(Data!AU:AU,MATCH(Control!$E43,Data!$B:$B,0),),NA())</f>
        <v>38.5</v>
      </c>
      <c r="AY43">
        <f>IF($E$7&gt;=AY$7,INDEX(Data!AV:AV,MATCH(Control!$E43,Data!$B:$B,0),),NA())</f>
        <v>38.6</v>
      </c>
      <c r="AZ43">
        <f>IF($E$7&gt;=AZ$7,INDEX(Data!AW:AW,MATCH(Control!$E43,Data!$B:$B,0),),NA())</f>
        <v>42.7</v>
      </c>
      <c r="BA43">
        <f>IF($E$7&gt;=BA$7,INDEX(Data!AX:AX,MATCH(Control!$E43,Data!$B:$B,0),),NA())</f>
        <v>36.299999999999997</v>
      </c>
      <c r="BB43">
        <f>IF($E$7&gt;=BB$7,INDEX(Data!AY:AY,MATCH(Control!$E43,Data!$B:$B,0),),NA())</f>
        <v>35.5</v>
      </c>
      <c r="BC43">
        <f>IF($E$7&gt;=BC$7,INDEX(Data!AZ:AZ,MATCH(Control!$E43,Data!$B:$B,0),),NA())</f>
        <v>38</v>
      </c>
      <c r="BD43">
        <f>IF($E$7&gt;=BD$7,INDEX(Data!BA:BA,MATCH(Control!$E43,Data!$B:$B,0),),NA())</f>
        <v>36.1</v>
      </c>
      <c r="BE43">
        <f>IF($E$7&gt;=BE$7,INDEX(Data!BB:BB,MATCH(Control!$E43,Data!$B:$B,0),),NA())</f>
        <v>39.299999999999997</v>
      </c>
      <c r="BF43">
        <f>IF($E$7&gt;=BF$7,INDEX(Data!BC:BC,MATCH(Control!$E43,Data!$B:$B,0),),NA())</f>
        <v>36.1</v>
      </c>
      <c r="BG43">
        <f>IF($E$7&gt;=BG$7,INDEX(Data!BD:BD,MATCH(Control!$E43,Data!$B:$B,0),),NA())</f>
        <v>39.4</v>
      </c>
      <c r="BH43">
        <f>IF($E$7&gt;=BH$7,INDEX(Data!BE:BE,MATCH(Control!$E43,Data!$B:$B,0),),NA())</f>
        <v>40.299999999999997</v>
      </c>
      <c r="BI43">
        <f>IF($E$7&gt;=BI$7,INDEX(Data!BF:BF,MATCH(Control!$E43,Data!$B:$B,0),),NA())</f>
        <v>39.4</v>
      </c>
      <c r="BJ43">
        <f>IF($E$7&gt;=BJ$7,INDEX(Data!BG:BG,MATCH(Control!$E43,Data!$B:$B,0),),NA())</f>
        <v>41.3</v>
      </c>
      <c r="BK43">
        <f>IF($E$7&gt;=BK$7,INDEX(Data!BH:BH,MATCH(Control!$E43,Data!$B:$B,0),),NA())</f>
        <v>40.700000000000003</v>
      </c>
      <c r="BL43">
        <f>IF($E$7&gt;=BL$7,INDEX(Data!BI:BI,MATCH(Control!$E43,Data!$B:$B,0),),NA())</f>
        <v>47.3</v>
      </c>
      <c r="BM43">
        <f>IF($E$7&gt;=BM$7,INDEX(Data!BJ:BJ,MATCH(Control!$E43,Data!$B:$B,0),),NA())</f>
        <v>39.6</v>
      </c>
      <c r="BN43">
        <f>IF($E$7&gt;=BN$7,INDEX(Data!BK:BK,MATCH(Control!$E43,Data!$B:$B,0),),NA())</f>
        <v>37.5</v>
      </c>
      <c r="BO43">
        <f>IF($E$7&gt;=BO$7,INDEX(Data!BL:BL,MATCH(Control!$E43,Data!$B:$B,0),),NA())</f>
        <v>39.799999999999997</v>
      </c>
      <c r="BP43">
        <f>IF($E$7&gt;=BP$7,INDEX(Data!BM:BM,MATCH(Control!$E43,Data!$B:$B,0),),NA())</f>
        <v>41.2</v>
      </c>
      <c r="BQ43">
        <f>IF($E$7&gt;=BQ$7,INDEX(Data!BN:BN,MATCH(Control!$E43,Data!$B:$B,0),),NA())</f>
        <v>41</v>
      </c>
      <c r="BR43">
        <f>IF($E$7&gt;=BR$7,INDEX(Data!BO:BO,MATCH(Control!$E43,Data!$B:$B,0),),NA())</f>
        <v>39.799999999999997</v>
      </c>
      <c r="BS43">
        <f>IF($E$7&gt;=BS$7,INDEX(Data!BP:BP,MATCH(Control!$E43,Data!$B:$B,0),),NA())</f>
        <v>42.5</v>
      </c>
      <c r="BT43">
        <f>IF($E$7&gt;=BT$7,INDEX(Data!BQ:BQ,MATCH(Control!$E43,Data!$B:$B,0),),NA())</f>
        <v>41.8</v>
      </c>
      <c r="BU43">
        <f>IF($E$7&gt;=BU$7,INDEX(Data!BR:BR,MATCH(Control!$E43,Data!$B:$B,0),),NA())</f>
        <v>43</v>
      </c>
      <c r="BV43">
        <f>IF($E$7&gt;=BV$7,INDEX(Data!BS:BS,MATCH(Control!$E43,Data!$B:$B,0),),NA())</f>
        <v>46.9</v>
      </c>
      <c r="BW43">
        <f>IF($E$7&gt;=BW$7,INDEX(Data!BT:BT,MATCH(Control!$E43,Data!$B:$B,0),),NA())</f>
        <v>44.1</v>
      </c>
      <c r="BX43">
        <f>IF($E$7&gt;=BX$7,INDEX(Data!BU:BU,MATCH(Control!$E43,Data!$B:$B,0),),NA())</f>
        <v>54.3</v>
      </c>
      <c r="BY43">
        <f>IF($E$7&gt;=BY$7,INDEX(Data!BV:BV,MATCH(Control!$E43,Data!$B:$B,0),),NA())</f>
        <v>46.5</v>
      </c>
      <c r="BZ43">
        <f>IF($E$7&gt;=BZ$7,INDEX(Data!BW:BW,MATCH(Control!$E43,Data!$B:$B,0),),NA())</f>
        <v>45.6</v>
      </c>
      <c r="CA43">
        <f>IF($E$7&gt;=CA$7,INDEX(Data!BX:BX,MATCH(Control!$E43,Data!$B:$B,0),),NA())</f>
        <v>49.8</v>
      </c>
      <c r="CB43">
        <f>IF($E$7&gt;=CB$7,INDEX(Data!BY:BY,MATCH(Control!$E43,Data!$B:$B,0),),NA())</f>
        <v>46.9</v>
      </c>
      <c r="CC43">
        <f>IF($E$7&gt;=CC$7,INDEX(Data!BZ:BZ,MATCH(Control!$E43,Data!$B:$B,0),),NA())</f>
        <v>46.1</v>
      </c>
      <c r="CD43">
        <f>IF($E$7&gt;=CD$7,INDEX(Data!CA:CA,MATCH(Control!$E43,Data!$B:$B,0),),NA())</f>
        <v>45.8</v>
      </c>
      <c r="CE43">
        <f>IF($E$7&gt;=CE$7,INDEX(Data!CB:CB,MATCH(Control!$E43,Data!$B:$B,0),),NA())</f>
        <v>46.1</v>
      </c>
      <c r="CF43">
        <f>IF($E$7&gt;=CF$7,INDEX(Data!CC:CC,MATCH(Control!$E43,Data!$B:$B,0),),NA())</f>
        <v>47</v>
      </c>
      <c r="CG43">
        <f>IF($E$7&gt;=CG$7,INDEX(Data!CD:CD,MATCH(Control!$E43,Data!$B:$B,0),),NA())</f>
        <v>47.1</v>
      </c>
      <c r="CH43">
        <f>IF($E$7&gt;=CH$7,INDEX(Data!CE:CE,MATCH(Control!$E43,Data!$B:$B,0),),NA())</f>
        <v>48.4</v>
      </c>
      <c r="CI43">
        <f>IF($E$7&gt;=CI$7,INDEX(Data!CF:CF,MATCH(Control!$E43,Data!$B:$B,0),),NA())</f>
        <v>50.2</v>
      </c>
      <c r="CJ43">
        <f>IF($E$7&gt;=CJ$7,INDEX(Data!CG:CG,MATCH(Control!$E43,Data!$B:$B,0),),NA())</f>
        <v>59.5</v>
      </c>
      <c r="CK43">
        <f>IF($E$7&gt;=CK$7,INDEX(Data!CH:CH,MATCH(Control!$E43,Data!$B:$B,0),),NA())</f>
        <v>48.2</v>
      </c>
      <c r="CL43">
        <f>IF($E$7&gt;=CL$7,INDEX(Data!CI:CI,MATCH(Control!$E43,Data!$B:$B,0),),NA())</f>
        <v>46.5</v>
      </c>
      <c r="CM43">
        <f>IF($E$7&gt;=CM$7,INDEX(Data!CJ:CJ,MATCH(Control!$E43,Data!$B:$B,0),),NA())</f>
        <v>53</v>
      </c>
      <c r="CN43">
        <f>IF($E$7&gt;=CN$7,INDEX(Data!CK:CK,MATCH(Control!$E43,Data!$B:$B,0),),NA())</f>
        <v>48.9</v>
      </c>
      <c r="CO43">
        <f>IF($E$7&gt;=CO$7,INDEX(Data!CL:CL,MATCH(Control!$E43,Data!$B:$B,0),),NA())</f>
        <v>50.3</v>
      </c>
      <c r="CP43">
        <f>IF($E$7&gt;=CP$7,INDEX(Data!CM:CM,MATCH(Control!$E43,Data!$B:$B,0),),NA())</f>
        <v>51.6</v>
      </c>
      <c r="CQ43">
        <f>IF($E$7&gt;=CQ$7,INDEX(Data!CN:CN,MATCH(Control!$E43,Data!$B:$B,0),),NA())</f>
        <v>49.7</v>
      </c>
      <c r="CR43">
        <f>IF($E$7&gt;=CR$7,INDEX(Data!CO:CO,MATCH(Control!$E43,Data!$B:$B,0),),NA())</f>
        <v>52.8</v>
      </c>
      <c r="CS43">
        <f>IF($E$7&gt;=CS$7,INDEX(Data!CP:CP,MATCH(Control!$E43,Data!$B:$B,0),),NA())</f>
        <v>54</v>
      </c>
      <c r="CT43">
        <f>IF($E$7&gt;=CT$7,INDEX(Data!CQ:CQ,MATCH(Control!$E43,Data!$B:$B,0),),NA())</f>
        <v>52.5</v>
      </c>
      <c r="CU43">
        <f>IF($E$7&gt;=CU$7,INDEX(Data!CR:CR,MATCH(Control!$E43,Data!$B:$B,0),),NA())</f>
        <v>55.4</v>
      </c>
      <c r="CV43">
        <f>IF($E$7&gt;=CV$7,INDEX(Data!CS:CS,MATCH(Control!$E43,Data!$B:$B,0),),NA())</f>
        <v>63.6</v>
      </c>
      <c r="CW43">
        <f>IF($E$7&gt;=CW$7,INDEX(Data!CT:CT,MATCH(Control!$E43,Data!$B:$B,0),),NA())</f>
        <v>52.1</v>
      </c>
      <c r="CX43">
        <f>IF($E$7&gt;=CX$7,INDEX(Data!CU:CU,MATCH(Control!$E43,Data!$B:$B,0),),NA())</f>
        <v>50.6</v>
      </c>
      <c r="CY43">
        <f>IF($E$7&gt;=CY$7,INDEX(Data!CV:CV,MATCH(Control!$E43,Data!$B:$B,0),),NA())</f>
        <v>59.3</v>
      </c>
      <c r="CZ43">
        <f>IF($E$7&gt;=CZ$7,INDEX(Data!CW:CW,MATCH(Control!$E43,Data!$B:$B,0),),NA())</f>
        <v>54.6</v>
      </c>
      <c r="DA43">
        <f>IF($E$7&gt;=DA$7,INDEX(Data!CX:CX,MATCH(Control!$E43,Data!$B:$B,0),),NA())</f>
        <v>56.8</v>
      </c>
      <c r="DB43">
        <f>IF($E$7&gt;=DB$7,INDEX(Data!CY:CY,MATCH(Control!$E43,Data!$B:$B,0),),NA())</f>
        <v>55.9</v>
      </c>
      <c r="DC43">
        <f>IF($E$7&gt;=DC$7,INDEX(Data!CZ:CZ,MATCH(Control!$E43,Data!$B:$B,0),),NA())</f>
        <v>54.4</v>
      </c>
      <c r="DD43">
        <f>IF($E$7&gt;=DD$7,INDEX(Data!DA:DA,MATCH(Control!$E43,Data!$B:$B,0),),NA())</f>
        <v>60</v>
      </c>
      <c r="DE43">
        <f>IF($E$7&gt;=DE$7,INDEX(Data!DB:DB,MATCH(Control!$E43,Data!$B:$B,0),),NA())</f>
        <v>55.2</v>
      </c>
      <c r="DF43">
        <f>IF($E$7&gt;=DF$7,INDEX(Data!DC:DC,MATCH(Control!$E43,Data!$B:$B,0),),NA())</f>
        <v>57.1</v>
      </c>
      <c r="DG43">
        <f>IF($E$7&gt;=DG$7,INDEX(Data!DD:DD,MATCH(Control!$E43,Data!$B:$B,0),),NA())</f>
        <v>61.2</v>
      </c>
      <c r="DH43">
        <f>IF($E$7&gt;=DH$7,INDEX(Data!DE:DE,MATCH(Control!$E43,Data!$B:$B,0),),NA())</f>
        <v>67.8</v>
      </c>
      <c r="DI43">
        <f>IF($E$7&gt;=DI$7,INDEX(Data!DF:DF,MATCH(Control!$E43,Data!$B:$B,0),),NA())</f>
        <v>61.3</v>
      </c>
      <c r="DJ43">
        <f>IF($E$7&gt;=DJ$7,INDEX(Data!DG:DG,MATCH(Control!$E43,Data!$B:$B,0),),NA())</f>
        <v>55.2</v>
      </c>
      <c r="DK43">
        <f>IF($E$7&gt;=DK$7,INDEX(Data!DH:DH,MATCH(Control!$E43,Data!$B:$B,0),),NA())</f>
        <v>61.8</v>
      </c>
      <c r="DL43">
        <f>IF($E$7&gt;=DL$7,INDEX(Data!DI:DI,MATCH(Control!$E43,Data!$B:$B,0),),NA())</f>
        <v>53.7</v>
      </c>
      <c r="DM43">
        <f>IF($E$7&gt;=DM$7,INDEX(Data!DJ:DJ,MATCH(Control!$E43,Data!$B:$B,0),),NA())</f>
        <v>59.5</v>
      </c>
      <c r="DN43">
        <f>IF($E$7&gt;=DN$7,INDEX(Data!DK:DK,MATCH(Control!$E43,Data!$B:$B,0),),NA())</f>
        <v>54.8</v>
      </c>
      <c r="DO43">
        <f>IF($E$7&gt;=DO$7,INDEX(Data!DL:DL,MATCH(Control!$E43,Data!$B:$B,0),),NA())</f>
        <v>59.1</v>
      </c>
      <c r="DP43">
        <f>IF($E$7&gt;=DP$7,INDEX(Data!DM:DM,MATCH(Control!$E43,Data!$B:$B,0),),NA())</f>
        <v>62.2</v>
      </c>
      <c r="DQ43">
        <f>IF($E$7&gt;=DQ$7,INDEX(Data!DN:DN,MATCH(Control!$E43,Data!$B:$B,0),),NA())</f>
        <v>55.6</v>
      </c>
      <c r="DR43">
        <f>IF($E$7&gt;=DR$7,INDEX(Data!DO:DO,MATCH(Control!$E43,Data!$B:$B,0),),NA())</f>
        <v>60.6</v>
      </c>
      <c r="DS43">
        <f>IF($E$7&gt;=DS$7,INDEX(Data!DP:DP,MATCH(Control!$E43,Data!$B:$B,0),),NA())</f>
        <v>62.2</v>
      </c>
      <c r="DT43">
        <f>IF($E$7&gt;=DT$7,INDEX(Data!DQ:DQ,MATCH(Control!$E43,Data!$B:$B,0),),NA())</f>
        <v>69.2</v>
      </c>
      <c r="DU43">
        <f>IF($E$7&gt;=DU$7,INDEX(Data!DR:DR,MATCH(Control!$E43,Data!$B:$B,0),),NA())</f>
        <v>62.9</v>
      </c>
      <c r="DV43">
        <f>IF($E$7&gt;=DV$7,INDEX(Data!DS:DS,MATCH(Control!$E43,Data!$B:$B,0),),NA())</f>
        <v>60</v>
      </c>
      <c r="DW43">
        <f>IF($E$7&gt;=DW$7,INDEX(Data!DT:DT,MATCH(Control!$E43,Data!$B:$B,0),),NA())</f>
        <v>59.1</v>
      </c>
      <c r="DX43">
        <f>IF($E$7&gt;=DX$7,INDEX(Data!DU:DU,MATCH(Control!$E43,Data!$B:$B,0),),NA())</f>
        <v>62</v>
      </c>
      <c r="DY43">
        <f>IF($E$7&gt;=DY$7,INDEX(Data!DV:DV,MATCH(Control!$E43,Data!$B:$B,0),),NA())</f>
        <v>61.5</v>
      </c>
      <c r="DZ43">
        <f>IF($E$7&gt;=DZ$7,INDEX(Data!DW:DW,MATCH(Control!$E43,Data!$B:$B,0),),NA())</f>
        <v>58.2</v>
      </c>
      <c r="EA43">
        <f>IF($E$7&gt;=EA$7,INDEX(Data!DX:DX,MATCH(Control!$E43,Data!$B:$B,0),),NA())</f>
        <v>63.6</v>
      </c>
      <c r="EB43">
        <f>IF($E$7&gt;=EB$7,INDEX(Data!DY:DY,MATCH(Control!$E43,Data!$B:$B,0),),NA())</f>
        <v>60.9</v>
      </c>
      <c r="EC43">
        <f>IF($E$7&gt;=EC$7,INDEX(Data!DZ:DZ,MATCH(Control!$E43,Data!$B:$B,0),),NA())</f>
        <v>66.900000000000006</v>
      </c>
      <c r="ED43">
        <f>IF($E$7&gt;=ED$7,INDEX(Data!EA:EA,MATCH(Control!$E43,Data!$B:$B,0),),NA())</f>
        <v>73</v>
      </c>
      <c r="EE43">
        <f>IF($E$7&gt;=EE$7,INDEX(Data!EB:EB,MATCH(Control!$E43,Data!$B:$B,0),),NA())</f>
        <v>67.400000000000006</v>
      </c>
      <c r="EF43">
        <f>IF($E$7&gt;=EF$7,INDEX(Data!EC:EC,MATCH(Control!$E43,Data!$B:$B,0),),NA())</f>
        <v>80.900000000000006</v>
      </c>
      <c r="EG43">
        <f>IF($E$7&gt;=EG$7,INDEX(Data!ED:ED,MATCH(Control!$E43,Data!$B:$B,0),),NA())</f>
        <v>71.099999999999994</v>
      </c>
      <c r="EH43">
        <f>IF($E$7&gt;=EH$7,INDEX(Data!EE:EE,MATCH(Control!$E43,Data!$B:$B,0),),NA())</f>
        <v>65.599999999999994</v>
      </c>
      <c r="EI43">
        <f>IF($E$7&gt;=EI$7,INDEX(Data!EF:EF,MATCH(Control!$E43,Data!$B:$B,0),),NA())</f>
        <v>67.099999999999994</v>
      </c>
      <c r="EJ43">
        <f>IF($E$7&gt;=EJ$7,INDEX(Data!EG:EG,MATCH(Control!$E43,Data!$B:$B,0),),NA())</f>
        <v>68.2</v>
      </c>
      <c r="EK43">
        <f>IF($E$7&gt;=EK$7,INDEX(Data!EH:EH,MATCH(Control!$E43,Data!$B:$B,0),),NA())</f>
        <v>65.599999999999994</v>
      </c>
      <c r="EL43">
        <f>IF($E$7&gt;=EL$7,INDEX(Data!EI:EI,MATCH(Control!$E43,Data!$B:$B,0),),NA())</f>
        <v>66</v>
      </c>
      <c r="EM43">
        <f>IF($E$7&gt;=EM$7,INDEX(Data!EJ:EJ,MATCH(Control!$E43,Data!$B:$B,0),),NA())</f>
        <v>71.599999999999994</v>
      </c>
      <c r="EN43">
        <f>IF($E$7&gt;=EN$7,INDEX(Data!EK:EK,MATCH(Control!$E43,Data!$B:$B,0),),NA())</f>
        <v>65.400000000000006</v>
      </c>
      <c r="EO43">
        <f>IF($E$7&gt;=EO$7,INDEX(Data!EL:EL,MATCH(Control!$E43,Data!$B:$B,0),),NA())</f>
        <v>70.400000000000006</v>
      </c>
      <c r="EP43">
        <f>IF($E$7&gt;=EP$7,INDEX(Data!EM:EM,MATCH(Control!$E43,Data!$B:$B,0),),NA())</f>
        <v>72.8</v>
      </c>
      <c r="EQ43">
        <f>IF($E$7&gt;=EQ$7,INDEX(Data!EN:EN,MATCH(Control!$E43,Data!$B:$B,0),),NA())</f>
        <v>72.7</v>
      </c>
      <c r="ER43">
        <f>IF($E$7&gt;=ER$7,INDEX(Data!EO:EO,MATCH(Control!$E43,Data!$B:$B,0),),NA())</f>
        <v>87.1</v>
      </c>
      <c r="ES43">
        <f>IF($E$7&gt;=ES$7,INDEX(Data!EP:EP,MATCH(Control!$E43,Data!$B:$B,0),),NA())</f>
        <v>69</v>
      </c>
      <c r="ET43">
        <f>IF($E$7&gt;=ET$7,INDEX(Data!EQ:EQ,MATCH(Control!$E43,Data!$B:$B,0),),NA())</f>
        <v>68.7</v>
      </c>
      <c r="EU43">
        <f>IF($E$7&gt;=EU$7,INDEX(Data!ER:ER,MATCH(Control!$E43,Data!$B:$B,0),),NA())</f>
        <v>74.7</v>
      </c>
      <c r="EV43">
        <f>IF($E$7&gt;=EV$7,INDEX(Data!ES:ES,MATCH(Control!$E43,Data!$B:$B,0),),NA())</f>
        <v>67.099999999999994</v>
      </c>
      <c r="EW43">
        <f>IF($E$7&gt;=EW$7,INDEX(Data!ET:ET,MATCH(Control!$E43,Data!$B:$B,0),),NA())</f>
        <v>69.2</v>
      </c>
      <c r="EX43">
        <f>IF($E$7&gt;=EX$7,INDEX(Data!EU:EU,MATCH(Control!$E43,Data!$B:$B,0),),NA())</f>
        <v>69.8</v>
      </c>
      <c r="EY43">
        <f>IF($E$7&gt;=EY$7,INDEX(Data!EV:EV,MATCH(Control!$E43,Data!$B:$B,0),),NA())</f>
        <v>71.7</v>
      </c>
      <c r="EZ43">
        <f>IF($E$7&gt;=EZ$7,INDEX(Data!EW:EW,MATCH(Control!$E43,Data!$B:$B,0),),NA())</f>
        <v>71.099999999999994</v>
      </c>
      <c r="FA43">
        <f>IF($E$7&gt;=FA$7,INDEX(Data!EX:EX,MATCH(Control!$E43,Data!$B:$B,0),),NA())</f>
        <v>72.3</v>
      </c>
      <c r="FB43">
        <f>IF($E$7&gt;=FB$7,INDEX(Data!EY:EY,MATCH(Control!$E43,Data!$B:$B,0),),NA())</f>
        <v>69.8</v>
      </c>
      <c r="FC43">
        <f>IF($E$7&gt;=FC$7,INDEX(Data!EZ:EZ,MATCH(Control!$E43,Data!$B:$B,0),),NA())</f>
        <v>71.7</v>
      </c>
      <c r="FD43">
        <f>IF($E$7&gt;=FD$7,INDEX(Data!FA:FA,MATCH(Control!$E43,Data!$B:$B,0),),NA())</f>
        <v>86.2</v>
      </c>
      <c r="FE43">
        <f>IF($E$7&gt;=FE$7,INDEX(Data!FB:FB,MATCH(Control!$E43,Data!$B:$B,0),),NA())</f>
        <v>69.099999999999994</v>
      </c>
      <c r="FF43">
        <f>IF($E$7&gt;=FF$7,INDEX(Data!FC:FC,MATCH(Control!$E43,Data!$B:$B,0),),NA())</f>
        <v>67.2</v>
      </c>
      <c r="FG43">
        <f>IF($E$7&gt;=FG$7,INDEX(Data!FD:FD,MATCH(Control!$E43,Data!$B:$B,0),),NA())</f>
        <v>74.400000000000006</v>
      </c>
      <c r="FH43">
        <f>IF($E$7&gt;=FH$7,INDEX(Data!FE:FE,MATCH(Control!$E43,Data!$B:$B,0),),NA())</f>
        <v>73.2</v>
      </c>
      <c r="FI43">
        <f>IF($E$7&gt;=FI$7,INDEX(Data!FF:FF,MATCH(Control!$E43,Data!$B:$B,0),),NA())</f>
        <v>72.5</v>
      </c>
      <c r="FJ43">
        <f>IF($E$7&gt;=FJ$7,INDEX(Data!FG:FG,MATCH(Control!$E43,Data!$B:$B,0),),NA())</f>
        <v>73.400000000000006</v>
      </c>
      <c r="FK43">
        <f>IF($E$7&gt;=FK$7,INDEX(Data!FH:FH,MATCH(Control!$E43,Data!$B:$B,0),),NA())</f>
        <v>75</v>
      </c>
      <c r="FL43">
        <f>IF($E$7&gt;=FL$7,INDEX(Data!FI:FI,MATCH(Control!$E43,Data!$B:$B,0),),NA())</f>
        <v>76.3</v>
      </c>
      <c r="FM43">
        <f>IF($E$7&gt;=FM$7,INDEX(Data!FJ:FJ,MATCH(Control!$E43,Data!$B:$B,0),),NA())</f>
        <v>76.099999999999994</v>
      </c>
      <c r="FN43">
        <f>IF($E$7&gt;=FN$7,INDEX(Data!FK:FK,MATCH(Control!$E43,Data!$B:$B,0),),NA())</f>
        <v>77.8</v>
      </c>
      <c r="FO43">
        <f>IF($E$7&gt;=FO$7,INDEX(Data!FL:FL,MATCH(Control!$E43,Data!$B:$B,0),),NA())</f>
        <v>81.5</v>
      </c>
      <c r="FP43">
        <f>IF($E$7&gt;=FP$7,INDEX(Data!FM:FM,MATCH(Control!$E43,Data!$B:$B,0),),NA())</f>
        <v>91.8</v>
      </c>
      <c r="FQ43">
        <f>IF($E$7&gt;=FQ$7,INDEX(Data!FN:FN,MATCH(Control!$E43,Data!$B:$B,0),),NA())</f>
        <v>77.7</v>
      </c>
      <c r="FR43">
        <f>IF($E$7&gt;=FR$7,INDEX(Data!FO:FO,MATCH(Control!$E43,Data!$B:$B,0),),NA())</f>
        <v>77.099999999999994</v>
      </c>
      <c r="FS43">
        <f>IF($E$7&gt;=FS$7,INDEX(Data!FP:FP,MATCH(Control!$E43,Data!$B:$B,0),),NA())</f>
        <v>78.8</v>
      </c>
      <c r="FT43">
        <f>IF($E$7&gt;=FT$7,INDEX(Data!FQ:FQ,MATCH(Control!$E43,Data!$B:$B,0),),NA())</f>
        <v>74.5</v>
      </c>
      <c r="FU43">
        <f>IF($E$7&gt;=FU$7,INDEX(Data!FR:FR,MATCH(Control!$E43,Data!$B:$B,0),),NA())</f>
        <v>77.599999999999994</v>
      </c>
      <c r="FV43">
        <f>IF($E$7&gt;=FV$7,INDEX(Data!FS:FS,MATCH(Control!$E43,Data!$B:$B,0),),NA())</f>
        <v>72.400000000000006</v>
      </c>
      <c r="FW43">
        <f>IF($E$7&gt;=FW$7,INDEX(Data!FT:FT,MATCH(Control!$E43,Data!$B:$B,0),),NA())</f>
        <v>72.900000000000006</v>
      </c>
      <c r="FX43">
        <f>IF($E$7&gt;=FX$7,INDEX(Data!FU:FU,MATCH(Control!$E43,Data!$B:$B,0),),NA())</f>
        <v>76.400000000000006</v>
      </c>
      <c r="FY43">
        <f>IF($E$7&gt;=FY$7,INDEX(Data!FV:FV,MATCH(Control!$E43,Data!$B:$B,0),),NA())</f>
        <v>72.5</v>
      </c>
      <c r="FZ43">
        <f>IF($E$7&gt;=FZ$7,INDEX(Data!FW:FW,MATCH(Control!$E43,Data!$B:$B,0),),NA())</f>
        <v>78.2</v>
      </c>
      <c r="GA43">
        <f>IF($E$7&gt;=GA$7,INDEX(Data!FX:FX,MATCH(Control!$E43,Data!$B:$B,0),),NA())</f>
        <v>79.900000000000006</v>
      </c>
      <c r="GB43">
        <f>IF($E$7&gt;=GB$7,INDEX(Data!FY:FY,MATCH(Control!$E43,Data!$B:$B,0),),NA())</f>
        <v>88.4</v>
      </c>
      <c r="GC43">
        <f>IF($E$7&gt;=GC$7,INDEX(Data!FZ:FZ,MATCH(Control!$E43,Data!$B:$B,0),),NA())</f>
        <v>83.7</v>
      </c>
      <c r="GD43">
        <f>IF($E$7&gt;=GD$7,INDEX(Data!GA:GA,MATCH(Control!$E43,Data!$B:$B,0),),NA())</f>
        <v>74.400000000000006</v>
      </c>
      <c r="GE43">
        <f>IF($E$7&gt;=GE$7,INDEX(Data!GB:GB,MATCH(Control!$E43,Data!$B:$B,0),),NA())</f>
        <v>82.2</v>
      </c>
      <c r="GF43">
        <f>IF($E$7&gt;=GF$7,INDEX(Data!GC:GC,MATCH(Control!$E43,Data!$B:$B,0),),NA())</f>
        <v>78.5</v>
      </c>
      <c r="GG43">
        <f>IF($E$7&gt;=GG$7,INDEX(Data!GD:GD,MATCH(Control!$E43,Data!$B:$B,0),),NA())</f>
        <v>83.1</v>
      </c>
      <c r="GH43">
        <f>IF($E$7&gt;=GH$7,INDEX(Data!GE:GE,MATCH(Control!$E43,Data!$B:$B,0),),NA())</f>
        <v>76.5</v>
      </c>
      <c r="GI43">
        <f>IF($E$7&gt;=GI$7,INDEX(Data!GF:GF,MATCH(Control!$E43,Data!$B:$B,0),),NA())</f>
        <v>81.400000000000006</v>
      </c>
      <c r="GJ43">
        <f>IF($E$7&gt;=GJ$7,INDEX(Data!GG:GG,MATCH(Control!$E43,Data!$B:$B,0),),NA())</f>
        <v>79.599999999999994</v>
      </c>
      <c r="GK43">
        <f>IF($E$7&gt;=GK$7,INDEX(Data!GH:GH,MATCH(Control!$E43,Data!$B:$B,0),),NA())</f>
        <v>77.8</v>
      </c>
      <c r="GL43">
        <f>IF($E$7&gt;=GL$7,INDEX(Data!GI:GI,MATCH(Control!$E43,Data!$B:$B,0),),NA())</f>
        <v>88</v>
      </c>
      <c r="GM43">
        <f>IF($E$7&gt;=GM$7,INDEX(Data!GJ:GJ,MATCH(Control!$E43,Data!$B:$B,0),),NA())</f>
        <v>85.9</v>
      </c>
      <c r="GN43">
        <f>IF($E$7&gt;=GN$7,INDEX(Data!GK:GK,MATCH(Control!$E43,Data!$B:$B,0),),NA())</f>
        <v>88</v>
      </c>
      <c r="GO43">
        <f>IF($E$7&gt;=GO$7,INDEX(Data!GL:GL,MATCH(Control!$E43,Data!$B:$B,0),),NA())</f>
        <v>82.1</v>
      </c>
      <c r="GP43">
        <f>IF($E$7&gt;=GP$7,INDEX(Data!GM:GM,MATCH(Control!$E43,Data!$B:$B,0),),NA())</f>
        <v>72.7</v>
      </c>
      <c r="GQ43">
        <f>IF($E$7&gt;=GQ$7,INDEX(Data!GN:GN,MATCH(Control!$E43,Data!$B:$B,0),),NA())</f>
        <v>76.400000000000006</v>
      </c>
      <c r="GR43">
        <f>IF($E$7&gt;=GR$7,INDEX(Data!GO:GO,MATCH(Control!$E43,Data!$B:$B,0),),NA())</f>
        <v>77.5</v>
      </c>
      <c r="GS43">
        <f>IF($E$7&gt;=GS$7,INDEX(Data!GP:GP,MATCH(Control!$E43,Data!$B:$B,0),),NA())</f>
        <v>77.099999999999994</v>
      </c>
      <c r="GT43">
        <f>IF($E$7&gt;=GT$7,INDEX(Data!GQ:GQ,MATCH(Control!$E43,Data!$B:$B,0),),NA())</f>
        <v>73.7</v>
      </c>
      <c r="GU43">
        <f>IF($E$7&gt;=GU$7,INDEX(Data!GR:GR,MATCH(Control!$E43,Data!$B:$B,0),),NA())</f>
        <v>79.5</v>
      </c>
      <c r="GV43">
        <f>IF($E$7&gt;=GV$7,INDEX(Data!GS:GS,MATCH(Control!$E43,Data!$B:$B,0),),NA())</f>
        <v>78.099999999999994</v>
      </c>
      <c r="GW43">
        <f>IF($E$7&gt;=GW$7,INDEX(Data!GT:GT,MATCH(Control!$E43,Data!$B:$B,0),),NA())</f>
        <v>76.2</v>
      </c>
      <c r="GX43">
        <f>IF($E$7&gt;=GX$7,INDEX(Data!GU:GU,MATCH(Control!$E43,Data!$B:$B,0),),NA())</f>
        <v>81.900000000000006</v>
      </c>
      <c r="GY43">
        <f>IF($E$7&gt;=GY$7,INDEX(Data!GV:GV,MATCH(Control!$E43,Data!$B:$B,0),),NA())</f>
        <v>77.400000000000006</v>
      </c>
      <c r="GZ43">
        <f>IF($E$7&gt;=GZ$7,INDEX(Data!GW:GW,MATCH(Control!$E43,Data!$B:$B,0),),NA())</f>
        <v>88</v>
      </c>
      <c r="HA43">
        <f>IF($E$7&gt;=HA$7,INDEX(Data!GX:GX,MATCH(Control!$E43,Data!$B:$B,0),),NA())</f>
        <v>81</v>
      </c>
      <c r="HB43">
        <f>IF($E$7&gt;=HB$7,INDEX(Data!GY:GY,MATCH(Control!$E43,Data!$B:$B,0),),NA())</f>
        <v>74.400000000000006</v>
      </c>
      <c r="HC43">
        <f>IF($E$7&gt;=HC$7,INDEX(Data!GZ:GZ,MATCH(Control!$E43,Data!$B:$B,0),),NA())</f>
        <v>82.5</v>
      </c>
      <c r="HD43">
        <f>IF($E$7&gt;=HD$7,INDEX(Data!HA:HA,MATCH(Control!$E43,Data!$B:$B,0),),NA())</f>
        <v>78.2</v>
      </c>
      <c r="HE43">
        <f>IF($E$7&gt;=HE$7,INDEX(Data!HB:HB,MATCH(Control!$E43,Data!$B:$B,0),),NA())</f>
        <v>78.599999999999994</v>
      </c>
      <c r="HF43">
        <f>IF($E$7&gt;=HF$7,INDEX(Data!HC:HC,MATCH(Control!$E43,Data!$B:$B,0),),NA())</f>
        <v>75.8</v>
      </c>
      <c r="HG43">
        <f>IF($E$7&gt;=HG$7,INDEX(Data!HD:HD,MATCH(Control!$E43,Data!$B:$B,0),),NA())</f>
        <v>80.8</v>
      </c>
      <c r="HH43">
        <f>IF($E$7&gt;=HH$7,INDEX(Data!HE:HE,MATCH(Control!$E43,Data!$B:$B,0),),NA())</f>
        <v>78.599999999999994</v>
      </c>
      <c r="HI43">
        <f>IF($E$7&gt;=HI$7,INDEX(Data!HF:HF,MATCH(Control!$E43,Data!$B:$B,0),),NA())</f>
        <v>79.8</v>
      </c>
      <c r="HJ43">
        <f>IF($E$7&gt;=HJ$7,INDEX(Data!HG:HG,MATCH(Control!$E43,Data!$B:$B,0),),NA())</f>
        <v>83.4</v>
      </c>
      <c r="HK43">
        <f>IF($E$7&gt;=HK$7,INDEX(Data!HH:HH,MATCH(Control!$E43,Data!$B:$B,0),),NA())</f>
        <v>79.7</v>
      </c>
      <c r="HL43">
        <f>IF($E$7&gt;=HL$7,INDEX(Data!HI:HI,MATCH(Control!$E43,Data!$B:$B,0),),NA())</f>
        <v>93.1</v>
      </c>
      <c r="HM43">
        <f>IF($E$7&gt;=HM$7,INDEX(Data!HJ:HJ,MATCH(Control!$E43,Data!$B:$B,0),),NA())</f>
        <v>78.5</v>
      </c>
      <c r="HN43">
        <f>IF($E$7&gt;=HN$7,INDEX(Data!HK:HK,MATCH(Control!$E43,Data!$B:$B,0),),NA())</f>
        <v>78.099999999999994</v>
      </c>
      <c r="HO43">
        <f>IF($E$7&gt;=HO$7,INDEX(Data!HL:HL,MATCH(Control!$E43,Data!$B:$B,0),),NA())</f>
        <v>84</v>
      </c>
      <c r="HP43">
        <f>IF($E$7&gt;=HP$7,INDEX(Data!HM:HM,MATCH(Control!$E43,Data!$B:$B,0),),NA())</f>
        <v>77.2</v>
      </c>
      <c r="HQ43">
        <f>IF($E$7&gt;=HQ$7,INDEX(Data!HN:HN,MATCH(Control!$E43,Data!$B:$B,0),),NA())</f>
        <v>77</v>
      </c>
      <c r="HR43">
        <f>IF($E$7&gt;=HR$7,INDEX(Data!HO:HO,MATCH(Control!$E43,Data!$B:$B,0),),NA())</f>
        <v>77.599999999999994</v>
      </c>
      <c r="HS43">
        <f>IF($E$7&gt;=HS$7,INDEX(Data!HP:HP,MATCH(Control!$E43,Data!$B:$B,0),),NA())</f>
        <v>80.2</v>
      </c>
      <c r="HT43">
        <f>IF($E$7&gt;=HT$7,INDEX(Data!HQ:HQ,MATCH(Control!$E43,Data!$B:$B,0),),NA())</f>
        <v>83.4</v>
      </c>
      <c r="HU43">
        <f>IF($E$7&gt;=HU$7,INDEX(Data!HR:HR,MATCH(Control!$E43,Data!$B:$B,0),),NA())</f>
        <v>81.900000000000006</v>
      </c>
      <c r="HV43">
        <f>IF($E$7&gt;=HV$7,INDEX(Data!HS:HS,MATCH(Control!$E43,Data!$B:$B,0),),NA())</f>
        <v>85.4</v>
      </c>
      <c r="HW43">
        <f>IF($E$7&gt;=HW$7,INDEX(Data!HT:HT,MATCH(Control!$E43,Data!$B:$B,0),),NA())</f>
        <v>88</v>
      </c>
      <c r="HX43">
        <f>IF($E$7&gt;=HX$7,INDEX(Data!HU:HU,MATCH(Control!$E43,Data!$B:$B,0),),NA())</f>
        <v>99.8</v>
      </c>
      <c r="HY43">
        <f>IF($E$7&gt;=HY$7,INDEX(Data!HV:HV,MATCH(Control!$E43,Data!$B:$B,0),),NA())</f>
        <v>88.5</v>
      </c>
      <c r="HZ43">
        <f>IF($E$7&gt;=HZ$7,INDEX(Data!HW:HW,MATCH(Control!$E43,Data!$B:$B,0),),NA())</f>
        <v>84.5</v>
      </c>
      <c r="IA43">
        <f>IF($E$7&gt;=IA$7,INDEX(Data!HX:HX,MATCH(Control!$E43,Data!$B:$B,0),),NA())</f>
        <v>94.3</v>
      </c>
      <c r="IB43">
        <f>IF($E$7&gt;=IB$7,INDEX(Data!HY:HY,MATCH(Control!$E43,Data!$B:$B,0),),NA())</f>
        <v>87.1</v>
      </c>
      <c r="IC43">
        <f>IF($E$7&gt;=IC$7,INDEX(Data!HZ:HZ,MATCH(Control!$E43,Data!$B:$B,0),),NA())</f>
        <v>90.1</v>
      </c>
      <c r="ID43">
        <f>IF($E$7&gt;=ID$7,INDEX(Data!IA:IA,MATCH(Control!$E43,Data!$B:$B,0),),NA())</f>
        <v>87.4</v>
      </c>
      <c r="IE43">
        <f>IF($E$7&gt;=IE$7,INDEX(Data!IB:IB,MATCH(Control!$E43,Data!$B:$B,0),),NA())</f>
        <v>88.5</v>
      </c>
      <c r="IF43">
        <f>IF($E$7&gt;=IF$7,INDEX(Data!IC:IC,MATCH(Control!$E43,Data!$B:$B,0),),NA())</f>
        <v>95.4</v>
      </c>
      <c r="IG43">
        <f>IF($E$7&gt;=IG$7,INDEX(Data!ID:ID,MATCH(Control!$E43,Data!$B:$B,0),),NA())</f>
        <v>89.9</v>
      </c>
      <c r="IH43">
        <f>IF($E$7&gt;=IH$7,INDEX(Data!IE:IE,MATCH(Control!$E43,Data!$B:$B,0),),NA())</f>
        <v>93.8</v>
      </c>
      <c r="II43">
        <f>IF($E$7&gt;=II$7,INDEX(Data!IF:IF,MATCH(Control!$E43,Data!$B:$B,0),),NA())</f>
        <v>95.5</v>
      </c>
      <c r="IJ43">
        <f>IF($E$7&gt;=IJ$7,INDEX(Data!IG:IG,MATCH(Control!$E43,Data!$B:$B,0),),NA())</f>
        <v>103.4</v>
      </c>
      <c r="IK43">
        <f>IF($E$7&gt;=IK$7,INDEX(Data!IH:IH,MATCH(Control!$E43,Data!$B:$B,0),),NA())</f>
        <v>100</v>
      </c>
      <c r="IL43">
        <f>IF($E$7&gt;=IL$7,INDEX(Data!II:II,MATCH(Control!$E43,Data!$B:$B,0),),NA())</f>
        <v>89.1</v>
      </c>
      <c r="IM43">
        <f>IF($E$7&gt;=IM$7,INDEX(Data!IJ:IJ,MATCH(Control!$E43,Data!$B:$B,0),),NA())</f>
        <v>100.1</v>
      </c>
      <c r="IN43">
        <f>IF($E$7&gt;=IN$7,INDEX(Data!IK:IK,MATCH(Control!$E43,Data!$B:$B,0),),NA())</f>
        <v>92.5</v>
      </c>
      <c r="IO43">
        <f>IF($E$7&gt;=IO$7,INDEX(Data!IL:IL,MATCH(Control!$E43,Data!$B:$B,0),),NA())</f>
        <v>99.2</v>
      </c>
      <c r="IP43">
        <f>IF($E$7&gt;=IP$7,INDEX(Data!IM:IM,MATCH(Control!$E43,Data!$B:$B,0),),NA())</f>
        <v>91.9</v>
      </c>
      <c r="IQ43">
        <f>IF($E$7&gt;=IQ$7,INDEX(Data!IN:IN,MATCH(Control!$E43,Data!$B:$B,0),),NA())</f>
        <v>96.7</v>
      </c>
      <c r="IR43">
        <f>IF($E$7&gt;=IR$7,INDEX(Data!IO:IO,MATCH(Control!$E43,Data!$B:$B,0),),NA())</f>
        <v>99.6</v>
      </c>
      <c r="IS43">
        <f>IF($E$7&gt;=IS$7,INDEX(Data!IP:IP,MATCH(Control!$E43,Data!$B:$B,0),),NA())</f>
        <v>93.6</v>
      </c>
      <c r="IT43">
        <f>IF($E$7&gt;=IT$7,INDEX(Data!IQ:IQ,MATCH(Control!$E43,Data!$B:$B,0),),NA())</f>
        <v>103.1</v>
      </c>
      <c r="IU43">
        <f>IF($E$7&gt;=IU$7,INDEX(Data!IR:IR,MATCH(Control!$E43,Data!$B:$B,0),),NA())</f>
        <v>100.4</v>
      </c>
      <c r="IV43">
        <f>IF($E$7&gt;=IV$7,INDEX(Data!IS:IS,MATCH(Control!$E43,Data!$B:$B,0),),NA())</f>
        <v>108.6</v>
      </c>
      <c r="IW43">
        <f>IF($E$7&gt;=IW$7,INDEX(Data!IT:IT,MATCH(Control!$E43,Data!$B:$B,0),),NA())</f>
        <v>107.4</v>
      </c>
      <c r="IX43">
        <f>IF($E$7&gt;=IX$7,INDEX(Data!IU:IU,MATCH(Control!$E43,Data!$B:$B,0),),NA())</f>
        <v>96.3</v>
      </c>
      <c r="IY43">
        <f>IF($E$7&gt;=IY$7,INDEX(Data!IV:IV,MATCH(Control!$E43,Data!$B:$B,0),),NA())</f>
        <v>100.9</v>
      </c>
      <c r="IZ43">
        <f>IF($E$7&gt;=IZ$7,INDEX(Data!IW:IW,MATCH(Control!$E43,Data!$B:$B,0),),NA())</f>
        <v>100.6</v>
      </c>
      <c r="JA43">
        <f>IF($E$7&gt;=JA$7,INDEX(Data!IX:IX,MATCH(Control!$E43,Data!$B:$B,0),),NA())</f>
        <v>103</v>
      </c>
      <c r="JB43">
        <f>IF($E$7&gt;=JB$7,INDEX(Data!IY:IY,MATCH(Control!$E43,Data!$B:$B,0),),NA())</f>
        <v>91.7</v>
      </c>
      <c r="JC43">
        <f>IF($E$7&gt;=JC$7,INDEX(Data!IZ:IZ,MATCH(Control!$E43,Data!$B:$B,0),),NA())</f>
        <v>103.5</v>
      </c>
      <c r="JD43">
        <f>IF($E$7&gt;=JD$7,INDEX(Data!JA:JA,MATCH(Control!$E43,Data!$B:$B,0),),NA())</f>
        <v>101.7</v>
      </c>
      <c r="JE43">
        <f>IF($E$7&gt;=JE$7,INDEX(Data!JB:JB,MATCH(Control!$E43,Data!$B:$B,0),),NA())</f>
        <v>99.6</v>
      </c>
      <c r="JF43">
        <f>IF($E$7&gt;=JF$7,INDEX(Data!JC:JC,MATCH(Control!$E43,Data!$B:$B,0),),NA())</f>
        <v>111.5</v>
      </c>
      <c r="JG43">
        <f>IF($E$7&gt;=JG$7,INDEX(Data!JD:JD,MATCH(Control!$E43,Data!$B:$B,0),),NA())</f>
        <v>107.1</v>
      </c>
      <c r="JH43">
        <f>IF($E$7&gt;=JH$7,INDEX(Data!JE:JE,MATCH(Control!$E43,Data!$B:$B,0),),NA())</f>
        <v>117.4</v>
      </c>
      <c r="JI43">
        <f>IF($E$7&gt;=JI$7,INDEX(Data!JF:JF,MATCH(Control!$E43,Data!$B:$B,0),),NA())</f>
        <v>116.2</v>
      </c>
      <c r="JJ43">
        <f>IF($E$7&gt;=JJ$7,INDEX(Data!JG:JG,MATCH(Control!$E43,Data!$B:$B,0),),NA())</f>
        <v>102.3</v>
      </c>
      <c r="JK43">
        <f>IF($E$7&gt;=JK$7,INDEX(Data!JH:JH,MATCH(Control!$E43,Data!$B:$B,0),),NA())</f>
        <v>108</v>
      </c>
      <c r="JL43">
        <f>IF($E$7&gt;=JL$7,INDEX(Data!JI:JI,MATCH(Control!$E43,Data!$B:$B,0),),NA())</f>
        <v>109.6</v>
      </c>
      <c r="JM43">
        <f>IF($E$7&gt;=JM$7,INDEX(Data!JJ:JJ,MATCH(Control!$E43,Data!$B:$B,0),),NA())</f>
        <v>104.7</v>
      </c>
      <c r="JN43">
        <f>IF($E$7&gt;=JN$7,INDEX(Data!JK:JK,MATCH(Control!$E43,Data!$B:$B,0),),NA())</f>
        <v>103.6</v>
      </c>
      <c r="JO43">
        <f>IF($E$7&gt;=JO$7,INDEX(Data!JL:JL,MATCH(Control!$E43,Data!$B:$B,0),),NA())</f>
        <v>110.6</v>
      </c>
      <c r="JP43">
        <f>IF($E$7&gt;=JP$7,INDEX(Data!JM:JM,MATCH(Control!$E43,Data!$B:$B,0),),NA())</f>
        <v>104.4</v>
      </c>
      <c r="JQ43">
        <f>IF($E$7&gt;=JQ$7,INDEX(Data!JN:JN,MATCH(Control!$E43,Data!$B:$B,0),),NA())</f>
        <v>107.5</v>
      </c>
      <c r="JR43">
        <f>IF($E$7&gt;=JR$7,INDEX(Data!JO:JO,MATCH(Control!$E43,Data!$B:$B,0),),NA())</f>
        <v>113.9</v>
      </c>
      <c r="JS43">
        <f>IF($E$7&gt;=JS$7,INDEX(Data!JP:JP,MATCH(Control!$E43,Data!$B:$B,0),),NA())</f>
        <v>111.7</v>
      </c>
      <c r="JT43">
        <f>IF($E$7&gt;=JT$7,INDEX(Data!JQ:JQ,MATCH(Control!$E43,Data!$B:$B,0),),NA())</f>
        <v>130.69999999999999</v>
      </c>
      <c r="JU43">
        <f>IF($E$7&gt;=JU$7,INDEX(Data!JR:JR,MATCH(Control!$E43,Data!$B:$B,0),),NA())</f>
        <v>119.5</v>
      </c>
      <c r="JV43">
        <f>IF($E$7&gt;=JV$7,INDEX(Data!JS:JS,MATCH(Control!$E43,Data!$B:$B,0),),NA())</f>
        <v>106.9</v>
      </c>
      <c r="JW43">
        <f>IF($E$7&gt;=JW$7,INDEX(Data!JT:JT,MATCH(Control!$E43,Data!$B:$B,0),),NA())</f>
        <v>118.2</v>
      </c>
      <c r="JX43">
        <f>IF($E$7&gt;=JX$7,INDEX(Data!JU:JU,MATCH(Control!$E43,Data!$B:$B,0),),NA())</f>
        <v>109.9</v>
      </c>
      <c r="JY43">
        <f>IF($E$7&gt;=JY$7,INDEX(Data!JV:JV,MATCH(Control!$E43,Data!$B:$B,0),),NA())</f>
        <v>108.1</v>
      </c>
      <c r="JZ43">
        <f>IF($E$7&gt;=JZ$7,INDEX(Data!JW:JW,MATCH(Control!$E43,Data!$B:$B,0),),NA())</f>
        <v>105.9</v>
      </c>
      <c r="KA43">
        <f>IF($E$7&gt;=KA$7,INDEX(Data!JX:JX,MATCH(Control!$E43,Data!$B:$B,0),),NA())</f>
        <v>112.5</v>
      </c>
      <c r="KB43">
        <f>IF($E$7&gt;=KB$7,INDEX(Data!JY:JY,MATCH(Control!$E43,Data!$B:$B,0),),NA())</f>
        <v>112</v>
      </c>
      <c r="KC43">
        <f>IF($E$7&gt;=KC$7,INDEX(Data!JZ:JZ,MATCH(Control!$E43,Data!$B:$B,0),),NA())</f>
        <v>112.8</v>
      </c>
      <c r="KD43">
        <f>IF($E$7&gt;=KD$7,INDEX(Data!KA:KA,MATCH(Control!$E43,Data!$B:$B,0),),NA())</f>
        <v>115.9</v>
      </c>
      <c r="KE43">
        <f>IF($E$7&gt;=KE$7,INDEX(Data!KB:KB,MATCH(Control!$E43,Data!$B:$B,0),),NA())</f>
        <v>115.4</v>
      </c>
      <c r="KF43">
        <f>IF($E$7&gt;=KF$7,INDEX(Data!KC:KC,MATCH(Control!$E43,Data!$B:$B,0),),NA())</f>
        <v>131</v>
      </c>
      <c r="KG43">
        <f>IF($E$7&gt;=KG$7,INDEX(Data!KD:KD,MATCH(Control!$E43,Data!$B:$B,0),),NA())</f>
        <v>117.1</v>
      </c>
      <c r="KH43">
        <f>IF($E$7&gt;=KH$7,INDEX(Data!KE:KE,MATCH(Control!$E43,Data!$B:$B,0),),NA())</f>
        <v>108.7</v>
      </c>
      <c r="KI43">
        <f>IF($E$7&gt;=KI$7,INDEX(Data!KF:KF,MATCH(Control!$E43,Data!$B:$B,0),),NA())</f>
        <v>121.4</v>
      </c>
      <c r="KJ43">
        <f>IF($E$7&gt;=KJ$7,INDEX(Data!KG:KG,MATCH(Control!$E43,Data!$B:$B,0),),NA())</f>
        <v>112.6</v>
      </c>
      <c r="KK43">
        <f>IF($E$7&gt;=KK$7,INDEX(Data!KH:KH,MATCH(Control!$E43,Data!$B:$B,0),),NA())</f>
        <v>111.5</v>
      </c>
      <c r="KL43">
        <f>IF($E$7&gt;=KL$7,INDEX(Data!KI:KI,MATCH(Control!$E43,Data!$B:$B,0),),NA())</f>
        <v>109.8</v>
      </c>
      <c r="KM43">
        <f>IF($E$7&gt;=KM$7,INDEX(Data!KJ:KJ,MATCH(Control!$E43,Data!$B:$B,0),),NA())</f>
        <v>112.5</v>
      </c>
      <c r="KN43">
        <f>IF($E$7&gt;=KN$7,INDEX(Data!KK:KK,MATCH(Control!$E43,Data!$B:$B,0),),NA())</f>
        <v>114.1</v>
      </c>
      <c r="KO43">
        <f>IF($E$7&gt;=KO$7,INDEX(Data!KL:KL,MATCH(Control!$E43,Data!$B:$B,0),),NA())</f>
        <v>111.2</v>
      </c>
      <c r="KP43">
        <f>IF($E$7&gt;=KP$7,INDEX(Data!KM:KM,MATCH(Control!$E43,Data!$B:$B,0),),NA())</f>
        <v>116.1</v>
      </c>
      <c r="KQ43">
        <f>IF($E$7&gt;=KQ$7,INDEX(Data!KN:KN,MATCH(Control!$E43,Data!$B:$B,0),),NA())</f>
        <v>118.4</v>
      </c>
      <c r="KR43">
        <f>IF($E$7&gt;=KR$7,INDEX(Data!KO:KO,MATCH(Control!$E43,Data!$B:$B,0),),NA())</f>
        <v>127.8</v>
      </c>
      <c r="KS43">
        <f>IF($E$7&gt;=KS$7,INDEX(Data!KP:KP,MATCH(Control!$E43,Data!$B:$B,0),),NA())</f>
        <v>122.5</v>
      </c>
      <c r="KT43">
        <f>IF($E$7&gt;=KT$7,INDEX(Data!KQ:KQ,MATCH(Control!$E43,Data!$B:$B,0),),NA())</f>
        <v>113.9</v>
      </c>
      <c r="KU43">
        <f>IF($E$7&gt;=KU$7,INDEX(Data!KR:KR,MATCH(Control!$E43,Data!$B:$B,0),),NA())</f>
        <v>127.7</v>
      </c>
      <c r="KV43">
        <f>IF($E$7&gt;=KV$7,INDEX(Data!KS:KS,MATCH(Control!$E43,Data!$B:$B,0),),NA())</f>
        <v>120.8</v>
      </c>
      <c r="KW43">
        <f>IF($E$7&gt;=KW$7,INDEX(Data!KT:KT,MATCH(Control!$E43,Data!$B:$B,0),),NA())</f>
        <v>124.7</v>
      </c>
      <c r="KX43">
        <f>IF($E$7&gt;=KX$7,INDEX(Data!KU:KU,MATCH(Control!$E43,Data!$B:$B,0),),NA())</f>
        <v>121.1</v>
      </c>
      <c r="KY43">
        <f>IF($E$7&gt;=KY$7,INDEX(Data!KV:KV,MATCH(Control!$E43,Data!$B:$B,0),),NA())</f>
        <v>124.3</v>
      </c>
      <c r="KZ43">
        <f>IF($E$7&gt;=KZ$7,INDEX(Data!KW:KW,MATCH(Control!$E43,Data!$B:$B,0),),NA())</f>
        <v>131.1</v>
      </c>
      <c r="LA43">
        <f>IF($E$7&gt;=LA$7,INDEX(Data!KX:KX,MATCH(Control!$E43,Data!$B:$B,0),),NA())</f>
        <v>122.6</v>
      </c>
      <c r="LB43">
        <f>IF($E$7&gt;=LB$7,INDEX(Data!KY:KY,MATCH(Control!$E43,Data!$B:$B,0),),NA())</f>
        <v>129.69999999999999</v>
      </c>
      <c r="LC43">
        <f>IF($E$7&gt;=LC$7,INDEX(Data!KZ:KZ,MATCH(Control!$E43,Data!$B:$B,0),),NA())</f>
        <v>131.69999999999999</v>
      </c>
      <c r="LD43">
        <f>IF($E$7&gt;=LD$7,INDEX(Data!LA:LA,MATCH(Control!$E43,Data!$B:$B,0),),NA())</f>
        <v>145.80000000000001</v>
      </c>
      <c r="LE43">
        <f>IF($E$7&gt;=LE$7,INDEX(Data!LB:LB,MATCH(Control!$E43,Data!$B:$B,0),),NA())</f>
        <v>131.19999999999999</v>
      </c>
      <c r="LF43">
        <f>IF($E$7&gt;=LF$7,INDEX(Data!LC:LC,MATCH(Control!$E43,Data!$B:$B,0),),NA())</f>
        <v>124.5</v>
      </c>
      <c r="LG43">
        <f>IF($E$7&gt;=LG$7,INDEX(Data!LD:LD,MATCH(Control!$E43,Data!$B:$B,0),),NA())</f>
        <v>132.1</v>
      </c>
      <c r="LH43">
        <f>IF($E$7&gt;=LH$7,INDEX(Data!LE:LE,MATCH(Control!$E43,Data!$B:$B,0),),NA())</f>
        <v>125.5</v>
      </c>
      <c r="LI43">
        <f>IF($E$7&gt;=LI$7,INDEX(Data!LF:LF,MATCH(Control!$E43,Data!$B:$B,0),),NA())</f>
        <v>132.6</v>
      </c>
      <c r="LJ43">
        <f>IF($E$7&gt;=LJ$7,INDEX(Data!LG:LG,MATCH(Control!$E43,Data!$B:$B,0),),NA())</f>
        <v>122.6</v>
      </c>
      <c r="LK43">
        <f>IF($E$7&gt;=LK$7,INDEX(Data!LH:LH,MATCH(Control!$E43,Data!$B:$B,0),),NA())</f>
        <v>135.9</v>
      </c>
      <c r="LL43">
        <f>IF($E$7&gt;=LL$7,INDEX(Data!LI:LI,MATCH(Control!$E43,Data!$B:$B,0),),NA())</f>
        <v>136.80000000000001</v>
      </c>
      <c r="LM43">
        <f>IF($E$7&gt;=LM$7,INDEX(Data!LJ:LJ,MATCH(Control!$E43,Data!$B:$B,0),),NA())</f>
        <v>131.4</v>
      </c>
      <c r="LN43">
        <f>IF($E$7&gt;=LN$7,INDEX(Data!LK:LK,MATCH(Control!$E43,Data!$B:$B,0),),NA())</f>
        <v>146.9</v>
      </c>
      <c r="LO43">
        <f>IF($E$7&gt;=LO$7,INDEX(Data!LL:LL,MATCH(Control!$E43,Data!$B:$B,0),),NA())</f>
        <v>143.69999999999999</v>
      </c>
      <c r="LP43">
        <f>IF($E$7&gt;=LP$7,INDEX(Data!LM:LM,MATCH(Control!$E43,Data!$B:$B,0),),NA())</f>
        <v>164</v>
      </c>
      <c r="LQ43">
        <f>IF($E$7&gt;=LQ$7,INDEX(Data!LN:LN,MATCH(Control!$E43,Data!$B:$B,0),),NA())</f>
        <v>152.1</v>
      </c>
      <c r="LR43">
        <f>IF($E$7&gt;=LR$7,INDEX(Data!LO:LO,MATCH(Control!$E43,Data!$B:$B,0),),NA())</f>
        <v>138.1</v>
      </c>
      <c r="LS43">
        <f>IF($E$7&gt;=LS$7,INDEX(Data!LP:LP,MATCH(Control!$E43,Data!$B:$B,0),),NA())</f>
        <v>149.5</v>
      </c>
      <c r="LT43">
        <f>IF($E$7&gt;=LT$7,INDEX(Data!LQ:LQ,MATCH(Control!$E43,Data!$B:$B,0),),NA())</f>
        <v>148.5</v>
      </c>
      <c r="LU43">
        <f>IF($E$7&gt;=LU$7,INDEX(Data!LR:LR,MATCH(Control!$E43,Data!$B:$B,0),),NA())</f>
        <v>146.5</v>
      </c>
      <c r="LV43">
        <f>IF($E$7&gt;=LV$7,INDEX(Data!LS:LS,MATCH(Control!$E43,Data!$B:$B,0),),NA())</f>
        <v>140.69999999999999</v>
      </c>
      <c r="LW43">
        <f>IF($E$7&gt;=LW$7,INDEX(Data!LT:LT,MATCH(Control!$E43,Data!$B:$B,0),),NA())</f>
        <v>151.9</v>
      </c>
      <c r="LX43">
        <f>IF($E$7&gt;=LX$7,INDEX(Data!LU:LU,MATCH(Control!$E43,Data!$B:$B,0),),NA())</f>
        <v>150.1</v>
      </c>
      <c r="LY43">
        <f>IF($E$7&gt;=LY$7,INDEX(Data!LV:LV,MATCH(Control!$E43,Data!$B:$B,0),),NA())</f>
        <v>147.19999999999999</v>
      </c>
      <c r="LZ43">
        <f>IF($E$7&gt;=LZ$7,INDEX(Data!LW:LW,MATCH(Control!$E43,Data!$B:$B,0),),NA())</f>
        <v>157.5</v>
      </c>
      <c r="MA43">
        <f>IF($E$7&gt;=MA$7,INDEX(Data!LX:LX,MATCH(Control!$E43,Data!$B:$B,0),),NA())</f>
        <v>152.30000000000001</v>
      </c>
      <c r="MB43">
        <f>IF($E$7&gt;=MB$7,INDEX(Data!LY:LY,MATCH(Control!$E43,Data!$B:$B,0),),NA())</f>
        <v>171.8</v>
      </c>
      <c r="MC43">
        <f>IF($E$7&gt;=MC$7,INDEX(Data!LZ:LZ,MATCH(Control!$E43,Data!$B:$B,0),),NA())</f>
        <v>157.1</v>
      </c>
      <c r="MD43">
        <f>IF($E$7&gt;=MD$7,INDEX(Data!MA:MA,MATCH(Control!$E43,Data!$B:$B,0),),NA())</f>
        <v>145.4</v>
      </c>
      <c r="ME43">
        <f>IF($E$7&gt;=ME$7,INDEX(Data!MB:MB,MATCH(Control!$E43,Data!$B:$B,0),),NA())</f>
        <v>157.9</v>
      </c>
      <c r="MF43">
        <f>IF($E$7&gt;=MF$7,INDEX(Data!MC:MC,MATCH(Control!$E43,Data!$B:$B,0),),NA())</f>
        <v>152</v>
      </c>
      <c r="MG43">
        <f>IF($E$7&gt;=MG$7,INDEX(Data!MD:MD,MATCH(Control!$E43,Data!$B:$B,0),),NA())</f>
        <v>149.6</v>
      </c>
      <c r="MH43">
        <f>IF($E$7&gt;=MH$7,INDEX(Data!ME:ME,MATCH(Control!$E43,Data!$B:$B,0),),NA())</f>
        <v>142.19999999999999</v>
      </c>
      <c r="MI43">
        <f>IF($E$7&gt;=MI$7,INDEX(Data!MF:MF,MATCH(Control!$E43,Data!$B:$B,0),),NA())</f>
        <v>153.30000000000001</v>
      </c>
      <c r="MJ43">
        <f>IF($E$7&gt;=MJ$7,INDEX(Data!MG:MG,MATCH(Control!$E43,Data!$B:$B,0),),NA())</f>
        <v>146.4</v>
      </c>
      <c r="MK43">
        <f>IF($E$7&gt;=MK$7,INDEX(Data!MH:MH,MATCH(Control!$E43,Data!$B:$B,0),),NA())</f>
        <v>146.9</v>
      </c>
      <c r="ML43">
        <f>IF($E$7&gt;=ML$7,INDEX(Data!MI:MI,MATCH(Control!$E43,Data!$B:$B,0),),NA())</f>
        <v>156.30000000000001</v>
      </c>
      <c r="MM43">
        <f>IF($E$7&gt;=MM$7,INDEX(Data!MJ:MJ,MATCH(Control!$E43,Data!$B:$B,0),),NA())</f>
        <v>153.19999999999999</v>
      </c>
      <c r="MN43">
        <f>IF($E$7&gt;=MN$7,INDEX(Data!MK:MK,MATCH(Control!$E43,Data!$B:$B,0),),NA())</f>
        <v>172.1</v>
      </c>
      <c r="MO43">
        <f>IF($E$7&gt;=MO$7,INDEX(Data!ML:ML,MATCH(Control!$E43,Data!$B:$B,0),),NA())</f>
        <v>156</v>
      </c>
      <c r="MP43">
        <f>IF($E$7&gt;=MP$7,INDEX(Data!MM:MM,MATCH(Control!$E43,Data!$B:$B,0),),NA())</f>
        <v>148.9</v>
      </c>
      <c r="MQ43">
        <f>IF($E$7&gt;=MQ$7,INDEX(Data!MN:MN,MATCH(Control!$E43,Data!$B:$B,0),),NA())</f>
        <v>157.69999999999999</v>
      </c>
      <c r="MR43">
        <f>IF($E$7&gt;=MR$7,INDEX(Data!MO:MO,MATCH(Control!$E43,Data!$B:$B,0),),NA())</f>
        <v>159.80000000000001</v>
      </c>
      <c r="MS43" t="e">
        <f>IF($E$7&gt;=MS$7,INDEX(Data!MP:MP,MATCH(Control!$E43,Data!$B:$B,0),),NA())</f>
        <v>#N/A</v>
      </c>
      <c r="MT43" t="e">
        <f>IF($E$7&gt;=MT$7,INDEX(Data!MQ:MQ,MATCH(Control!$E43,Data!$B:$B,0),),NA())</f>
        <v>#N/A</v>
      </c>
      <c r="MU43" t="e">
        <f>IF($E$7&gt;=MU$7,INDEX(Data!MR:MR,MATCH(Control!$E43,Data!$B:$B,0),),NA())</f>
        <v>#N/A</v>
      </c>
      <c r="MV43" t="e">
        <f>IF($E$7&gt;=MV$7,INDEX(Data!MS:MS,MATCH(Control!$E43,Data!$B:$B,0),),NA())</f>
        <v>#N/A</v>
      </c>
      <c r="MW43" t="e">
        <f>IF($E$7&gt;=MW$7,INDEX(Data!MT:MT,MATCH(Control!$E43,Data!$B:$B,0),),NA())</f>
        <v>#N/A</v>
      </c>
      <c r="MX43" t="e">
        <f>IF($E$7&gt;=MX$7,INDEX(Data!MU:MU,MATCH(Control!$E43,Data!$B:$B,0),),NA())</f>
        <v>#N/A</v>
      </c>
      <c r="MY43" t="e">
        <f>IF($E$7&gt;=MY$7,INDEX(Data!MV:MV,MATCH(Control!$E43,Data!$B:$B,0),),NA())</f>
        <v>#N/A</v>
      </c>
      <c r="MZ43" t="e">
        <f>IF($E$7&gt;=MZ$7,INDEX(Data!MW:MW,MATCH(Control!$E43,Data!$B:$B,0),),NA())</f>
        <v>#N/A</v>
      </c>
      <c r="NA43" t="e">
        <f>IF($E$7&gt;=NA$7,INDEX(Data!MX:MX,MATCH(Control!$E43,Data!$B:$B,0),),NA())</f>
        <v>#N/A</v>
      </c>
      <c r="NB43" t="e">
        <f>IF($E$7&gt;=NB$7,INDEX(Data!MY:MY,MATCH(Control!$E43,Data!$B:$B,0),),NA())</f>
        <v>#N/A</v>
      </c>
      <c r="NC43" t="e">
        <f>IF($E$7&gt;=NC$7,INDEX(Data!MZ:MZ,MATCH(Control!$E43,Data!$B:$B,0),),NA())</f>
        <v>#N/A</v>
      </c>
      <c r="ND43" t="e">
        <f>IF($E$7&gt;=ND$7,INDEX(Data!NA:NA,MATCH(Control!$E43,Data!$B:$B,0),),NA())</f>
        <v>#N/A</v>
      </c>
      <c r="NE43" t="e">
        <f>IF($E$7&gt;=NE$7,INDEX(Data!NB:NB,MATCH(Control!$E43,Data!$B:$B,0),),NA())</f>
        <v>#N/A</v>
      </c>
      <c r="NF43" t="e">
        <f>IF($E$7&gt;=NF$7,INDEX(Data!NC:NC,MATCH(Control!$E43,Data!$B:$B,0),),NA())</f>
        <v>#N/A</v>
      </c>
      <c r="NG43" t="e">
        <f>IF($E$7&gt;=NG$7,INDEX(Data!ND:ND,MATCH(Control!$E43,Data!$B:$B,0),),NA())</f>
        <v>#N/A</v>
      </c>
      <c r="NH43" t="e">
        <f>IF($E$7&gt;=NH$7,INDEX(Data!NE:NE,MATCH(Control!$E43,Data!$B:$B,0),),NA())</f>
        <v>#N/A</v>
      </c>
      <c r="NI43" t="e">
        <f>IF($E$7&gt;=NI$7,INDEX(Data!NF:NF,MATCH(Control!$E43,Data!$B:$B,0),),NA())</f>
        <v>#N/A</v>
      </c>
      <c r="NJ43" t="e">
        <f>IF($E$7&gt;=NJ$7,INDEX(Data!NG:NG,MATCH(Control!$E43,Data!$B:$B,0),),NA())</f>
        <v>#N/A</v>
      </c>
      <c r="NK43" t="e">
        <f>IF($E$7&gt;=NK$7,INDEX(Data!NH:NH,MATCH(Control!$E43,Data!$B:$B,0),),NA())</f>
        <v>#N/A</v>
      </c>
      <c r="NL43" t="e">
        <f>IF($E$7&gt;=NL$7,INDEX(Data!NI:NI,MATCH(Control!$E43,Data!$B:$B,0),),NA())</f>
        <v>#N/A</v>
      </c>
    </row>
    <row r="44" spans="1:376" x14ac:dyDescent="0.25">
      <c r="C44" s="8">
        <f t="shared" si="0"/>
        <v>39387</v>
      </c>
      <c r="E44" s="3" t="str">
        <f t="shared" si="35"/>
        <v>Northern Territory - Supermarket &amp; grocery stores</v>
      </c>
      <c r="F44" t="str">
        <f t="shared" si="36"/>
        <v>Northern Territory</v>
      </c>
      <c r="G44" t="str">
        <f t="shared" si="37"/>
        <v>Supermarket &amp; grocery stores</v>
      </c>
      <c r="H44">
        <f>IF($E$7&gt;=H$7,INDEX(Data!E:E,MATCH(Control!$E44,Data!$B:$B,0),),NA())</f>
        <v>0</v>
      </c>
      <c r="I44">
        <f>IF($E$7&gt;=I$7,INDEX(Data!F:F,MATCH(Control!$E44,Data!$B:$B,0),),NA())</f>
        <v>0</v>
      </c>
      <c r="J44">
        <f>IF($E$7&gt;=J$7,INDEX(Data!G:G,MATCH(Control!$E44,Data!$B:$B,0),),NA())</f>
        <v>0</v>
      </c>
      <c r="K44">
        <f>IF($E$7&gt;=K$7,INDEX(Data!H:H,MATCH(Control!$E44,Data!$B:$B,0),),NA())</f>
        <v>0</v>
      </c>
      <c r="L44">
        <f>IF($E$7&gt;=L$7,INDEX(Data!I:I,MATCH(Control!$E44,Data!$B:$B,0),),NA())</f>
        <v>0</v>
      </c>
      <c r="M44">
        <f>IF($E$7&gt;=M$7,INDEX(Data!J:J,MATCH(Control!$E44,Data!$B:$B,0),),NA())</f>
        <v>0</v>
      </c>
      <c r="N44">
        <f>IF($E$7&gt;=N$7,INDEX(Data!K:K,MATCH(Control!$E44,Data!$B:$B,0),),NA())</f>
        <v>0</v>
      </c>
      <c r="O44">
        <f>IF($E$7&gt;=O$7,INDEX(Data!L:L,MATCH(Control!$E44,Data!$B:$B,0),),NA())</f>
        <v>0</v>
      </c>
      <c r="P44">
        <f>IF($E$7&gt;=P$7,INDEX(Data!M:M,MATCH(Control!$E44,Data!$B:$B,0),),NA())</f>
        <v>0</v>
      </c>
      <c r="Q44">
        <f>IF($E$7&gt;=Q$7,INDEX(Data!N:N,MATCH(Control!$E44,Data!$B:$B,0),),NA())</f>
        <v>0</v>
      </c>
      <c r="R44">
        <f>IF($E$7&gt;=R$7,INDEX(Data!O:O,MATCH(Control!$E44,Data!$B:$B,0),),NA())</f>
        <v>0</v>
      </c>
      <c r="S44">
        <f>IF($E$7&gt;=S$7,INDEX(Data!P:P,MATCH(Control!$E44,Data!$B:$B,0),),NA())</f>
        <v>0</v>
      </c>
      <c r="T44">
        <f>IF($E$7&gt;=T$7,INDEX(Data!Q:Q,MATCH(Control!$E44,Data!$B:$B,0),),NA())</f>
        <v>0</v>
      </c>
      <c r="U44">
        <f>IF($E$7&gt;=U$7,INDEX(Data!R:R,MATCH(Control!$E44,Data!$B:$B,0),),NA())</f>
        <v>0</v>
      </c>
      <c r="V44">
        <f>IF($E$7&gt;=V$7,INDEX(Data!S:S,MATCH(Control!$E44,Data!$B:$B,0),),NA())</f>
        <v>0</v>
      </c>
      <c r="W44">
        <f>IF($E$7&gt;=W$7,INDEX(Data!T:T,MATCH(Control!$E44,Data!$B:$B,0),),NA())</f>
        <v>0</v>
      </c>
      <c r="X44">
        <f>IF($E$7&gt;=X$7,INDEX(Data!U:U,MATCH(Control!$E44,Data!$B:$B,0),),NA())</f>
        <v>0</v>
      </c>
      <c r="Y44">
        <f>IF($E$7&gt;=Y$7,INDEX(Data!V:V,MATCH(Control!$E44,Data!$B:$B,0),),NA())</f>
        <v>0</v>
      </c>
      <c r="Z44">
        <f>IF($E$7&gt;=Z$7,INDEX(Data!W:W,MATCH(Control!$E44,Data!$B:$B,0),),NA())</f>
        <v>0</v>
      </c>
      <c r="AA44">
        <f>IF($E$7&gt;=AA$7,INDEX(Data!X:X,MATCH(Control!$E44,Data!$B:$B,0),),NA())</f>
        <v>0</v>
      </c>
      <c r="AB44">
        <f>IF($E$7&gt;=AB$7,INDEX(Data!Y:Y,MATCH(Control!$E44,Data!$B:$B,0),),NA())</f>
        <v>0</v>
      </c>
      <c r="AC44">
        <f>IF($E$7&gt;=AC$7,INDEX(Data!Z:Z,MATCH(Control!$E44,Data!$B:$B,0),),NA())</f>
        <v>0</v>
      </c>
      <c r="AD44">
        <f>IF($E$7&gt;=AD$7,INDEX(Data!AA:AA,MATCH(Control!$E44,Data!$B:$B,0),),NA())</f>
        <v>0</v>
      </c>
      <c r="AE44">
        <f>IF($E$7&gt;=AE$7,INDEX(Data!AB:AB,MATCH(Control!$E44,Data!$B:$B,0),),NA())</f>
        <v>0</v>
      </c>
      <c r="AF44">
        <f>IF($E$7&gt;=AF$7,INDEX(Data!AC:AC,MATCH(Control!$E44,Data!$B:$B,0),),NA())</f>
        <v>0</v>
      </c>
      <c r="AG44">
        <f>IF($E$7&gt;=AG$7,INDEX(Data!AD:AD,MATCH(Control!$E44,Data!$B:$B,0),),NA())</f>
        <v>0</v>
      </c>
      <c r="AH44">
        <f>IF($E$7&gt;=AH$7,INDEX(Data!AE:AE,MATCH(Control!$E44,Data!$B:$B,0),),NA())</f>
        <v>0</v>
      </c>
      <c r="AI44">
        <f>IF($E$7&gt;=AI$7,INDEX(Data!AF:AF,MATCH(Control!$E44,Data!$B:$B,0),),NA())</f>
        <v>0</v>
      </c>
      <c r="AJ44">
        <f>IF($E$7&gt;=AJ$7,INDEX(Data!AG:AG,MATCH(Control!$E44,Data!$B:$B,0),),NA())</f>
        <v>0</v>
      </c>
      <c r="AK44">
        <f>IF($E$7&gt;=AK$7,INDEX(Data!AH:AH,MATCH(Control!$E44,Data!$B:$B,0),),NA())</f>
        <v>0</v>
      </c>
      <c r="AL44">
        <f>IF($E$7&gt;=AL$7,INDEX(Data!AI:AI,MATCH(Control!$E44,Data!$B:$B,0),),NA())</f>
        <v>0</v>
      </c>
      <c r="AM44">
        <f>IF($E$7&gt;=AM$7,INDEX(Data!AJ:AJ,MATCH(Control!$E44,Data!$B:$B,0),),NA())</f>
        <v>0</v>
      </c>
      <c r="AN44">
        <f>IF($E$7&gt;=AN$7,INDEX(Data!AK:AK,MATCH(Control!$E44,Data!$B:$B,0),),NA())</f>
        <v>0</v>
      </c>
      <c r="AO44">
        <f>IF($E$7&gt;=AO$7,INDEX(Data!AL:AL,MATCH(Control!$E44,Data!$B:$B,0),),NA())</f>
        <v>0</v>
      </c>
      <c r="AP44">
        <f>IF($E$7&gt;=AP$7,INDEX(Data!AM:AM,MATCH(Control!$E44,Data!$B:$B,0),),NA())</f>
        <v>0</v>
      </c>
      <c r="AQ44">
        <f>IF($E$7&gt;=AQ$7,INDEX(Data!AN:AN,MATCH(Control!$E44,Data!$B:$B,0),),NA())</f>
        <v>0</v>
      </c>
      <c r="AR44">
        <f>IF($E$7&gt;=AR$7,INDEX(Data!AO:AO,MATCH(Control!$E44,Data!$B:$B,0),),NA())</f>
        <v>0</v>
      </c>
      <c r="AS44">
        <f>IF($E$7&gt;=AS$7,INDEX(Data!AP:AP,MATCH(Control!$E44,Data!$B:$B,0),),NA())</f>
        <v>0</v>
      </c>
      <c r="AT44">
        <f>IF($E$7&gt;=AT$7,INDEX(Data!AQ:AQ,MATCH(Control!$E44,Data!$B:$B,0),),NA())</f>
        <v>0</v>
      </c>
      <c r="AU44">
        <f>IF($E$7&gt;=AU$7,INDEX(Data!AR:AR,MATCH(Control!$E44,Data!$B:$B,0),),NA())</f>
        <v>0</v>
      </c>
      <c r="AV44">
        <f>IF($E$7&gt;=AV$7,INDEX(Data!AS:AS,MATCH(Control!$E44,Data!$B:$B,0),),NA())</f>
        <v>0</v>
      </c>
      <c r="AW44">
        <f>IF($E$7&gt;=AW$7,INDEX(Data!AT:AT,MATCH(Control!$E44,Data!$B:$B,0),),NA())</f>
        <v>0</v>
      </c>
      <c r="AX44">
        <f>IF($E$7&gt;=AX$7,INDEX(Data!AU:AU,MATCH(Control!$E44,Data!$B:$B,0),),NA())</f>
        <v>0</v>
      </c>
      <c r="AY44">
        <f>IF($E$7&gt;=AY$7,INDEX(Data!AV:AV,MATCH(Control!$E44,Data!$B:$B,0),),NA())</f>
        <v>0</v>
      </c>
      <c r="AZ44">
        <f>IF($E$7&gt;=AZ$7,INDEX(Data!AW:AW,MATCH(Control!$E44,Data!$B:$B,0),),NA())</f>
        <v>0</v>
      </c>
      <c r="BA44">
        <f>IF($E$7&gt;=BA$7,INDEX(Data!AX:AX,MATCH(Control!$E44,Data!$B:$B,0),),NA())</f>
        <v>0</v>
      </c>
      <c r="BB44">
        <f>IF($E$7&gt;=BB$7,INDEX(Data!AY:AY,MATCH(Control!$E44,Data!$B:$B,0),),NA())</f>
        <v>0</v>
      </c>
      <c r="BC44">
        <f>IF($E$7&gt;=BC$7,INDEX(Data!AZ:AZ,MATCH(Control!$E44,Data!$B:$B,0),),NA())</f>
        <v>0</v>
      </c>
      <c r="BD44">
        <f>IF($E$7&gt;=BD$7,INDEX(Data!BA:BA,MATCH(Control!$E44,Data!$B:$B,0),),NA())</f>
        <v>0</v>
      </c>
      <c r="BE44">
        <f>IF($E$7&gt;=BE$7,INDEX(Data!BB:BB,MATCH(Control!$E44,Data!$B:$B,0),),NA())</f>
        <v>0</v>
      </c>
      <c r="BF44">
        <f>IF($E$7&gt;=BF$7,INDEX(Data!BC:BC,MATCH(Control!$E44,Data!$B:$B,0),),NA())</f>
        <v>0</v>
      </c>
      <c r="BG44">
        <f>IF($E$7&gt;=BG$7,INDEX(Data!BD:BD,MATCH(Control!$E44,Data!$B:$B,0),),NA())</f>
        <v>0</v>
      </c>
      <c r="BH44">
        <f>IF($E$7&gt;=BH$7,INDEX(Data!BE:BE,MATCH(Control!$E44,Data!$B:$B,0),),NA())</f>
        <v>0</v>
      </c>
      <c r="BI44">
        <f>IF($E$7&gt;=BI$7,INDEX(Data!BF:BF,MATCH(Control!$E44,Data!$B:$B,0),),NA())</f>
        <v>0</v>
      </c>
      <c r="BJ44">
        <f>IF($E$7&gt;=BJ$7,INDEX(Data!BG:BG,MATCH(Control!$E44,Data!$B:$B,0),),NA())</f>
        <v>0</v>
      </c>
      <c r="BK44">
        <f>IF($E$7&gt;=BK$7,INDEX(Data!BH:BH,MATCH(Control!$E44,Data!$B:$B,0),),NA())</f>
        <v>0</v>
      </c>
      <c r="BL44">
        <f>IF($E$7&gt;=BL$7,INDEX(Data!BI:BI,MATCH(Control!$E44,Data!$B:$B,0),),NA())</f>
        <v>0</v>
      </c>
      <c r="BM44">
        <f>IF($E$7&gt;=BM$7,INDEX(Data!BJ:BJ,MATCH(Control!$E44,Data!$B:$B,0),),NA())</f>
        <v>0</v>
      </c>
      <c r="BN44">
        <f>IF($E$7&gt;=BN$7,INDEX(Data!BK:BK,MATCH(Control!$E44,Data!$B:$B,0),),NA())</f>
        <v>0</v>
      </c>
      <c r="BO44">
        <f>IF($E$7&gt;=BO$7,INDEX(Data!BL:BL,MATCH(Control!$E44,Data!$B:$B,0),),NA())</f>
        <v>0</v>
      </c>
      <c r="BP44">
        <f>IF($E$7&gt;=BP$7,INDEX(Data!BM:BM,MATCH(Control!$E44,Data!$B:$B,0),),NA())</f>
        <v>0</v>
      </c>
      <c r="BQ44">
        <f>IF($E$7&gt;=BQ$7,INDEX(Data!BN:BN,MATCH(Control!$E44,Data!$B:$B,0),),NA())</f>
        <v>0</v>
      </c>
      <c r="BR44">
        <f>IF($E$7&gt;=BR$7,INDEX(Data!BO:BO,MATCH(Control!$E44,Data!$B:$B,0),),NA())</f>
        <v>0</v>
      </c>
      <c r="BS44">
        <f>IF($E$7&gt;=BS$7,INDEX(Data!BP:BP,MATCH(Control!$E44,Data!$B:$B,0),),NA())</f>
        <v>0</v>
      </c>
      <c r="BT44">
        <f>IF($E$7&gt;=BT$7,INDEX(Data!BQ:BQ,MATCH(Control!$E44,Data!$B:$B,0),),NA())</f>
        <v>0</v>
      </c>
      <c r="BU44">
        <f>IF($E$7&gt;=BU$7,INDEX(Data!BR:BR,MATCH(Control!$E44,Data!$B:$B,0),),NA())</f>
        <v>0</v>
      </c>
      <c r="BV44">
        <f>IF($E$7&gt;=BV$7,INDEX(Data!BS:BS,MATCH(Control!$E44,Data!$B:$B,0),),NA())</f>
        <v>0</v>
      </c>
      <c r="BW44">
        <f>IF($E$7&gt;=BW$7,INDEX(Data!BT:BT,MATCH(Control!$E44,Data!$B:$B,0),),NA())</f>
        <v>0</v>
      </c>
      <c r="BX44">
        <f>IF($E$7&gt;=BX$7,INDEX(Data!BU:BU,MATCH(Control!$E44,Data!$B:$B,0),),NA())</f>
        <v>0</v>
      </c>
      <c r="BY44">
        <f>IF($E$7&gt;=BY$7,INDEX(Data!BV:BV,MATCH(Control!$E44,Data!$B:$B,0),),NA())</f>
        <v>0</v>
      </c>
      <c r="BZ44">
        <f>IF($E$7&gt;=BZ$7,INDEX(Data!BW:BW,MATCH(Control!$E44,Data!$B:$B,0),),NA())</f>
        <v>0</v>
      </c>
      <c r="CA44">
        <f>IF($E$7&gt;=CA$7,INDEX(Data!BX:BX,MATCH(Control!$E44,Data!$B:$B,0),),NA())</f>
        <v>0</v>
      </c>
      <c r="CB44">
        <f>IF($E$7&gt;=CB$7,INDEX(Data!BY:BY,MATCH(Control!$E44,Data!$B:$B,0),),NA())</f>
        <v>24.4</v>
      </c>
      <c r="CC44">
        <f>IF($E$7&gt;=CC$7,INDEX(Data!BZ:BZ,MATCH(Control!$E44,Data!$B:$B,0),),NA())</f>
        <v>25.3</v>
      </c>
      <c r="CD44">
        <f>IF($E$7&gt;=CD$7,INDEX(Data!CA:CA,MATCH(Control!$E44,Data!$B:$B,0),),NA())</f>
        <v>26.3</v>
      </c>
      <c r="CE44">
        <f>IF($E$7&gt;=CE$7,INDEX(Data!CB:CB,MATCH(Control!$E44,Data!$B:$B,0),),NA())</f>
        <v>26.8</v>
      </c>
      <c r="CF44">
        <f>IF($E$7&gt;=CF$7,INDEX(Data!CC:CC,MATCH(Control!$E44,Data!$B:$B,0),),NA())</f>
        <v>26.8</v>
      </c>
      <c r="CG44">
        <f>IF($E$7&gt;=CG$7,INDEX(Data!CD:CD,MATCH(Control!$E44,Data!$B:$B,0),),NA())</f>
        <v>28</v>
      </c>
      <c r="CH44">
        <f>IF($E$7&gt;=CH$7,INDEX(Data!CE:CE,MATCH(Control!$E44,Data!$B:$B,0),),NA())</f>
        <v>26.9</v>
      </c>
      <c r="CI44">
        <f>IF($E$7&gt;=CI$7,INDEX(Data!CF:CF,MATCH(Control!$E44,Data!$B:$B,0),),NA())</f>
        <v>26</v>
      </c>
      <c r="CJ44">
        <f>IF($E$7&gt;=CJ$7,INDEX(Data!CG:CG,MATCH(Control!$E44,Data!$B:$B,0),),NA())</f>
        <v>29.1</v>
      </c>
      <c r="CK44">
        <f>IF($E$7&gt;=CK$7,INDEX(Data!CH:CH,MATCH(Control!$E44,Data!$B:$B,0),),NA())</f>
        <v>25.6</v>
      </c>
      <c r="CL44">
        <f>IF($E$7&gt;=CL$7,INDEX(Data!CI:CI,MATCH(Control!$E44,Data!$B:$B,0),),NA())</f>
        <v>24.8</v>
      </c>
      <c r="CM44">
        <f>IF($E$7&gt;=CM$7,INDEX(Data!CJ:CJ,MATCH(Control!$E44,Data!$B:$B,0),),NA())</f>
        <v>28.8</v>
      </c>
      <c r="CN44">
        <f>IF($E$7&gt;=CN$7,INDEX(Data!CK:CK,MATCH(Control!$E44,Data!$B:$B,0),),NA())</f>
        <v>26.6</v>
      </c>
      <c r="CO44">
        <f>IF($E$7&gt;=CO$7,INDEX(Data!CL:CL,MATCH(Control!$E44,Data!$B:$B,0),),NA())</f>
        <v>28.6</v>
      </c>
      <c r="CP44">
        <f>IF($E$7&gt;=CP$7,INDEX(Data!CM:CM,MATCH(Control!$E44,Data!$B:$B,0),),NA())</f>
        <v>29.4</v>
      </c>
      <c r="CQ44">
        <f>IF($E$7&gt;=CQ$7,INDEX(Data!CN:CN,MATCH(Control!$E44,Data!$B:$B,0),),NA())</f>
        <v>30.3</v>
      </c>
      <c r="CR44">
        <f>IF($E$7&gt;=CR$7,INDEX(Data!CO:CO,MATCH(Control!$E44,Data!$B:$B,0),),NA())</f>
        <v>32</v>
      </c>
      <c r="CS44">
        <f>IF($E$7&gt;=CS$7,INDEX(Data!CP:CP,MATCH(Control!$E44,Data!$B:$B,0),),NA())</f>
        <v>29.4</v>
      </c>
      <c r="CT44">
        <f>IF($E$7&gt;=CT$7,INDEX(Data!CQ:CQ,MATCH(Control!$E44,Data!$B:$B,0),),NA())</f>
        <v>30</v>
      </c>
      <c r="CU44">
        <f>IF($E$7&gt;=CU$7,INDEX(Data!CR:CR,MATCH(Control!$E44,Data!$B:$B,0),),NA())</f>
        <v>29.9</v>
      </c>
      <c r="CV44">
        <f>IF($E$7&gt;=CV$7,INDEX(Data!CS:CS,MATCH(Control!$E44,Data!$B:$B,0),),NA())</f>
        <v>29.6</v>
      </c>
      <c r="CW44">
        <f>IF($E$7&gt;=CW$7,INDEX(Data!CT:CT,MATCH(Control!$E44,Data!$B:$B,0),),NA())</f>
        <v>27.2</v>
      </c>
      <c r="CX44">
        <f>IF($E$7&gt;=CX$7,INDEX(Data!CU:CU,MATCH(Control!$E44,Data!$B:$B,0),),NA())</f>
        <v>26.4</v>
      </c>
      <c r="CY44">
        <f>IF($E$7&gt;=CY$7,INDEX(Data!CV:CV,MATCH(Control!$E44,Data!$B:$B,0),),NA())</f>
        <v>29.9</v>
      </c>
      <c r="CZ44">
        <f>IF($E$7&gt;=CZ$7,INDEX(Data!CW:CW,MATCH(Control!$E44,Data!$B:$B,0),),NA())</f>
        <v>29.4</v>
      </c>
      <c r="DA44">
        <f>IF($E$7&gt;=DA$7,INDEX(Data!CX:CX,MATCH(Control!$E44,Data!$B:$B,0),),NA())</f>
        <v>30.9</v>
      </c>
      <c r="DB44">
        <f>IF($E$7&gt;=DB$7,INDEX(Data!CY:CY,MATCH(Control!$E44,Data!$B:$B,0),),NA())</f>
        <v>31.3</v>
      </c>
      <c r="DC44">
        <f>IF($E$7&gt;=DC$7,INDEX(Data!CZ:CZ,MATCH(Control!$E44,Data!$B:$B,0),),NA())</f>
        <v>31.7</v>
      </c>
      <c r="DD44">
        <f>IF($E$7&gt;=DD$7,INDEX(Data!DA:DA,MATCH(Control!$E44,Data!$B:$B,0),),NA())</f>
        <v>34</v>
      </c>
      <c r="DE44">
        <f>IF($E$7&gt;=DE$7,INDEX(Data!DB:DB,MATCH(Control!$E44,Data!$B:$B,0),),NA())</f>
        <v>31.4</v>
      </c>
      <c r="DF44">
        <f>IF($E$7&gt;=DF$7,INDEX(Data!DC:DC,MATCH(Control!$E44,Data!$B:$B,0),),NA())</f>
        <v>32.1</v>
      </c>
      <c r="DG44">
        <f>IF($E$7&gt;=DG$7,INDEX(Data!DD:DD,MATCH(Control!$E44,Data!$B:$B,0),),NA())</f>
        <v>31.4</v>
      </c>
      <c r="DH44">
        <f>IF($E$7&gt;=DH$7,INDEX(Data!DE:DE,MATCH(Control!$E44,Data!$B:$B,0),),NA())</f>
        <v>33</v>
      </c>
      <c r="DI44">
        <f>IF($E$7&gt;=DI$7,INDEX(Data!DF:DF,MATCH(Control!$E44,Data!$B:$B,0),),NA())</f>
        <v>30.4</v>
      </c>
      <c r="DJ44">
        <f>IF($E$7&gt;=DJ$7,INDEX(Data!DG:DG,MATCH(Control!$E44,Data!$B:$B,0),),NA())</f>
        <v>29.6</v>
      </c>
      <c r="DK44">
        <f>IF($E$7&gt;=DK$7,INDEX(Data!DH:DH,MATCH(Control!$E44,Data!$B:$B,0),),NA())</f>
        <v>34.5</v>
      </c>
      <c r="DL44">
        <f>IF($E$7&gt;=DL$7,INDEX(Data!DI:DI,MATCH(Control!$E44,Data!$B:$B,0),),NA())</f>
        <v>31.5</v>
      </c>
      <c r="DM44">
        <f>IF($E$7&gt;=DM$7,INDEX(Data!DJ:DJ,MATCH(Control!$E44,Data!$B:$B,0),),NA())</f>
        <v>34</v>
      </c>
      <c r="DN44">
        <f>IF($E$7&gt;=DN$7,INDEX(Data!DK:DK,MATCH(Control!$E44,Data!$B:$B,0),),NA())</f>
        <v>34.299999999999997</v>
      </c>
      <c r="DO44">
        <f>IF($E$7&gt;=DO$7,INDEX(Data!DL:DL,MATCH(Control!$E44,Data!$B:$B,0),),NA())</f>
        <v>36.799999999999997</v>
      </c>
      <c r="DP44">
        <f>IF($E$7&gt;=DP$7,INDEX(Data!DM:DM,MATCH(Control!$E44,Data!$B:$B,0),),NA())</f>
        <v>36.799999999999997</v>
      </c>
      <c r="DQ44">
        <f>IF($E$7&gt;=DQ$7,INDEX(Data!DN:DN,MATCH(Control!$E44,Data!$B:$B,0),),NA())</f>
        <v>33</v>
      </c>
      <c r="DR44">
        <f>IF($E$7&gt;=DR$7,INDEX(Data!DO:DO,MATCH(Control!$E44,Data!$B:$B,0),),NA())</f>
        <v>35.6</v>
      </c>
      <c r="DS44">
        <f>IF($E$7&gt;=DS$7,INDEX(Data!DP:DP,MATCH(Control!$E44,Data!$B:$B,0),),NA())</f>
        <v>33.6</v>
      </c>
      <c r="DT44">
        <f>IF($E$7&gt;=DT$7,INDEX(Data!DQ:DQ,MATCH(Control!$E44,Data!$B:$B,0),),NA())</f>
        <v>34.4</v>
      </c>
      <c r="DU44">
        <f>IF($E$7&gt;=DU$7,INDEX(Data!DR:DR,MATCH(Control!$E44,Data!$B:$B,0),),NA())</f>
        <v>32.4</v>
      </c>
      <c r="DV44">
        <f>IF($E$7&gt;=DV$7,INDEX(Data!DS:DS,MATCH(Control!$E44,Data!$B:$B,0),),NA())</f>
        <v>31.9</v>
      </c>
      <c r="DW44">
        <f>IF($E$7&gt;=DW$7,INDEX(Data!DT:DT,MATCH(Control!$E44,Data!$B:$B,0),),NA())</f>
        <v>33.799999999999997</v>
      </c>
      <c r="DX44">
        <f>IF($E$7&gt;=DX$7,INDEX(Data!DU:DU,MATCH(Control!$E44,Data!$B:$B,0),),NA())</f>
        <v>34.700000000000003</v>
      </c>
      <c r="DY44">
        <f>IF($E$7&gt;=DY$7,INDEX(Data!DV:DV,MATCH(Control!$E44,Data!$B:$B,0),),NA())</f>
        <v>35.5</v>
      </c>
      <c r="DZ44">
        <f>IF($E$7&gt;=DZ$7,INDEX(Data!DW:DW,MATCH(Control!$E44,Data!$B:$B,0),),NA())</f>
        <v>36.9</v>
      </c>
      <c r="EA44">
        <f>IF($E$7&gt;=EA$7,INDEX(Data!DX:DX,MATCH(Control!$E44,Data!$B:$B,0),),NA())</f>
        <v>40</v>
      </c>
      <c r="EB44">
        <f>IF($E$7&gt;=EB$7,INDEX(Data!DY:DY,MATCH(Control!$E44,Data!$B:$B,0),),NA())</f>
        <v>39.1</v>
      </c>
      <c r="EC44">
        <f>IF($E$7&gt;=EC$7,INDEX(Data!DZ:DZ,MATCH(Control!$E44,Data!$B:$B,0),),NA())</f>
        <v>38.200000000000003</v>
      </c>
      <c r="ED44">
        <f>IF($E$7&gt;=ED$7,INDEX(Data!EA:EA,MATCH(Control!$E44,Data!$B:$B,0),),NA())</f>
        <v>39.6</v>
      </c>
      <c r="EE44">
        <f>IF($E$7&gt;=EE$7,INDEX(Data!EB:EB,MATCH(Control!$E44,Data!$B:$B,0),),NA())</f>
        <v>36</v>
      </c>
      <c r="EF44">
        <f>IF($E$7&gt;=EF$7,INDEX(Data!EC:EC,MATCH(Control!$E44,Data!$B:$B,0),),NA())</f>
        <v>41.5</v>
      </c>
      <c r="EG44">
        <f>IF($E$7&gt;=EG$7,INDEX(Data!ED:ED,MATCH(Control!$E44,Data!$B:$B,0),),NA())</f>
        <v>36.9</v>
      </c>
      <c r="EH44">
        <f>IF($E$7&gt;=EH$7,INDEX(Data!EE:EE,MATCH(Control!$E44,Data!$B:$B,0),),NA())</f>
        <v>35.200000000000003</v>
      </c>
      <c r="EI44">
        <f>IF($E$7&gt;=EI$7,INDEX(Data!EF:EF,MATCH(Control!$E44,Data!$B:$B,0),),NA())</f>
        <v>38.799999999999997</v>
      </c>
      <c r="EJ44">
        <f>IF($E$7&gt;=EJ$7,INDEX(Data!EG:EG,MATCH(Control!$E44,Data!$B:$B,0),),NA())</f>
        <v>38.6</v>
      </c>
      <c r="EK44">
        <f>IF($E$7&gt;=EK$7,INDEX(Data!EH:EH,MATCH(Control!$E44,Data!$B:$B,0),),NA())</f>
        <v>38.5</v>
      </c>
      <c r="EL44">
        <f>IF($E$7&gt;=EL$7,INDEX(Data!EI:EI,MATCH(Control!$E44,Data!$B:$B,0),),NA())</f>
        <v>38.1</v>
      </c>
      <c r="EM44">
        <f>IF($E$7&gt;=EM$7,INDEX(Data!EJ:EJ,MATCH(Control!$E44,Data!$B:$B,0),),NA())</f>
        <v>42.5</v>
      </c>
      <c r="EN44">
        <f>IF($E$7&gt;=EN$7,INDEX(Data!EK:EK,MATCH(Control!$E44,Data!$B:$B,0),),NA())</f>
        <v>40.700000000000003</v>
      </c>
      <c r="EO44">
        <f>IF($E$7&gt;=EO$7,INDEX(Data!EL:EL,MATCH(Control!$E44,Data!$B:$B,0),),NA())</f>
        <v>39.799999999999997</v>
      </c>
      <c r="EP44">
        <f>IF($E$7&gt;=EP$7,INDEX(Data!EM:EM,MATCH(Control!$E44,Data!$B:$B,0),),NA())</f>
        <v>39.5</v>
      </c>
      <c r="EQ44">
        <f>IF($E$7&gt;=EQ$7,INDEX(Data!EN:EN,MATCH(Control!$E44,Data!$B:$B,0),),NA())</f>
        <v>38.700000000000003</v>
      </c>
      <c r="ER44">
        <f>IF($E$7&gt;=ER$7,INDEX(Data!EO:EO,MATCH(Control!$E44,Data!$B:$B,0),),NA())</f>
        <v>41.9</v>
      </c>
      <c r="ES44">
        <f>IF($E$7&gt;=ES$7,INDEX(Data!EP:EP,MATCH(Control!$E44,Data!$B:$B,0),),NA())</f>
        <v>35.799999999999997</v>
      </c>
      <c r="ET44">
        <f>IF($E$7&gt;=ET$7,INDEX(Data!EQ:EQ,MATCH(Control!$E44,Data!$B:$B,0),),NA())</f>
        <v>34.700000000000003</v>
      </c>
      <c r="EU44">
        <f>IF($E$7&gt;=EU$7,INDEX(Data!ER:ER,MATCH(Control!$E44,Data!$B:$B,0),),NA())</f>
        <v>36.4</v>
      </c>
      <c r="EV44">
        <f>IF($E$7&gt;=EV$7,INDEX(Data!ES:ES,MATCH(Control!$E44,Data!$B:$B,0),),NA())</f>
        <v>35.700000000000003</v>
      </c>
      <c r="EW44">
        <f>IF($E$7&gt;=EW$7,INDEX(Data!ET:ET,MATCH(Control!$E44,Data!$B:$B,0),),NA())</f>
        <v>37.200000000000003</v>
      </c>
      <c r="EX44">
        <f>IF($E$7&gt;=EX$7,INDEX(Data!EU:EU,MATCH(Control!$E44,Data!$B:$B,0),),NA())</f>
        <v>37.799999999999997</v>
      </c>
      <c r="EY44">
        <f>IF($E$7&gt;=EY$7,INDEX(Data!EV:EV,MATCH(Control!$E44,Data!$B:$B,0),),NA())</f>
        <v>41.9</v>
      </c>
      <c r="EZ44">
        <f>IF($E$7&gt;=EZ$7,INDEX(Data!EW:EW,MATCH(Control!$E44,Data!$B:$B,0),),NA())</f>
        <v>41.4</v>
      </c>
      <c r="FA44">
        <f>IF($E$7&gt;=FA$7,INDEX(Data!EX:EX,MATCH(Control!$E44,Data!$B:$B,0),),NA())</f>
        <v>40.200000000000003</v>
      </c>
      <c r="FB44">
        <f>IF($E$7&gt;=FB$7,INDEX(Data!EY:EY,MATCH(Control!$E44,Data!$B:$B,0),),NA())</f>
        <v>44.1</v>
      </c>
      <c r="FC44">
        <f>IF($E$7&gt;=FC$7,INDEX(Data!EZ:EZ,MATCH(Control!$E44,Data!$B:$B,0),),NA())</f>
        <v>41.1</v>
      </c>
      <c r="FD44">
        <f>IF($E$7&gt;=FD$7,INDEX(Data!FA:FA,MATCH(Control!$E44,Data!$B:$B,0),),NA())</f>
        <v>43.9</v>
      </c>
      <c r="FE44">
        <f>IF($E$7&gt;=FE$7,INDEX(Data!FB:FB,MATCH(Control!$E44,Data!$B:$B,0),),NA())</f>
        <v>36.700000000000003</v>
      </c>
      <c r="FF44">
        <f>IF($E$7&gt;=FF$7,INDEX(Data!FC:FC,MATCH(Control!$E44,Data!$B:$B,0),),NA())</f>
        <v>36.6</v>
      </c>
      <c r="FG44">
        <f>IF($E$7&gt;=FG$7,INDEX(Data!FD:FD,MATCH(Control!$E44,Data!$B:$B,0),),NA())</f>
        <v>41.8</v>
      </c>
      <c r="FH44">
        <f>IF($E$7&gt;=FH$7,INDEX(Data!FE:FE,MATCH(Control!$E44,Data!$B:$B,0),),NA())</f>
        <v>40.6</v>
      </c>
      <c r="FI44">
        <f>IF($E$7&gt;=FI$7,INDEX(Data!FF:FF,MATCH(Control!$E44,Data!$B:$B,0),),NA())</f>
        <v>43.6</v>
      </c>
      <c r="FJ44">
        <f>IF($E$7&gt;=FJ$7,INDEX(Data!FG:FG,MATCH(Control!$E44,Data!$B:$B,0),),NA())</f>
        <v>44.5</v>
      </c>
      <c r="FK44">
        <f>IF($E$7&gt;=FK$7,INDEX(Data!FH:FH,MATCH(Control!$E44,Data!$B:$B,0),),NA())</f>
        <v>46.5</v>
      </c>
      <c r="FL44">
        <f>IF($E$7&gt;=FL$7,INDEX(Data!FI:FI,MATCH(Control!$E44,Data!$B:$B,0),),NA())</f>
        <v>47.5</v>
      </c>
      <c r="FM44">
        <f>IF($E$7&gt;=FM$7,INDEX(Data!FJ:FJ,MATCH(Control!$E44,Data!$B:$B,0),),NA())</f>
        <v>45.4</v>
      </c>
      <c r="FN44">
        <f>IF($E$7&gt;=FN$7,INDEX(Data!FK:FK,MATCH(Control!$E44,Data!$B:$B,0),),NA())</f>
        <v>46.1</v>
      </c>
      <c r="FO44">
        <f>IF($E$7&gt;=FO$7,INDEX(Data!FL:FL,MATCH(Control!$E44,Data!$B:$B,0),),NA())</f>
        <v>47.1</v>
      </c>
      <c r="FP44">
        <f>IF($E$7&gt;=FP$7,INDEX(Data!FM:FM,MATCH(Control!$E44,Data!$B:$B,0),),NA())</f>
        <v>49.6</v>
      </c>
      <c r="FQ44">
        <f>IF($E$7&gt;=FQ$7,INDEX(Data!FN:FN,MATCH(Control!$E44,Data!$B:$B,0),),NA())</f>
        <v>43.1</v>
      </c>
      <c r="FR44">
        <f>IF($E$7&gt;=FR$7,INDEX(Data!FO:FO,MATCH(Control!$E44,Data!$B:$B,0),),NA())</f>
        <v>43.5</v>
      </c>
      <c r="FS44">
        <f>IF($E$7&gt;=FS$7,INDEX(Data!FP:FP,MATCH(Control!$E44,Data!$B:$B,0),),NA())</f>
        <v>47.2</v>
      </c>
      <c r="FT44">
        <f>IF($E$7&gt;=FT$7,INDEX(Data!FQ:FQ,MATCH(Control!$E44,Data!$B:$B,0),),NA())</f>
        <v>45</v>
      </c>
      <c r="FU44">
        <f>IF($E$7&gt;=FU$7,INDEX(Data!FR:FR,MATCH(Control!$E44,Data!$B:$B,0),),NA())</f>
        <v>45.9</v>
      </c>
      <c r="FV44">
        <f>IF($E$7&gt;=FV$7,INDEX(Data!FS:FS,MATCH(Control!$E44,Data!$B:$B,0),),NA())</f>
        <v>47.4</v>
      </c>
      <c r="FW44">
        <f>IF($E$7&gt;=FW$7,INDEX(Data!FT:FT,MATCH(Control!$E44,Data!$B:$B,0),),NA())</f>
        <v>49.2</v>
      </c>
      <c r="FX44">
        <f>IF($E$7&gt;=FX$7,INDEX(Data!FU:FU,MATCH(Control!$E44,Data!$B:$B,0),),NA())</f>
        <v>50.2</v>
      </c>
      <c r="FY44">
        <f>IF($E$7&gt;=FY$7,INDEX(Data!FV:FV,MATCH(Control!$E44,Data!$B:$B,0),),NA())</f>
        <v>47</v>
      </c>
      <c r="FZ44">
        <f>IF($E$7&gt;=FZ$7,INDEX(Data!FW:FW,MATCH(Control!$E44,Data!$B:$B,0),),NA())</f>
        <v>47.7</v>
      </c>
      <c r="GA44">
        <f>IF($E$7&gt;=GA$7,INDEX(Data!FX:FX,MATCH(Control!$E44,Data!$B:$B,0),),NA())</f>
        <v>44.1</v>
      </c>
      <c r="GB44">
        <f>IF($E$7&gt;=GB$7,INDEX(Data!FY:FY,MATCH(Control!$E44,Data!$B:$B,0),),NA())</f>
        <v>46.4</v>
      </c>
      <c r="GC44">
        <f>IF($E$7&gt;=GC$7,INDEX(Data!FZ:FZ,MATCH(Control!$E44,Data!$B:$B,0),),NA())</f>
        <v>41.2</v>
      </c>
      <c r="GD44">
        <f>IF($E$7&gt;=GD$7,INDEX(Data!GA:GA,MATCH(Control!$E44,Data!$B:$B,0),),NA())</f>
        <v>38.6</v>
      </c>
      <c r="GE44">
        <f>IF($E$7&gt;=GE$7,INDEX(Data!GB:GB,MATCH(Control!$E44,Data!$B:$B,0),),NA())</f>
        <v>41.8</v>
      </c>
      <c r="GF44">
        <f>IF($E$7&gt;=GF$7,INDEX(Data!GC:GC,MATCH(Control!$E44,Data!$B:$B,0),),NA())</f>
        <v>42.1</v>
      </c>
      <c r="GG44">
        <f>IF($E$7&gt;=GG$7,INDEX(Data!GD:GD,MATCH(Control!$E44,Data!$B:$B,0),),NA())</f>
        <v>42.8</v>
      </c>
      <c r="GH44">
        <f>IF($E$7&gt;=GH$7,INDEX(Data!GE:GE,MATCH(Control!$E44,Data!$B:$B,0),),NA())</f>
        <v>42.4</v>
      </c>
      <c r="GI44">
        <f>IF($E$7&gt;=GI$7,INDEX(Data!GF:GF,MATCH(Control!$E44,Data!$B:$B,0),),NA())</f>
        <v>46.3</v>
      </c>
      <c r="GJ44">
        <f>IF($E$7&gt;=GJ$7,INDEX(Data!GG:GG,MATCH(Control!$E44,Data!$B:$B,0),),NA())</f>
        <v>44.8</v>
      </c>
      <c r="GK44">
        <f>IF($E$7&gt;=GK$7,INDEX(Data!GH:GH,MATCH(Control!$E44,Data!$B:$B,0),),NA())</f>
        <v>44.3</v>
      </c>
      <c r="GL44">
        <f>IF($E$7&gt;=GL$7,INDEX(Data!GI:GI,MATCH(Control!$E44,Data!$B:$B,0),),NA())</f>
        <v>44.4</v>
      </c>
      <c r="GM44">
        <f>IF($E$7&gt;=GM$7,INDEX(Data!GJ:GJ,MATCH(Control!$E44,Data!$B:$B,0),),NA())</f>
        <v>40.700000000000003</v>
      </c>
      <c r="GN44">
        <f>IF($E$7&gt;=GN$7,INDEX(Data!GK:GK,MATCH(Control!$E44,Data!$B:$B,0),),NA())</f>
        <v>42.8</v>
      </c>
      <c r="GO44">
        <f>IF($E$7&gt;=GO$7,INDEX(Data!GL:GL,MATCH(Control!$E44,Data!$B:$B,0),),NA())</f>
        <v>39.6</v>
      </c>
      <c r="GP44">
        <f>IF($E$7&gt;=GP$7,INDEX(Data!GM:GM,MATCH(Control!$E44,Data!$B:$B,0),),NA())</f>
        <v>36</v>
      </c>
      <c r="GQ44">
        <f>IF($E$7&gt;=GQ$7,INDEX(Data!GN:GN,MATCH(Control!$E44,Data!$B:$B,0),),NA())</f>
        <v>38.299999999999997</v>
      </c>
      <c r="GR44">
        <f>IF($E$7&gt;=GR$7,INDEX(Data!GO:GO,MATCH(Control!$E44,Data!$B:$B,0),),NA())</f>
        <v>40</v>
      </c>
      <c r="GS44">
        <f>IF($E$7&gt;=GS$7,INDEX(Data!GP:GP,MATCH(Control!$E44,Data!$B:$B,0),),NA())</f>
        <v>42</v>
      </c>
      <c r="GT44">
        <f>IF($E$7&gt;=GT$7,INDEX(Data!GQ:GQ,MATCH(Control!$E44,Data!$B:$B,0),),NA())</f>
        <v>41.4</v>
      </c>
      <c r="GU44">
        <f>IF($E$7&gt;=GU$7,INDEX(Data!GR:GR,MATCH(Control!$E44,Data!$B:$B,0),),NA())</f>
        <v>44.6</v>
      </c>
      <c r="GV44">
        <f>IF($E$7&gt;=GV$7,INDEX(Data!GS:GS,MATCH(Control!$E44,Data!$B:$B,0),),NA())</f>
        <v>43.9</v>
      </c>
      <c r="GW44">
        <f>IF($E$7&gt;=GW$7,INDEX(Data!GT:GT,MATCH(Control!$E44,Data!$B:$B,0),),NA())</f>
        <v>40.9</v>
      </c>
      <c r="GX44">
        <f>IF($E$7&gt;=GX$7,INDEX(Data!GU:GU,MATCH(Control!$E44,Data!$B:$B,0),),NA())</f>
        <v>45.7</v>
      </c>
      <c r="GY44">
        <f>IF($E$7&gt;=GY$7,INDEX(Data!GV:GV,MATCH(Control!$E44,Data!$B:$B,0),),NA())</f>
        <v>40.799999999999997</v>
      </c>
      <c r="GZ44">
        <f>IF($E$7&gt;=GZ$7,INDEX(Data!GW:GW,MATCH(Control!$E44,Data!$B:$B,0),),NA())</f>
        <v>45.4</v>
      </c>
      <c r="HA44">
        <f>IF($E$7&gt;=HA$7,INDEX(Data!GX:GX,MATCH(Control!$E44,Data!$B:$B,0),),NA())</f>
        <v>39.9</v>
      </c>
      <c r="HB44">
        <f>IF($E$7&gt;=HB$7,INDEX(Data!GY:GY,MATCH(Control!$E44,Data!$B:$B,0),),NA())</f>
        <v>38.5</v>
      </c>
      <c r="HC44">
        <f>IF($E$7&gt;=HC$7,INDEX(Data!GZ:GZ,MATCH(Control!$E44,Data!$B:$B,0),),NA())</f>
        <v>43.6</v>
      </c>
      <c r="HD44">
        <f>IF($E$7&gt;=HD$7,INDEX(Data!HA:HA,MATCH(Control!$E44,Data!$B:$B,0),),NA())</f>
        <v>43.2</v>
      </c>
      <c r="HE44">
        <f>IF($E$7&gt;=HE$7,INDEX(Data!HB:HB,MATCH(Control!$E44,Data!$B:$B,0),),NA())</f>
        <v>47.4</v>
      </c>
      <c r="HF44">
        <f>IF($E$7&gt;=HF$7,INDEX(Data!HC:HC,MATCH(Control!$E44,Data!$B:$B,0),),NA())</f>
        <v>48.7</v>
      </c>
      <c r="HG44">
        <f>IF($E$7&gt;=HG$7,INDEX(Data!HD:HD,MATCH(Control!$E44,Data!$B:$B,0),),NA())</f>
        <v>53.1</v>
      </c>
      <c r="HH44">
        <f>IF($E$7&gt;=HH$7,INDEX(Data!HE:HE,MATCH(Control!$E44,Data!$B:$B,0),),NA())</f>
        <v>51.4</v>
      </c>
      <c r="HI44">
        <f>IF($E$7&gt;=HI$7,INDEX(Data!HF:HF,MATCH(Control!$E44,Data!$B:$B,0),),NA())</f>
        <v>50</v>
      </c>
      <c r="HJ44">
        <f>IF($E$7&gt;=HJ$7,INDEX(Data!HG:HG,MATCH(Control!$E44,Data!$B:$B,0),),NA())</f>
        <v>49.6</v>
      </c>
      <c r="HK44">
        <f>IF($E$7&gt;=HK$7,INDEX(Data!HH:HH,MATCH(Control!$E44,Data!$B:$B,0),),NA())</f>
        <v>46.7</v>
      </c>
      <c r="HL44">
        <f>IF($E$7&gt;=HL$7,INDEX(Data!HI:HI,MATCH(Control!$E44,Data!$B:$B,0),),NA())</f>
        <v>50.9</v>
      </c>
      <c r="HM44">
        <f>IF($E$7&gt;=HM$7,INDEX(Data!HJ:HJ,MATCH(Control!$E44,Data!$B:$B,0),),NA())</f>
        <v>44.3</v>
      </c>
      <c r="HN44">
        <f>IF($E$7&gt;=HN$7,INDEX(Data!HK:HK,MATCH(Control!$E44,Data!$B:$B,0),),NA())</f>
        <v>43.6</v>
      </c>
      <c r="HO44">
        <f>IF($E$7&gt;=HO$7,INDEX(Data!HL:HL,MATCH(Control!$E44,Data!$B:$B,0),),NA())</f>
        <v>48.4</v>
      </c>
      <c r="HP44">
        <f>IF($E$7&gt;=HP$7,INDEX(Data!HM:HM,MATCH(Control!$E44,Data!$B:$B,0),),NA())</f>
        <v>46.8</v>
      </c>
      <c r="HQ44">
        <f>IF($E$7&gt;=HQ$7,INDEX(Data!HN:HN,MATCH(Control!$E44,Data!$B:$B,0),),NA())</f>
        <v>49.8</v>
      </c>
      <c r="HR44">
        <f>IF($E$7&gt;=HR$7,INDEX(Data!HO:HO,MATCH(Control!$E44,Data!$B:$B,0),),NA())</f>
        <v>50.8</v>
      </c>
      <c r="HS44">
        <f>IF($E$7&gt;=HS$7,INDEX(Data!HP:HP,MATCH(Control!$E44,Data!$B:$B,0),),NA())</f>
        <v>53</v>
      </c>
      <c r="HT44">
        <f>IF($E$7&gt;=HT$7,INDEX(Data!HQ:HQ,MATCH(Control!$E44,Data!$B:$B,0),),NA())</f>
        <v>54.4</v>
      </c>
      <c r="HU44">
        <f>IF($E$7&gt;=HU$7,INDEX(Data!HR:HR,MATCH(Control!$E44,Data!$B:$B,0),),NA())</f>
        <v>51.4</v>
      </c>
      <c r="HV44">
        <f>IF($E$7&gt;=HV$7,INDEX(Data!HS:HS,MATCH(Control!$E44,Data!$B:$B,0),),NA())</f>
        <v>49.4</v>
      </c>
      <c r="HW44">
        <f>IF($E$7&gt;=HW$7,INDEX(Data!HT:HT,MATCH(Control!$E44,Data!$B:$B,0),),NA())</f>
        <v>47.8</v>
      </c>
      <c r="HX44">
        <f>IF($E$7&gt;=HX$7,INDEX(Data!HU:HU,MATCH(Control!$E44,Data!$B:$B,0),),NA())</f>
        <v>50.4</v>
      </c>
      <c r="HY44">
        <f>IF($E$7&gt;=HY$7,INDEX(Data!HV:HV,MATCH(Control!$E44,Data!$B:$B,0),),NA())</f>
        <v>45.6</v>
      </c>
      <c r="HZ44">
        <f>IF($E$7&gt;=HZ$7,INDEX(Data!HW:HW,MATCH(Control!$E44,Data!$B:$B,0),),NA())</f>
        <v>44.4</v>
      </c>
      <c r="IA44">
        <f>IF($E$7&gt;=IA$7,INDEX(Data!HX:HX,MATCH(Control!$E44,Data!$B:$B,0),),NA())</f>
        <v>50.6</v>
      </c>
      <c r="IB44">
        <f>IF($E$7&gt;=IB$7,INDEX(Data!HY:HY,MATCH(Control!$E44,Data!$B:$B,0),),NA())</f>
        <v>49.6</v>
      </c>
      <c r="IC44">
        <f>IF($E$7&gt;=IC$7,INDEX(Data!HZ:HZ,MATCH(Control!$E44,Data!$B:$B,0),),NA())</f>
        <v>51.8</v>
      </c>
      <c r="ID44">
        <f>IF($E$7&gt;=ID$7,INDEX(Data!IA:IA,MATCH(Control!$E44,Data!$B:$B,0),),NA())</f>
        <v>51.8</v>
      </c>
      <c r="IE44">
        <f>IF($E$7&gt;=IE$7,INDEX(Data!IB:IB,MATCH(Control!$E44,Data!$B:$B,0),),NA())</f>
        <v>53.7</v>
      </c>
      <c r="IF44">
        <f>IF($E$7&gt;=IF$7,INDEX(Data!IC:IC,MATCH(Control!$E44,Data!$B:$B,0),),NA())</f>
        <v>55.7</v>
      </c>
      <c r="IG44">
        <f>IF($E$7&gt;=IG$7,INDEX(Data!ID:ID,MATCH(Control!$E44,Data!$B:$B,0),),NA())</f>
        <v>51.7</v>
      </c>
      <c r="IH44">
        <f>IF($E$7&gt;=IH$7,INDEX(Data!IE:IE,MATCH(Control!$E44,Data!$B:$B,0),),NA())</f>
        <v>54.7</v>
      </c>
      <c r="II44">
        <f>IF($E$7&gt;=II$7,INDEX(Data!IF:IF,MATCH(Control!$E44,Data!$B:$B,0),),NA())</f>
        <v>53.1</v>
      </c>
      <c r="IJ44">
        <f>IF($E$7&gt;=IJ$7,INDEX(Data!IG:IG,MATCH(Control!$E44,Data!$B:$B,0),),NA())</f>
        <v>52.3</v>
      </c>
      <c r="IK44">
        <f>IF($E$7&gt;=IK$7,INDEX(Data!IH:IH,MATCH(Control!$E44,Data!$B:$B,0),),NA())</f>
        <v>49.8</v>
      </c>
      <c r="IL44">
        <f>IF($E$7&gt;=IL$7,INDEX(Data!II:II,MATCH(Control!$E44,Data!$B:$B,0),),NA())</f>
        <v>46.6</v>
      </c>
      <c r="IM44">
        <f>IF($E$7&gt;=IM$7,INDEX(Data!IJ:IJ,MATCH(Control!$E44,Data!$B:$B,0),),NA())</f>
        <v>54</v>
      </c>
      <c r="IN44">
        <f>IF($E$7&gt;=IN$7,INDEX(Data!IK:IK,MATCH(Control!$E44,Data!$B:$B,0),),NA())</f>
        <v>52.9</v>
      </c>
      <c r="IO44">
        <f>IF($E$7&gt;=IO$7,INDEX(Data!IL:IL,MATCH(Control!$E44,Data!$B:$B,0),),NA())</f>
        <v>57.6</v>
      </c>
      <c r="IP44">
        <f>IF($E$7&gt;=IP$7,INDEX(Data!IM:IM,MATCH(Control!$E44,Data!$B:$B,0),),NA())</f>
        <v>56.4</v>
      </c>
      <c r="IQ44">
        <f>IF($E$7&gt;=IQ$7,INDEX(Data!IN:IN,MATCH(Control!$E44,Data!$B:$B,0),),NA())</f>
        <v>58</v>
      </c>
      <c r="IR44">
        <f>IF($E$7&gt;=IR$7,INDEX(Data!IO:IO,MATCH(Control!$E44,Data!$B:$B,0),),NA())</f>
        <v>59.6</v>
      </c>
      <c r="IS44">
        <f>IF($E$7&gt;=IS$7,INDEX(Data!IP:IP,MATCH(Control!$E44,Data!$B:$B,0),),NA())</f>
        <v>54.8</v>
      </c>
      <c r="IT44">
        <f>IF($E$7&gt;=IT$7,INDEX(Data!IQ:IQ,MATCH(Control!$E44,Data!$B:$B,0),),NA())</f>
        <v>57.1</v>
      </c>
      <c r="IU44">
        <f>IF($E$7&gt;=IU$7,INDEX(Data!IR:IR,MATCH(Control!$E44,Data!$B:$B,0),),NA())</f>
        <v>53.9</v>
      </c>
      <c r="IV44">
        <f>IF($E$7&gt;=IV$7,INDEX(Data!IS:IS,MATCH(Control!$E44,Data!$B:$B,0),),NA())</f>
        <v>55.3</v>
      </c>
      <c r="IW44">
        <f>IF($E$7&gt;=IW$7,INDEX(Data!IT:IT,MATCH(Control!$E44,Data!$B:$B,0),),NA())</f>
        <v>52</v>
      </c>
      <c r="IX44">
        <f>IF($E$7&gt;=IX$7,INDEX(Data!IU:IU,MATCH(Control!$E44,Data!$B:$B,0),),NA())</f>
        <v>49.1</v>
      </c>
      <c r="IY44">
        <f>IF($E$7&gt;=IY$7,INDEX(Data!IV:IV,MATCH(Control!$E44,Data!$B:$B,0),),NA())</f>
        <v>55.4</v>
      </c>
      <c r="IZ44">
        <f>IF($E$7&gt;=IZ$7,INDEX(Data!IW:IW,MATCH(Control!$E44,Data!$B:$B,0),),NA())</f>
        <v>55.2</v>
      </c>
      <c r="JA44">
        <f>IF($E$7&gt;=JA$7,INDEX(Data!IX:IX,MATCH(Control!$E44,Data!$B:$B,0),),NA())</f>
        <v>58.1</v>
      </c>
      <c r="JB44">
        <f>IF($E$7&gt;=JB$7,INDEX(Data!IY:IY,MATCH(Control!$E44,Data!$B:$B,0),),NA())</f>
        <v>55.7</v>
      </c>
      <c r="JC44">
        <f>IF($E$7&gt;=JC$7,INDEX(Data!IZ:IZ,MATCH(Control!$E44,Data!$B:$B,0),),NA())</f>
        <v>62.7</v>
      </c>
      <c r="JD44">
        <f>IF($E$7&gt;=JD$7,INDEX(Data!JA:JA,MATCH(Control!$E44,Data!$B:$B,0),),NA())</f>
        <v>62.4</v>
      </c>
      <c r="JE44">
        <f>IF($E$7&gt;=JE$7,INDEX(Data!JB:JB,MATCH(Control!$E44,Data!$B:$B,0),),NA())</f>
        <v>57.7</v>
      </c>
      <c r="JF44">
        <f>IF($E$7&gt;=JF$7,INDEX(Data!JC:JC,MATCH(Control!$E44,Data!$B:$B,0),),NA())</f>
        <v>60.4</v>
      </c>
      <c r="JG44">
        <f>IF($E$7&gt;=JG$7,INDEX(Data!JD:JD,MATCH(Control!$E44,Data!$B:$B,0),),NA())</f>
        <v>56.3</v>
      </c>
      <c r="JH44">
        <f>IF($E$7&gt;=JH$7,INDEX(Data!JE:JE,MATCH(Control!$E44,Data!$B:$B,0),),NA())</f>
        <v>58.6</v>
      </c>
      <c r="JI44">
        <f>IF($E$7&gt;=JI$7,INDEX(Data!JF:JF,MATCH(Control!$E44,Data!$B:$B,0),),NA())</f>
        <v>55.6</v>
      </c>
      <c r="JJ44">
        <f>IF($E$7&gt;=JJ$7,INDEX(Data!JG:JG,MATCH(Control!$E44,Data!$B:$B,0),),NA())</f>
        <v>53</v>
      </c>
      <c r="JK44">
        <f>IF($E$7&gt;=JK$7,INDEX(Data!JH:JH,MATCH(Control!$E44,Data!$B:$B,0),),NA())</f>
        <v>56.6</v>
      </c>
      <c r="JL44">
        <f>IF($E$7&gt;=JL$7,INDEX(Data!JI:JI,MATCH(Control!$E44,Data!$B:$B,0),),NA())</f>
        <v>59.4</v>
      </c>
      <c r="JM44">
        <f>IF($E$7&gt;=JM$7,INDEX(Data!JJ:JJ,MATCH(Control!$E44,Data!$B:$B,0),),NA())</f>
        <v>61</v>
      </c>
      <c r="JN44">
        <f>IF($E$7&gt;=JN$7,INDEX(Data!JK:JK,MATCH(Control!$E44,Data!$B:$B,0),),NA())</f>
        <v>63.8</v>
      </c>
      <c r="JO44">
        <f>IF($E$7&gt;=JO$7,INDEX(Data!JL:JL,MATCH(Control!$E44,Data!$B:$B,0),),NA())</f>
        <v>69.7</v>
      </c>
      <c r="JP44">
        <f>IF($E$7&gt;=JP$7,INDEX(Data!JM:JM,MATCH(Control!$E44,Data!$B:$B,0),),NA())</f>
        <v>67.2</v>
      </c>
      <c r="JQ44">
        <f>IF($E$7&gt;=JQ$7,INDEX(Data!JN:JN,MATCH(Control!$E44,Data!$B:$B,0),),NA())</f>
        <v>66.3</v>
      </c>
      <c r="JR44">
        <f>IF($E$7&gt;=JR$7,INDEX(Data!JO:JO,MATCH(Control!$E44,Data!$B:$B,0),),NA())</f>
        <v>63.4</v>
      </c>
      <c r="JS44">
        <f>IF($E$7&gt;=JS$7,INDEX(Data!JP:JP,MATCH(Control!$E44,Data!$B:$B,0),),NA())</f>
        <v>59.8</v>
      </c>
      <c r="JT44">
        <f>IF($E$7&gt;=JT$7,INDEX(Data!JQ:JQ,MATCH(Control!$E44,Data!$B:$B,0),),NA())</f>
        <v>65.400000000000006</v>
      </c>
      <c r="JU44">
        <f>IF($E$7&gt;=JU$7,INDEX(Data!JR:JR,MATCH(Control!$E44,Data!$B:$B,0),),NA())</f>
        <v>55.1</v>
      </c>
      <c r="JV44">
        <f>IF($E$7&gt;=JV$7,INDEX(Data!JS:JS,MATCH(Control!$E44,Data!$B:$B,0),),NA())</f>
        <v>56.3</v>
      </c>
      <c r="JW44">
        <f>IF($E$7&gt;=JW$7,INDEX(Data!JT:JT,MATCH(Control!$E44,Data!$B:$B,0),),NA())</f>
        <v>63.2</v>
      </c>
      <c r="JX44">
        <f>IF($E$7&gt;=JX$7,INDEX(Data!JU:JU,MATCH(Control!$E44,Data!$B:$B,0),),NA())</f>
        <v>62.7</v>
      </c>
      <c r="JY44">
        <f>IF($E$7&gt;=JY$7,INDEX(Data!JV:JV,MATCH(Control!$E44,Data!$B:$B,0),),NA())</f>
        <v>65</v>
      </c>
      <c r="JZ44">
        <f>IF($E$7&gt;=JZ$7,INDEX(Data!JW:JW,MATCH(Control!$E44,Data!$B:$B,0),),NA())</f>
        <v>66.900000000000006</v>
      </c>
      <c r="KA44">
        <f>IF($E$7&gt;=KA$7,INDEX(Data!JX:JX,MATCH(Control!$E44,Data!$B:$B,0),),NA())</f>
        <v>69.3</v>
      </c>
      <c r="KB44">
        <f>IF($E$7&gt;=KB$7,INDEX(Data!JY:JY,MATCH(Control!$E44,Data!$B:$B,0),),NA())</f>
        <v>69.7</v>
      </c>
      <c r="KC44">
        <f>IF($E$7&gt;=KC$7,INDEX(Data!JZ:JZ,MATCH(Control!$E44,Data!$B:$B,0),),NA())</f>
        <v>66.8</v>
      </c>
      <c r="KD44">
        <f>IF($E$7&gt;=KD$7,INDEX(Data!KA:KA,MATCH(Control!$E44,Data!$B:$B,0),),NA())</f>
        <v>62.9</v>
      </c>
      <c r="KE44">
        <f>IF($E$7&gt;=KE$7,INDEX(Data!KB:KB,MATCH(Control!$E44,Data!$B:$B,0),),NA())</f>
        <v>58.7</v>
      </c>
      <c r="KF44">
        <f>IF($E$7&gt;=KF$7,INDEX(Data!KC:KC,MATCH(Control!$E44,Data!$B:$B,0),),NA())</f>
        <v>63.5</v>
      </c>
      <c r="KG44">
        <f>IF($E$7&gt;=KG$7,INDEX(Data!KD:KD,MATCH(Control!$E44,Data!$B:$B,0),),NA())</f>
        <v>57</v>
      </c>
      <c r="KH44">
        <f>IF($E$7&gt;=KH$7,INDEX(Data!KE:KE,MATCH(Control!$E44,Data!$B:$B,0),),NA())</f>
        <v>55.4</v>
      </c>
      <c r="KI44">
        <f>IF($E$7&gt;=KI$7,INDEX(Data!KF:KF,MATCH(Control!$E44,Data!$B:$B,0),),NA())</f>
        <v>61.2</v>
      </c>
      <c r="KJ44">
        <f>IF($E$7&gt;=KJ$7,INDEX(Data!KG:KG,MATCH(Control!$E44,Data!$B:$B,0),),NA())</f>
        <v>64.900000000000006</v>
      </c>
      <c r="KK44">
        <f>IF($E$7&gt;=KK$7,INDEX(Data!KH:KH,MATCH(Control!$E44,Data!$B:$B,0),),NA())</f>
        <v>67.5</v>
      </c>
      <c r="KL44">
        <f>IF($E$7&gt;=KL$7,INDEX(Data!KI:KI,MATCH(Control!$E44,Data!$B:$B,0),),NA())</f>
        <v>70.400000000000006</v>
      </c>
      <c r="KM44">
        <f>IF($E$7&gt;=KM$7,INDEX(Data!KJ:KJ,MATCH(Control!$E44,Data!$B:$B,0),),NA())</f>
        <v>75.3</v>
      </c>
      <c r="KN44">
        <f>IF($E$7&gt;=KN$7,INDEX(Data!KK:KK,MATCH(Control!$E44,Data!$B:$B,0),),NA())</f>
        <v>76</v>
      </c>
      <c r="KO44">
        <f>IF($E$7&gt;=KO$7,INDEX(Data!KL:KL,MATCH(Control!$E44,Data!$B:$B,0),),NA())</f>
        <v>72.2</v>
      </c>
      <c r="KP44">
        <f>IF($E$7&gt;=KP$7,INDEX(Data!KM:KM,MATCH(Control!$E44,Data!$B:$B,0),),NA())</f>
        <v>73.7</v>
      </c>
      <c r="KQ44">
        <f>IF($E$7&gt;=KQ$7,INDEX(Data!KN:KN,MATCH(Control!$E44,Data!$B:$B,0),),NA())</f>
        <v>72.5</v>
      </c>
      <c r="KR44">
        <f>IF($E$7&gt;=KR$7,INDEX(Data!KO:KO,MATCH(Control!$E44,Data!$B:$B,0),),NA())</f>
        <v>76.3</v>
      </c>
      <c r="KS44">
        <f>IF($E$7&gt;=KS$7,INDEX(Data!KP:KP,MATCH(Control!$E44,Data!$B:$B,0),),NA())</f>
        <v>68.400000000000006</v>
      </c>
      <c r="KT44">
        <f>IF($E$7&gt;=KT$7,INDEX(Data!KQ:KQ,MATCH(Control!$E44,Data!$B:$B,0),),NA())</f>
        <v>65.7</v>
      </c>
      <c r="KU44">
        <f>IF($E$7&gt;=KU$7,INDEX(Data!KR:KR,MATCH(Control!$E44,Data!$B:$B,0),),NA())</f>
        <v>74.5</v>
      </c>
      <c r="KV44">
        <f>IF($E$7&gt;=KV$7,INDEX(Data!KS:KS,MATCH(Control!$E44,Data!$B:$B,0),),NA())</f>
        <v>72.3</v>
      </c>
      <c r="KW44">
        <f>IF($E$7&gt;=KW$7,INDEX(Data!KT:KT,MATCH(Control!$E44,Data!$B:$B,0),),NA())</f>
        <v>79.099999999999994</v>
      </c>
      <c r="KX44">
        <f>IF($E$7&gt;=KX$7,INDEX(Data!KU:KU,MATCH(Control!$E44,Data!$B:$B,0),),NA())</f>
        <v>79.599999999999994</v>
      </c>
      <c r="KY44">
        <f>IF($E$7&gt;=KY$7,INDEX(Data!KV:KV,MATCH(Control!$E44,Data!$B:$B,0),),NA())</f>
        <v>86.1</v>
      </c>
      <c r="KZ44">
        <f>IF($E$7&gt;=KZ$7,INDEX(Data!KW:KW,MATCH(Control!$E44,Data!$B:$B,0),),NA())</f>
        <v>88.5</v>
      </c>
      <c r="LA44">
        <f>IF($E$7&gt;=LA$7,INDEX(Data!KX:KX,MATCH(Control!$E44,Data!$B:$B,0),),NA())</f>
        <v>82.8</v>
      </c>
      <c r="LB44">
        <f>IF($E$7&gt;=LB$7,INDEX(Data!KY:KY,MATCH(Control!$E44,Data!$B:$B,0),),NA())</f>
        <v>82.2</v>
      </c>
      <c r="LC44">
        <f>IF($E$7&gt;=LC$7,INDEX(Data!KZ:KZ,MATCH(Control!$E44,Data!$B:$B,0),),NA())</f>
        <v>80.900000000000006</v>
      </c>
      <c r="LD44">
        <f>IF($E$7&gt;=LD$7,INDEX(Data!LA:LA,MATCH(Control!$E44,Data!$B:$B,0),),NA())</f>
        <v>83</v>
      </c>
      <c r="LE44">
        <f>IF($E$7&gt;=LE$7,INDEX(Data!LB:LB,MATCH(Control!$E44,Data!$B:$B,0),),NA())</f>
        <v>75.2</v>
      </c>
      <c r="LF44">
        <f>IF($E$7&gt;=LF$7,INDEX(Data!LC:LC,MATCH(Control!$E44,Data!$B:$B,0),),NA())</f>
        <v>72.7</v>
      </c>
      <c r="LG44">
        <f>IF($E$7&gt;=LG$7,INDEX(Data!LD:LD,MATCH(Control!$E44,Data!$B:$B,0),),NA())</f>
        <v>79.2</v>
      </c>
      <c r="LH44">
        <f>IF($E$7&gt;=LH$7,INDEX(Data!LE:LE,MATCH(Control!$E44,Data!$B:$B,0),),NA())</f>
        <v>79.900000000000006</v>
      </c>
      <c r="LI44">
        <f>IF($E$7&gt;=LI$7,INDEX(Data!LF:LF,MATCH(Control!$E44,Data!$B:$B,0),),NA())</f>
        <v>87.7</v>
      </c>
      <c r="LJ44">
        <f>IF($E$7&gt;=LJ$7,INDEX(Data!LG:LG,MATCH(Control!$E44,Data!$B:$B,0),),NA())</f>
        <v>86</v>
      </c>
      <c r="LK44">
        <f>IF($E$7&gt;=LK$7,INDEX(Data!LH:LH,MATCH(Control!$E44,Data!$B:$B,0),),NA())</f>
        <v>96.8</v>
      </c>
      <c r="LL44">
        <f>IF($E$7&gt;=LL$7,INDEX(Data!LI:LI,MATCH(Control!$E44,Data!$B:$B,0),),NA())</f>
        <v>96.2</v>
      </c>
      <c r="LM44">
        <f>IF($E$7&gt;=LM$7,INDEX(Data!LJ:LJ,MATCH(Control!$E44,Data!$B:$B,0),),NA())</f>
        <v>90.3</v>
      </c>
      <c r="LN44">
        <f>IF($E$7&gt;=LN$7,INDEX(Data!LK:LK,MATCH(Control!$E44,Data!$B:$B,0),),NA())</f>
        <v>92.6</v>
      </c>
      <c r="LO44">
        <f>IF($E$7&gt;=LO$7,INDEX(Data!LL:LL,MATCH(Control!$E44,Data!$B:$B,0),),NA())</f>
        <v>87.5</v>
      </c>
      <c r="LP44">
        <f>IF($E$7&gt;=LP$7,INDEX(Data!LM:LM,MATCH(Control!$E44,Data!$B:$B,0),),NA())</f>
        <v>92.6</v>
      </c>
      <c r="LQ44">
        <f>IF($E$7&gt;=LQ$7,INDEX(Data!LN:LN,MATCH(Control!$E44,Data!$B:$B,0),),NA())</f>
        <v>85.4</v>
      </c>
      <c r="LR44">
        <f>IF($E$7&gt;=LR$7,INDEX(Data!LO:LO,MATCH(Control!$E44,Data!$B:$B,0),),NA())</f>
        <v>80.099999999999994</v>
      </c>
      <c r="LS44">
        <f>IF($E$7&gt;=LS$7,INDEX(Data!LP:LP,MATCH(Control!$E44,Data!$B:$B,0),),NA())</f>
        <v>91.3</v>
      </c>
      <c r="LT44">
        <f>IF($E$7&gt;=LT$7,INDEX(Data!LQ:LQ,MATCH(Control!$E44,Data!$B:$B,0),),NA())</f>
        <v>92.3</v>
      </c>
      <c r="LU44">
        <f>IF($E$7&gt;=LU$7,INDEX(Data!LR:LR,MATCH(Control!$E44,Data!$B:$B,0),),NA())</f>
        <v>93.7</v>
      </c>
      <c r="LV44">
        <f>IF($E$7&gt;=LV$7,INDEX(Data!LS:LS,MATCH(Control!$E44,Data!$B:$B,0),),NA())</f>
        <v>92.3</v>
      </c>
      <c r="LW44">
        <f>IF($E$7&gt;=LW$7,INDEX(Data!LT:LT,MATCH(Control!$E44,Data!$B:$B,0),),NA())</f>
        <v>101.6</v>
      </c>
      <c r="LX44">
        <f>IF($E$7&gt;=LX$7,INDEX(Data!LU:LU,MATCH(Control!$E44,Data!$B:$B,0),),NA())</f>
        <v>101.7</v>
      </c>
      <c r="LY44">
        <f>IF($E$7&gt;=LY$7,INDEX(Data!LV:LV,MATCH(Control!$E44,Data!$B:$B,0),),NA())</f>
        <v>95.8</v>
      </c>
      <c r="LZ44">
        <f>IF($E$7&gt;=LZ$7,INDEX(Data!LW:LW,MATCH(Control!$E44,Data!$B:$B,0),),NA())</f>
        <v>95.9</v>
      </c>
      <c r="MA44">
        <f>IF($E$7&gt;=MA$7,INDEX(Data!LX:LX,MATCH(Control!$E44,Data!$B:$B,0),),NA())</f>
        <v>88.2</v>
      </c>
      <c r="MB44">
        <f>IF($E$7&gt;=MB$7,INDEX(Data!LY:LY,MATCH(Control!$E44,Data!$B:$B,0),),NA())</f>
        <v>93.6</v>
      </c>
      <c r="MC44">
        <f>IF($E$7&gt;=MC$7,INDEX(Data!LZ:LZ,MATCH(Control!$E44,Data!$B:$B,0),),NA())</f>
        <v>83.2</v>
      </c>
      <c r="MD44">
        <f>IF($E$7&gt;=MD$7,INDEX(Data!MA:MA,MATCH(Control!$E44,Data!$B:$B,0),),NA())</f>
        <v>78.900000000000006</v>
      </c>
      <c r="ME44">
        <f>IF($E$7&gt;=ME$7,INDEX(Data!MB:MB,MATCH(Control!$E44,Data!$B:$B,0),),NA())</f>
        <v>89.1</v>
      </c>
      <c r="MF44">
        <f>IF($E$7&gt;=MF$7,INDEX(Data!MC:MC,MATCH(Control!$E44,Data!$B:$B,0),),NA())</f>
        <v>90.5</v>
      </c>
      <c r="MG44">
        <f>IF($E$7&gt;=MG$7,INDEX(Data!MD:MD,MATCH(Control!$E44,Data!$B:$B,0),),NA())</f>
        <v>92.6</v>
      </c>
      <c r="MH44">
        <f>IF($E$7&gt;=MH$7,INDEX(Data!ME:ME,MATCH(Control!$E44,Data!$B:$B,0),),NA())</f>
        <v>92.2</v>
      </c>
      <c r="MI44">
        <f>IF($E$7&gt;=MI$7,INDEX(Data!MF:MF,MATCH(Control!$E44,Data!$B:$B,0),),NA())</f>
        <v>104.3</v>
      </c>
      <c r="MJ44">
        <f>IF($E$7&gt;=MJ$7,INDEX(Data!MG:MG,MATCH(Control!$E44,Data!$B:$B,0),),NA())</f>
        <v>98.7</v>
      </c>
      <c r="MK44">
        <f>IF($E$7&gt;=MK$7,INDEX(Data!MH:MH,MATCH(Control!$E44,Data!$B:$B,0),),NA())</f>
        <v>91.7</v>
      </c>
      <c r="ML44">
        <f>IF($E$7&gt;=ML$7,INDEX(Data!MI:MI,MATCH(Control!$E44,Data!$B:$B,0),),NA())</f>
        <v>88.2</v>
      </c>
      <c r="MM44">
        <f>IF($E$7&gt;=MM$7,INDEX(Data!MJ:MJ,MATCH(Control!$E44,Data!$B:$B,0),),NA())</f>
        <v>81.900000000000006</v>
      </c>
      <c r="MN44">
        <f>IF($E$7&gt;=MN$7,INDEX(Data!MK:MK,MATCH(Control!$E44,Data!$B:$B,0),),NA())</f>
        <v>86.5</v>
      </c>
      <c r="MO44">
        <f>IF($E$7&gt;=MO$7,INDEX(Data!ML:ML,MATCH(Control!$E44,Data!$B:$B,0),),NA())</f>
        <v>83.9</v>
      </c>
      <c r="MP44">
        <f>IF($E$7&gt;=MP$7,INDEX(Data!MM:MM,MATCH(Control!$E44,Data!$B:$B,0),),NA())</f>
        <v>77.900000000000006</v>
      </c>
      <c r="MQ44">
        <f>IF($E$7&gt;=MQ$7,INDEX(Data!MN:MN,MATCH(Control!$E44,Data!$B:$B,0),),NA())</f>
        <v>87.1</v>
      </c>
      <c r="MR44">
        <f>IF($E$7&gt;=MR$7,INDEX(Data!MO:MO,MATCH(Control!$E44,Data!$B:$B,0),),NA())</f>
        <v>87.8</v>
      </c>
      <c r="MS44" t="e">
        <f>IF($E$7&gt;=MS$7,INDEX(Data!MP:MP,MATCH(Control!$E44,Data!$B:$B,0),),NA())</f>
        <v>#N/A</v>
      </c>
      <c r="MT44" t="e">
        <f>IF($E$7&gt;=MT$7,INDEX(Data!MQ:MQ,MATCH(Control!$E44,Data!$B:$B,0),),NA())</f>
        <v>#N/A</v>
      </c>
      <c r="MU44" t="e">
        <f>IF($E$7&gt;=MU$7,INDEX(Data!MR:MR,MATCH(Control!$E44,Data!$B:$B,0),),NA())</f>
        <v>#N/A</v>
      </c>
      <c r="MV44" t="e">
        <f>IF($E$7&gt;=MV$7,INDEX(Data!MS:MS,MATCH(Control!$E44,Data!$B:$B,0),),NA())</f>
        <v>#N/A</v>
      </c>
      <c r="MW44" t="e">
        <f>IF($E$7&gt;=MW$7,INDEX(Data!MT:MT,MATCH(Control!$E44,Data!$B:$B,0),),NA())</f>
        <v>#N/A</v>
      </c>
      <c r="MX44" t="e">
        <f>IF($E$7&gt;=MX$7,INDEX(Data!MU:MU,MATCH(Control!$E44,Data!$B:$B,0),),NA())</f>
        <v>#N/A</v>
      </c>
      <c r="MY44" t="e">
        <f>IF($E$7&gt;=MY$7,INDEX(Data!MV:MV,MATCH(Control!$E44,Data!$B:$B,0),),NA())</f>
        <v>#N/A</v>
      </c>
      <c r="MZ44" t="e">
        <f>IF($E$7&gt;=MZ$7,INDEX(Data!MW:MW,MATCH(Control!$E44,Data!$B:$B,0),),NA())</f>
        <v>#N/A</v>
      </c>
      <c r="NA44" t="e">
        <f>IF($E$7&gt;=NA$7,INDEX(Data!MX:MX,MATCH(Control!$E44,Data!$B:$B,0),),NA())</f>
        <v>#N/A</v>
      </c>
      <c r="NB44" t="e">
        <f>IF($E$7&gt;=NB$7,INDEX(Data!MY:MY,MATCH(Control!$E44,Data!$B:$B,0),),NA())</f>
        <v>#N/A</v>
      </c>
      <c r="NC44" t="e">
        <f>IF($E$7&gt;=NC$7,INDEX(Data!MZ:MZ,MATCH(Control!$E44,Data!$B:$B,0),),NA())</f>
        <v>#N/A</v>
      </c>
      <c r="ND44" t="e">
        <f>IF($E$7&gt;=ND$7,INDEX(Data!NA:NA,MATCH(Control!$E44,Data!$B:$B,0),),NA())</f>
        <v>#N/A</v>
      </c>
      <c r="NE44" t="e">
        <f>IF($E$7&gt;=NE$7,INDEX(Data!NB:NB,MATCH(Control!$E44,Data!$B:$B,0),),NA())</f>
        <v>#N/A</v>
      </c>
      <c r="NF44" t="e">
        <f>IF($E$7&gt;=NF$7,INDEX(Data!NC:NC,MATCH(Control!$E44,Data!$B:$B,0),),NA())</f>
        <v>#N/A</v>
      </c>
      <c r="NG44" t="e">
        <f>IF($E$7&gt;=NG$7,INDEX(Data!ND:ND,MATCH(Control!$E44,Data!$B:$B,0),),NA())</f>
        <v>#N/A</v>
      </c>
      <c r="NH44" t="e">
        <f>IF($E$7&gt;=NH$7,INDEX(Data!NE:NE,MATCH(Control!$E44,Data!$B:$B,0),),NA())</f>
        <v>#N/A</v>
      </c>
      <c r="NI44" t="e">
        <f>IF($E$7&gt;=NI$7,INDEX(Data!NF:NF,MATCH(Control!$E44,Data!$B:$B,0),),NA())</f>
        <v>#N/A</v>
      </c>
      <c r="NJ44" t="e">
        <f>IF($E$7&gt;=NJ$7,INDEX(Data!NG:NG,MATCH(Control!$E44,Data!$B:$B,0),),NA())</f>
        <v>#N/A</v>
      </c>
      <c r="NK44" t="e">
        <f>IF($E$7&gt;=NK$7,INDEX(Data!NH:NH,MATCH(Control!$E44,Data!$B:$B,0),),NA())</f>
        <v>#N/A</v>
      </c>
      <c r="NL44" t="e">
        <f>IF($E$7&gt;=NL$7,INDEX(Data!NI:NI,MATCH(Control!$E44,Data!$B:$B,0),),NA())</f>
        <v>#N/A</v>
      </c>
    </row>
    <row r="45" spans="1:376" x14ac:dyDescent="0.25">
      <c r="C45" s="8">
        <f t="shared" si="0"/>
        <v>39356</v>
      </c>
      <c r="E45" s="3" t="str">
        <f t="shared" si="35"/>
        <v>Australian Capital Territory - Supermarket &amp; grocery stores</v>
      </c>
      <c r="F45" t="str">
        <f t="shared" si="36"/>
        <v>Australian Capital Territory</v>
      </c>
      <c r="G45" t="str">
        <f t="shared" si="37"/>
        <v>Supermarket &amp; grocery stores</v>
      </c>
      <c r="H45">
        <f>IF($E$7&gt;=H$7,INDEX(Data!E:E,MATCH(Control!$E45,Data!$B:$B,0),),NA())</f>
        <v>12.7</v>
      </c>
      <c r="I45">
        <f>IF($E$7&gt;=I$7,INDEX(Data!F:F,MATCH(Control!$E45,Data!$B:$B,0),),NA())</f>
        <v>12.1</v>
      </c>
      <c r="J45">
        <f>IF($E$7&gt;=J$7,INDEX(Data!G:G,MATCH(Control!$E45,Data!$B:$B,0),),NA())</f>
        <v>12.5</v>
      </c>
      <c r="K45">
        <f>IF($E$7&gt;=K$7,INDEX(Data!H:H,MATCH(Control!$E45,Data!$B:$B,0),),NA())</f>
        <v>13.2</v>
      </c>
      <c r="L45">
        <f>IF($E$7&gt;=L$7,INDEX(Data!I:I,MATCH(Control!$E45,Data!$B:$B,0),),NA())</f>
        <v>12.7</v>
      </c>
      <c r="M45">
        <f>IF($E$7&gt;=M$7,INDEX(Data!J:J,MATCH(Control!$E45,Data!$B:$B,0),),NA())</f>
        <v>12.9</v>
      </c>
      <c r="N45">
        <f>IF($E$7&gt;=N$7,INDEX(Data!K:K,MATCH(Control!$E45,Data!$B:$B,0),),NA())</f>
        <v>13.5</v>
      </c>
      <c r="O45">
        <f>IF($E$7&gt;=O$7,INDEX(Data!L:L,MATCH(Control!$E45,Data!$B:$B,0),),NA())</f>
        <v>14.1</v>
      </c>
      <c r="P45">
        <f>IF($E$7&gt;=P$7,INDEX(Data!M:M,MATCH(Control!$E45,Data!$B:$B,0),),NA())</f>
        <v>16.5</v>
      </c>
      <c r="Q45">
        <f>IF($E$7&gt;=Q$7,INDEX(Data!N:N,MATCH(Control!$E45,Data!$B:$B,0),),NA())</f>
        <v>12</v>
      </c>
      <c r="R45">
        <f>IF($E$7&gt;=R$7,INDEX(Data!O:O,MATCH(Control!$E45,Data!$B:$B,0),),NA())</f>
        <v>12.8</v>
      </c>
      <c r="S45">
        <f>IF($E$7&gt;=S$7,INDEX(Data!P:P,MATCH(Control!$E45,Data!$B:$B,0),),NA())</f>
        <v>13.8</v>
      </c>
      <c r="T45">
        <f>IF($E$7&gt;=T$7,INDEX(Data!Q:Q,MATCH(Control!$E45,Data!$B:$B,0),),NA())</f>
        <v>14.3</v>
      </c>
      <c r="U45">
        <f>IF($E$7&gt;=U$7,INDEX(Data!R:R,MATCH(Control!$E45,Data!$B:$B,0),),NA())</f>
        <v>14.1</v>
      </c>
      <c r="V45">
        <f>IF($E$7&gt;=V$7,INDEX(Data!S:S,MATCH(Control!$E45,Data!$B:$B,0),),NA())</f>
        <v>14.2</v>
      </c>
      <c r="W45">
        <f>IF($E$7&gt;=W$7,INDEX(Data!T:T,MATCH(Control!$E45,Data!$B:$B,0),),NA())</f>
        <v>13.6</v>
      </c>
      <c r="X45">
        <f>IF($E$7&gt;=X$7,INDEX(Data!U:U,MATCH(Control!$E45,Data!$B:$B,0),),NA())</f>
        <v>13.8</v>
      </c>
      <c r="Y45">
        <f>IF($E$7&gt;=Y$7,INDEX(Data!V:V,MATCH(Control!$E45,Data!$B:$B,0),),NA())</f>
        <v>13.5</v>
      </c>
      <c r="Z45">
        <f>IF($E$7&gt;=Z$7,INDEX(Data!W:W,MATCH(Control!$E45,Data!$B:$B,0),),NA())</f>
        <v>16.600000000000001</v>
      </c>
      <c r="AA45">
        <f>IF($E$7&gt;=AA$7,INDEX(Data!X:X,MATCH(Control!$E45,Data!$B:$B,0),),NA())</f>
        <v>17.3</v>
      </c>
      <c r="AB45">
        <f>IF($E$7&gt;=AB$7,INDEX(Data!Y:Y,MATCH(Control!$E45,Data!$B:$B,0),),NA())</f>
        <v>21.8</v>
      </c>
      <c r="AC45">
        <f>IF($E$7&gt;=AC$7,INDEX(Data!Z:Z,MATCH(Control!$E45,Data!$B:$B,0),),NA())</f>
        <v>13.9</v>
      </c>
      <c r="AD45">
        <f>IF($E$7&gt;=AD$7,INDEX(Data!AA:AA,MATCH(Control!$E45,Data!$B:$B,0),),NA())</f>
        <v>16.3</v>
      </c>
      <c r="AE45">
        <f>IF($E$7&gt;=AE$7,INDEX(Data!AB:AB,MATCH(Control!$E45,Data!$B:$B,0),),NA())</f>
        <v>16.399999999999999</v>
      </c>
      <c r="AF45">
        <f>IF($E$7&gt;=AF$7,INDEX(Data!AC:AC,MATCH(Control!$E45,Data!$B:$B,0),),NA())</f>
        <v>16.399999999999999</v>
      </c>
      <c r="AG45">
        <f>IF($E$7&gt;=AG$7,INDEX(Data!AD:AD,MATCH(Control!$E45,Data!$B:$B,0),),NA())</f>
        <v>15.8</v>
      </c>
      <c r="AH45">
        <f>IF($E$7&gt;=AH$7,INDEX(Data!AE:AE,MATCH(Control!$E45,Data!$B:$B,0),),NA())</f>
        <v>16.7</v>
      </c>
      <c r="AI45">
        <f>IF($E$7&gt;=AI$7,INDEX(Data!AF:AF,MATCH(Control!$E45,Data!$B:$B,0),),NA())</f>
        <v>16.2</v>
      </c>
      <c r="AJ45">
        <f>IF($E$7&gt;=AJ$7,INDEX(Data!AG:AG,MATCH(Control!$E45,Data!$B:$B,0),),NA())</f>
        <v>16.7</v>
      </c>
      <c r="AK45">
        <f>IF($E$7&gt;=AK$7,INDEX(Data!AH:AH,MATCH(Control!$E45,Data!$B:$B,0),),NA())</f>
        <v>15.6</v>
      </c>
      <c r="AL45">
        <f>IF($E$7&gt;=AL$7,INDEX(Data!AI:AI,MATCH(Control!$E45,Data!$B:$B,0),),NA())</f>
        <v>17.2</v>
      </c>
      <c r="AM45">
        <f>IF($E$7&gt;=AM$7,INDEX(Data!AJ:AJ,MATCH(Control!$E45,Data!$B:$B,0),),NA())</f>
        <v>17.3</v>
      </c>
      <c r="AN45">
        <f>IF($E$7&gt;=AN$7,INDEX(Data!AK:AK,MATCH(Control!$E45,Data!$B:$B,0),),NA())</f>
        <v>17</v>
      </c>
      <c r="AO45">
        <f>IF($E$7&gt;=AO$7,INDEX(Data!AL:AL,MATCH(Control!$E45,Data!$B:$B,0),),NA())</f>
        <v>16.600000000000001</v>
      </c>
      <c r="AP45">
        <f>IF($E$7&gt;=AP$7,INDEX(Data!AM:AM,MATCH(Control!$E45,Data!$B:$B,0),),NA())</f>
        <v>16.2</v>
      </c>
      <c r="AQ45">
        <f>IF($E$7&gt;=AQ$7,INDEX(Data!AN:AN,MATCH(Control!$E45,Data!$B:$B,0),),NA())</f>
        <v>17.399999999999999</v>
      </c>
      <c r="AR45">
        <f>IF($E$7&gt;=AR$7,INDEX(Data!AO:AO,MATCH(Control!$E45,Data!$B:$B,0),),NA())</f>
        <v>18.600000000000001</v>
      </c>
      <c r="AS45">
        <f>IF($E$7&gt;=AS$7,INDEX(Data!AP:AP,MATCH(Control!$E45,Data!$B:$B,0),),NA())</f>
        <v>19.2</v>
      </c>
      <c r="AT45">
        <f>IF($E$7&gt;=AT$7,INDEX(Data!AQ:AQ,MATCH(Control!$E45,Data!$B:$B,0),),NA())</f>
        <v>18.399999999999999</v>
      </c>
      <c r="AU45">
        <f>IF($E$7&gt;=AU$7,INDEX(Data!AR:AR,MATCH(Control!$E45,Data!$B:$B,0),),NA())</f>
        <v>20.6</v>
      </c>
      <c r="AV45">
        <f>IF($E$7&gt;=AV$7,INDEX(Data!AS:AS,MATCH(Control!$E45,Data!$B:$B,0),),NA())</f>
        <v>19.2</v>
      </c>
      <c r="AW45">
        <f>IF($E$7&gt;=AW$7,INDEX(Data!AT:AT,MATCH(Control!$E45,Data!$B:$B,0),),NA())</f>
        <v>19.5</v>
      </c>
      <c r="AX45">
        <f>IF($E$7&gt;=AX$7,INDEX(Data!AU:AU,MATCH(Control!$E45,Data!$B:$B,0),),NA())</f>
        <v>20.2</v>
      </c>
      <c r="AY45">
        <f>IF($E$7&gt;=AY$7,INDEX(Data!AV:AV,MATCH(Control!$E45,Data!$B:$B,0),),NA())</f>
        <v>20.399999999999999</v>
      </c>
      <c r="AZ45">
        <f>IF($E$7&gt;=AZ$7,INDEX(Data!AW:AW,MATCH(Control!$E45,Data!$B:$B,0),),NA())</f>
        <v>20.6</v>
      </c>
      <c r="BA45">
        <f>IF($E$7&gt;=BA$7,INDEX(Data!AX:AX,MATCH(Control!$E45,Data!$B:$B,0),),NA())</f>
        <v>19.600000000000001</v>
      </c>
      <c r="BB45">
        <f>IF($E$7&gt;=BB$7,INDEX(Data!AY:AY,MATCH(Control!$E45,Data!$B:$B,0),),NA())</f>
        <v>17.5</v>
      </c>
      <c r="BC45">
        <f>IF($E$7&gt;=BC$7,INDEX(Data!AZ:AZ,MATCH(Control!$E45,Data!$B:$B,0),),NA())</f>
        <v>20.100000000000001</v>
      </c>
      <c r="BD45">
        <f>IF($E$7&gt;=BD$7,INDEX(Data!BA:BA,MATCH(Control!$E45,Data!$B:$B,0),),NA())</f>
        <v>20.3</v>
      </c>
      <c r="BE45">
        <f>IF($E$7&gt;=BE$7,INDEX(Data!BB:BB,MATCH(Control!$E45,Data!$B:$B,0),),NA())</f>
        <v>21.4</v>
      </c>
      <c r="BF45">
        <f>IF($E$7&gt;=BF$7,INDEX(Data!BC:BC,MATCH(Control!$E45,Data!$B:$B,0),),NA())</f>
        <v>21.2</v>
      </c>
      <c r="BG45">
        <f>IF($E$7&gt;=BG$7,INDEX(Data!BD:BD,MATCH(Control!$E45,Data!$B:$B,0),),NA())</f>
        <v>22.2</v>
      </c>
      <c r="BH45">
        <f>IF($E$7&gt;=BH$7,INDEX(Data!BE:BE,MATCH(Control!$E45,Data!$B:$B,0),),NA())</f>
        <v>20.2</v>
      </c>
      <c r="BI45">
        <f>IF($E$7&gt;=BI$7,INDEX(Data!BF:BF,MATCH(Control!$E45,Data!$B:$B,0),),NA())</f>
        <v>21.4</v>
      </c>
      <c r="BJ45">
        <f>IF($E$7&gt;=BJ$7,INDEX(Data!BG:BG,MATCH(Control!$E45,Data!$B:$B,0),),NA())</f>
        <v>21.8</v>
      </c>
      <c r="BK45">
        <f>IF($E$7&gt;=BK$7,INDEX(Data!BH:BH,MATCH(Control!$E45,Data!$B:$B,0),),NA())</f>
        <v>21.8</v>
      </c>
      <c r="BL45">
        <f>IF($E$7&gt;=BL$7,INDEX(Data!BI:BI,MATCH(Control!$E45,Data!$B:$B,0),),NA())</f>
        <v>25.2</v>
      </c>
      <c r="BM45">
        <f>IF($E$7&gt;=BM$7,INDEX(Data!BJ:BJ,MATCH(Control!$E45,Data!$B:$B,0),),NA())</f>
        <v>23.1</v>
      </c>
      <c r="BN45">
        <f>IF($E$7&gt;=BN$7,INDEX(Data!BK:BK,MATCH(Control!$E45,Data!$B:$B,0),),NA())</f>
        <v>22.6</v>
      </c>
      <c r="BO45">
        <f>IF($E$7&gt;=BO$7,INDEX(Data!BL:BL,MATCH(Control!$E45,Data!$B:$B,0),),NA())</f>
        <v>23.2</v>
      </c>
      <c r="BP45">
        <f>IF($E$7&gt;=BP$7,INDEX(Data!BM:BM,MATCH(Control!$E45,Data!$B:$B,0),),NA())</f>
        <v>25</v>
      </c>
      <c r="BQ45">
        <f>IF($E$7&gt;=BQ$7,INDEX(Data!BN:BN,MATCH(Control!$E45,Data!$B:$B,0),),NA())</f>
        <v>24.3</v>
      </c>
      <c r="BR45">
        <f>IF($E$7&gt;=BR$7,INDEX(Data!BO:BO,MATCH(Control!$E45,Data!$B:$B,0),),NA())</f>
        <v>24.1</v>
      </c>
      <c r="BS45">
        <f>IF($E$7&gt;=BS$7,INDEX(Data!BP:BP,MATCH(Control!$E45,Data!$B:$B,0),),NA())</f>
        <v>24.8</v>
      </c>
      <c r="BT45">
        <f>IF($E$7&gt;=BT$7,INDEX(Data!BQ:BQ,MATCH(Control!$E45,Data!$B:$B,0),),NA())</f>
        <v>23.5</v>
      </c>
      <c r="BU45">
        <f>IF($E$7&gt;=BU$7,INDEX(Data!BR:BR,MATCH(Control!$E45,Data!$B:$B,0),),NA())</f>
        <v>24.6</v>
      </c>
      <c r="BV45">
        <f>IF($E$7&gt;=BV$7,INDEX(Data!BS:BS,MATCH(Control!$E45,Data!$B:$B,0),),NA())</f>
        <v>25.7</v>
      </c>
      <c r="BW45">
        <f>IF($E$7&gt;=BW$7,INDEX(Data!BT:BT,MATCH(Control!$E45,Data!$B:$B,0),),NA())</f>
        <v>25.7</v>
      </c>
      <c r="BX45">
        <f>IF($E$7&gt;=BX$7,INDEX(Data!BU:BU,MATCH(Control!$E45,Data!$B:$B,0),),NA())</f>
        <v>29.1</v>
      </c>
      <c r="BY45">
        <f>IF($E$7&gt;=BY$7,INDEX(Data!BV:BV,MATCH(Control!$E45,Data!$B:$B,0),),NA())</f>
        <v>24.2</v>
      </c>
      <c r="BZ45">
        <f>IF($E$7&gt;=BZ$7,INDEX(Data!BW:BW,MATCH(Control!$E45,Data!$B:$B,0),),NA())</f>
        <v>24</v>
      </c>
      <c r="CA45">
        <f>IF($E$7&gt;=CA$7,INDEX(Data!BX:BX,MATCH(Control!$E45,Data!$B:$B,0),),NA())</f>
        <v>25.2</v>
      </c>
      <c r="CB45">
        <f>IF($E$7&gt;=CB$7,INDEX(Data!BY:BY,MATCH(Control!$E45,Data!$B:$B,0),),NA())</f>
        <v>25.2</v>
      </c>
      <c r="CC45">
        <f>IF($E$7&gt;=CC$7,INDEX(Data!BZ:BZ,MATCH(Control!$E45,Data!$B:$B,0),),NA())</f>
        <v>24.7</v>
      </c>
      <c r="CD45">
        <f>IF($E$7&gt;=CD$7,INDEX(Data!CA:CA,MATCH(Control!$E45,Data!$B:$B,0),),NA())</f>
        <v>24.7</v>
      </c>
      <c r="CE45">
        <f>IF($E$7&gt;=CE$7,INDEX(Data!CB:CB,MATCH(Control!$E45,Data!$B:$B,0),),NA())</f>
        <v>25.1</v>
      </c>
      <c r="CF45">
        <f>IF($E$7&gt;=CF$7,INDEX(Data!CC:CC,MATCH(Control!$E45,Data!$B:$B,0),),NA())</f>
        <v>25.3</v>
      </c>
      <c r="CG45">
        <f>IF($E$7&gt;=CG$7,INDEX(Data!CD:CD,MATCH(Control!$E45,Data!$B:$B,0),),NA())</f>
        <v>25.4</v>
      </c>
      <c r="CH45">
        <f>IF($E$7&gt;=CH$7,INDEX(Data!CE:CE,MATCH(Control!$E45,Data!$B:$B,0),),NA())</f>
        <v>25.8</v>
      </c>
      <c r="CI45">
        <f>IF($E$7&gt;=CI$7,INDEX(Data!CF:CF,MATCH(Control!$E45,Data!$B:$B,0),),NA())</f>
        <v>25.2</v>
      </c>
      <c r="CJ45">
        <f>IF($E$7&gt;=CJ$7,INDEX(Data!CG:CG,MATCH(Control!$E45,Data!$B:$B,0),),NA())</f>
        <v>29.6</v>
      </c>
      <c r="CK45">
        <f>IF($E$7&gt;=CK$7,INDEX(Data!CH:CH,MATCH(Control!$E45,Data!$B:$B,0),),NA())</f>
        <v>24.4</v>
      </c>
      <c r="CL45">
        <f>IF($E$7&gt;=CL$7,INDEX(Data!CI:CI,MATCH(Control!$E45,Data!$B:$B,0),),NA())</f>
        <v>24.4</v>
      </c>
      <c r="CM45">
        <f>IF($E$7&gt;=CM$7,INDEX(Data!CJ:CJ,MATCH(Control!$E45,Data!$B:$B,0),),NA())</f>
        <v>26.6</v>
      </c>
      <c r="CN45">
        <f>IF($E$7&gt;=CN$7,INDEX(Data!CK:CK,MATCH(Control!$E45,Data!$B:$B,0),),NA())</f>
        <v>25</v>
      </c>
      <c r="CO45">
        <f>IF($E$7&gt;=CO$7,INDEX(Data!CL:CL,MATCH(Control!$E45,Data!$B:$B,0),),NA())</f>
        <v>25.3</v>
      </c>
      <c r="CP45">
        <f>IF($E$7&gt;=CP$7,INDEX(Data!CM:CM,MATCH(Control!$E45,Data!$B:$B,0),),NA())</f>
        <v>27.5</v>
      </c>
      <c r="CQ45">
        <f>IF($E$7&gt;=CQ$7,INDEX(Data!CN:CN,MATCH(Control!$E45,Data!$B:$B,0),),NA())</f>
        <v>28.5</v>
      </c>
      <c r="CR45">
        <f>IF($E$7&gt;=CR$7,INDEX(Data!CO:CO,MATCH(Control!$E45,Data!$B:$B,0),),NA())</f>
        <v>29.6</v>
      </c>
      <c r="CS45">
        <f>IF($E$7&gt;=CS$7,INDEX(Data!CP:CP,MATCH(Control!$E45,Data!$B:$B,0),),NA())</f>
        <v>30.2</v>
      </c>
      <c r="CT45">
        <f>IF($E$7&gt;=CT$7,INDEX(Data!CQ:CQ,MATCH(Control!$E45,Data!$B:$B,0),),NA())</f>
        <v>30.2</v>
      </c>
      <c r="CU45">
        <f>IF($E$7&gt;=CU$7,INDEX(Data!CR:CR,MATCH(Control!$E45,Data!$B:$B,0),),NA())</f>
        <v>30.3</v>
      </c>
      <c r="CV45">
        <f>IF($E$7&gt;=CV$7,INDEX(Data!CS:CS,MATCH(Control!$E45,Data!$B:$B,0),),NA())</f>
        <v>33.5</v>
      </c>
      <c r="CW45">
        <f>IF($E$7&gt;=CW$7,INDEX(Data!CT:CT,MATCH(Control!$E45,Data!$B:$B,0),),NA())</f>
        <v>28.9</v>
      </c>
      <c r="CX45">
        <f>IF($E$7&gt;=CX$7,INDEX(Data!CU:CU,MATCH(Control!$E45,Data!$B:$B,0),),NA())</f>
        <v>29.4</v>
      </c>
      <c r="CY45">
        <f>IF($E$7&gt;=CY$7,INDEX(Data!CV:CV,MATCH(Control!$E45,Data!$B:$B,0),),NA())</f>
        <v>30.9</v>
      </c>
      <c r="CZ45">
        <f>IF($E$7&gt;=CZ$7,INDEX(Data!CW:CW,MATCH(Control!$E45,Data!$B:$B,0),),NA())</f>
        <v>29.7</v>
      </c>
      <c r="DA45">
        <f>IF($E$7&gt;=DA$7,INDEX(Data!CX:CX,MATCH(Control!$E45,Data!$B:$B,0),),NA())</f>
        <v>31.6</v>
      </c>
      <c r="DB45">
        <f>IF($E$7&gt;=DB$7,INDEX(Data!CY:CY,MATCH(Control!$E45,Data!$B:$B,0),),NA())</f>
        <v>32.5</v>
      </c>
      <c r="DC45">
        <f>IF($E$7&gt;=DC$7,INDEX(Data!CZ:CZ,MATCH(Control!$E45,Data!$B:$B,0),),NA())</f>
        <v>32</v>
      </c>
      <c r="DD45">
        <f>IF($E$7&gt;=DD$7,INDEX(Data!DA:DA,MATCH(Control!$E45,Data!$B:$B,0),),NA())</f>
        <v>34.5</v>
      </c>
      <c r="DE45">
        <f>IF($E$7&gt;=DE$7,INDEX(Data!DB:DB,MATCH(Control!$E45,Data!$B:$B,0),),NA())</f>
        <v>32</v>
      </c>
      <c r="DF45">
        <f>IF($E$7&gt;=DF$7,INDEX(Data!DC:DC,MATCH(Control!$E45,Data!$B:$B,0),),NA())</f>
        <v>33.4</v>
      </c>
      <c r="DG45">
        <f>IF($E$7&gt;=DG$7,INDEX(Data!DD:DD,MATCH(Control!$E45,Data!$B:$B,0),),NA())</f>
        <v>34.799999999999997</v>
      </c>
      <c r="DH45">
        <f>IF($E$7&gt;=DH$7,INDEX(Data!DE:DE,MATCH(Control!$E45,Data!$B:$B,0),),NA())</f>
        <v>38.299999999999997</v>
      </c>
      <c r="DI45">
        <f>IF($E$7&gt;=DI$7,INDEX(Data!DF:DF,MATCH(Control!$E45,Data!$B:$B,0),),NA())</f>
        <v>34.200000000000003</v>
      </c>
      <c r="DJ45">
        <f>IF($E$7&gt;=DJ$7,INDEX(Data!DG:DG,MATCH(Control!$E45,Data!$B:$B,0),),NA())</f>
        <v>33.1</v>
      </c>
      <c r="DK45">
        <f>IF($E$7&gt;=DK$7,INDEX(Data!DH:DH,MATCH(Control!$E45,Data!$B:$B,0),),NA())</f>
        <v>37.5</v>
      </c>
      <c r="DL45">
        <f>IF($E$7&gt;=DL$7,INDEX(Data!DI:DI,MATCH(Control!$E45,Data!$B:$B,0),),NA())</f>
        <v>35.200000000000003</v>
      </c>
      <c r="DM45">
        <f>IF($E$7&gt;=DM$7,INDEX(Data!DJ:DJ,MATCH(Control!$E45,Data!$B:$B,0),),NA())</f>
        <v>37.4</v>
      </c>
      <c r="DN45">
        <f>IF($E$7&gt;=DN$7,INDEX(Data!DK:DK,MATCH(Control!$E45,Data!$B:$B,0),),NA())</f>
        <v>34.6</v>
      </c>
      <c r="DO45">
        <f>IF($E$7&gt;=DO$7,INDEX(Data!DL:DL,MATCH(Control!$E45,Data!$B:$B,0),),NA())</f>
        <v>38</v>
      </c>
      <c r="DP45">
        <f>IF($E$7&gt;=DP$7,INDEX(Data!DM:DM,MATCH(Control!$E45,Data!$B:$B,0),),NA())</f>
        <v>41.2</v>
      </c>
      <c r="DQ45">
        <f>IF($E$7&gt;=DQ$7,INDEX(Data!DN:DN,MATCH(Control!$E45,Data!$B:$B,0),),NA())</f>
        <v>37.4</v>
      </c>
      <c r="DR45">
        <f>IF($E$7&gt;=DR$7,INDEX(Data!DO:DO,MATCH(Control!$E45,Data!$B:$B,0),),NA())</f>
        <v>39.299999999999997</v>
      </c>
      <c r="DS45">
        <f>IF($E$7&gt;=DS$7,INDEX(Data!DP:DP,MATCH(Control!$E45,Data!$B:$B,0),),NA())</f>
        <v>40.5</v>
      </c>
      <c r="DT45">
        <f>IF($E$7&gt;=DT$7,INDEX(Data!DQ:DQ,MATCH(Control!$E45,Data!$B:$B,0),),NA())</f>
        <v>44.4</v>
      </c>
      <c r="DU45">
        <f>IF($E$7&gt;=DU$7,INDEX(Data!DR:DR,MATCH(Control!$E45,Data!$B:$B,0),),NA())</f>
        <v>40.700000000000003</v>
      </c>
      <c r="DV45">
        <f>IF($E$7&gt;=DV$7,INDEX(Data!DS:DS,MATCH(Control!$E45,Data!$B:$B,0),),NA())</f>
        <v>40.6</v>
      </c>
      <c r="DW45">
        <f>IF($E$7&gt;=DW$7,INDEX(Data!DT:DT,MATCH(Control!$E45,Data!$B:$B,0),),NA())</f>
        <v>41</v>
      </c>
      <c r="DX45">
        <f>IF($E$7&gt;=DX$7,INDEX(Data!DU:DU,MATCH(Control!$E45,Data!$B:$B,0),),NA())</f>
        <v>42.1</v>
      </c>
      <c r="DY45">
        <f>IF($E$7&gt;=DY$7,INDEX(Data!DV:DV,MATCH(Control!$E45,Data!$B:$B,0),),NA())</f>
        <v>41.4</v>
      </c>
      <c r="DZ45">
        <f>IF($E$7&gt;=DZ$7,INDEX(Data!DW:DW,MATCH(Control!$E45,Data!$B:$B,0),),NA())</f>
        <v>39.700000000000003</v>
      </c>
      <c r="EA45">
        <f>IF($E$7&gt;=EA$7,INDEX(Data!DX:DX,MATCH(Control!$E45,Data!$B:$B,0),),NA())</f>
        <v>42.3</v>
      </c>
      <c r="EB45">
        <f>IF($E$7&gt;=EB$7,INDEX(Data!DY:DY,MATCH(Control!$E45,Data!$B:$B,0),),NA())</f>
        <v>42.4</v>
      </c>
      <c r="EC45">
        <f>IF($E$7&gt;=EC$7,INDEX(Data!DZ:DZ,MATCH(Control!$E45,Data!$B:$B,0),),NA())</f>
        <v>44.4</v>
      </c>
      <c r="ED45">
        <f>IF($E$7&gt;=ED$7,INDEX(Data!EA:EA,MATCH(Control!$E45,Data!$B:$B,0),),NA())</f>
        <v>47.4</v>
      </c>
      <c r="EE45">
        <f>IF($E$7&gt;=EE$7,INDEX(Data!EB:EB,MATCH(Control!$E45,Data!$B:$B,0),),NA())</f>
        <v>45.6</v>
      </c>
      <c r="EF45">
        <f>IF($E$7&gt;=EF$7,INDEX(Data!EC:EC,MATCH(Control!$E45,Data!$B:$B,0),),NA())</f>
        <v>51.6</v>
      </c>
      <c r="EG45">
        <f>IF($E$7&gt;=EG$7,INDEX(Data!ED:ED,MATCH(Control!$E45,Data!$B:$B,0),),NA())</f>
        <v>46.7</v>
      </c>
      <c r="EH45">
        <f>IF($E$7&gt;=EH$7,INDEX(Data!EE:EE,MATCH(Control!$E45,Data!$B:$B,0),),NA())</f>
        <v>43.6</v>
      </c>
      <c r="EI45">
        <f>IF($E$7&gt;=EI$7,INDEX(Data!EF:EF,MATCH(Control!$E45,Data!$B:$B,0),),NA())</f>
        <v>47.2</v>
      </c>
      <c r="EJ45">
        <f>IF($E$7&gt;=EJ$7,INDEX(Data!EG:EG,MATCH(Control!$E45,Data!$B:$B,0),),NA())</f>
        <v>47.1</v>
      </c>
      <c r="EK45">
        <f>IF($E$7&gt;=EK$7,INDEX(Data!EH:EH,MATCH(Control!$E45,Data!$B:$B,0),),NA())</f>
        <v>47.9</v>
      </c>
      <c r="EL45">
        <f>IF($E$7&gt;=EL$7,INDEX(Data!EI:EI,MATCH(Control!$E45,Data!$B:$B,0),),NA())</f>
        <v>45</v>
      </c>
      <c r="EM45">
        <f>IF($E$7&gt;=EM$7,INDEX(Data!EJ:EJ,MATCH(Control!$E45,Data!$B:$B,0),),NA())</f>
        <v>48.8</v>
      </c>
      <c r="EN45">
        <f>IF($E$7&gt;=EN$7,INDEX(Data!EK:EK,MATCH(Control!$E45,Data!$B:$B,0),),NA())</f>
        <v>46.3</v>
      </c>
      <c r="EO45">
        <f>IF($E$7&gt;=EO$7,INDEX(Data!EL:EL,MATCH(Control!$E45,Data!$B:$B,0),),NA())</f>
        <v>48.4</v>
      </c>
      <c r="EP45">
        <f>IF($E$7&gt;=EP$7,INDEX(Data!EM:EM,MATCH(Control!$E45,Data!$B:$B,0),),NA())</f>
        <v>51.2</v>
      </c>
      <c r="EQ45">
        <f>IF($E$7&gt;=EQ$7,INDEX(Data!EN:EN,MATCH(Control!$E45,Data!$B:$B,0),),NA())</f>
        <v>50.2</v>
      </c>
      <c r="ER45">
        <f>IF($E$7&gt;=ER$7,INDEX(Data!EO:EO,MATCH(Control!$E45,Data!$B:$B,0),),NA())</f>
        <v>57.2</v>
      </c>
      <c r="ES45">
        <f>IF($E$7&gt;=ES$7,INDEX(Data!EP:EP,MATCH(Control!$E45,Data!$B:$B,0),),NA())</f>
        <v>49.7</v>
      </c>
      <c r="ET45">
        <f>IF($E$7&gt;=ET$7,INDEX(Data!EQ:EQ,MATCH(Control!$E45,Data!$B:$B,0),),NA())</f>
        <v>47.8</v>
      </c>
      <c r="EU45">
        <f>IF($E$7&gt;=EU$7,INDEX(Data!ER:ER,MATCH(Control!$E45,Data!$B:$B,0),),NA())</f>
        <v>52.3</v>
      </c>
      <c r="EV45">
        <f>IF($E$7&gt;=EV$7,INDEX(Data!ES:ES,MATCH(Control!$E45,Data!$B:$B,0),),NA())</f>
        <v>48.9</v>
      </c>
      <c r="EW45">
        <f>IF($E$7&gt;=EW$7,INDEX(Data!ET:ET,MATCH(Control!$E45,Data!$B:$B,0),),NA())</f>
        <v>50.5</v>
      </c>
      <c r="EX45">
        <f>IF($E$7&gt;=EX$7,INDEX(Data!EU:EU,MATCH(Control!$E45,Data!$B:$B,0),),NA())</f>
        <v>49.1</v>
      </c>
      <c r="EY45">
        <f>IF($E$7&gt;=EY$7,INDEX(Data!EV:EV,MATCH(Control!$E45,Data!$B:$B,0),),NA())</f>
        <v>49.9</v>
      </c>
      <c r="EZ45">
        <f>IF($E$7&gt;=EZ$7,INDEX(Data!EW:EW,MATCH(Control!$E45,Data!$B:$B,0),),NA())</f>
        <v>51.4</v>
      </c>
      <c r="FA45">
        <f>IF($E$7&gt;=FA$7,INDEX(Data!EX:EX,MATCH(Control!$E45,Data!$B:$B,0),),NA())</f>
        <v>52.5</v>
      </c>
      <c r="FB45">
        <f>IF($E$7&gt;=FB$7,INDEX(Data!EY:EY,MATCH(Control!$E45,Data!$B:$B,0),),NA())</f>
        <v>56.4</v>
      </c>
      <c r="FC45">
        <f>IF($E$7&gt;=FC$7,INDEX(Data!EZ:EZ,MATCH(Control!$E45,Data!$B:$B,0),),NA())</f>
        <v>55.2</v>
      </c>
      <c r="FD45">
        <f>IF($E$7&gt;=FD$7,INDEX(Data!FA:FA,MATCH(Control!$E45,Data!$B:$B,0),),NA())</f>
        <v>63</v>
      </c>
      <c r="FE45">
        <f>IF($E$7&gt;=FE$7,INDEX(Data!FB:FB,MATCH(Control!$E45,Data!$B:$B,0),),NA())</f>
        <v>52.7</v>
      </c>
      <c r="FF45">
        <f>IF($E$7&gt;=FF$7,INDEX(Data!FC:FC,MATCH(Control!$E45,Data!$B:$B,0),),NA())</f>
        <v>52.8</v>
      </c>
      <c r="FG45">
        <f>IF($E$7&gt;=FG$7,INDEX(Data!FD:FD,MATCH(Control!$E45,Data!$B:$B,0),),NA())</f>
        <v>57.5</v>
      </c>
      <c r="FH45">
        <f>IF($E$7&gt;=FH$7,INDEX(Data!FE:FE,MATCH(Control!$E45,Data!$B:$B,0),),NA())</f>
        <v>55.3</v>
      </c>
      <c r="FI45">
        <f>IF($E$7&gt;=FI$7,INDEX(Data!FF:FF,MATCH(Control!$E45,Data!$B:$B,0),),NA())</f>
        <v>57.1</v>
      </c>
      <c r="FJ45">
        <f>IF($E$7&gt;=FJ$7,INDEX(Data!FG:FG,MATCH(Control!$E45,Data!$B:$B,0),),NA())</f>
        <v>55.6</v>
      </c>
      <c r="FK45">
        <f>IF($E$7&gt;=FK$7,INDEX(Data!FH:FH,MATCH(Control!$E45,Data!$B:$B,0),),NA())</f>
        <v>55.6</v>
      </c>
      <c r="FL45">
        <f>IF($E$7&gt;=FL$7,INDEX(Data!FI:FI,MATCH(Control!$E45,Data!$B:$B,0),),NA())</f>
        <v>57.7</v>
      </c>
      <c r="FM45">
        <f>IF($E$7&gt;=FM$7,INDEX(Data!FJ:FJ,MATCH(Control!$E45,Data!$B:$B,0),),NA())</f>
        <v>56.4</v>
      </c>
      <c r="FN45">
        <f>IF($E$7&gt;=FN$7,INDEX(Data!FK:FK,MATCH(Control!$E45,Data!$B:$B,0),),NA())</f>
        <v>59.3</v>
      </c>
      <c r="FO45">
        <f>IF($E$7&gt;=FO$7,INDEX(Data!FL:FL,MATCH(Control!$E45,Data!$B:$B,0),),NA())</f>
        <v>59.3</v>
      </c>
      <c r="FP45">
        <f>IF($E$7&gt;=FP$7,INDEX(Data!FM:FM,MATCH(Control!$E45,Data!$B:$B,0),),NA())</f>
        <v>66.3</v>
      </c>
      <c r="FQ45">
        <f>IF($E$7&gt;=FQ$7,INDEX(Data!FN:FN,MATCH(Control!$E45,Data!$B:$B,0),),NA())</f>
        <v>56.5</v>
      </c>
      <c r="FR45">
        <f>IF($E$7&gt;=FR$7,INDEX(Data!FO:FO,MATCH(Control!$E45,Data!$B:$B,0),),NA())</f>
        <v>57.9</v>
      </c>
      <c r="FS45">
        <f>IF($E$7&gt;=FS$7,INDEX(Data!FP:FP,MATCH(Control!$E45,Data!$B:$B,0),),NA())</f>
        <v>61.9</v>
      </c>
      <c r="FT45">
        <f>IF($E$7&gt;=FT$7,INDEX(Data!FQ:FQ,MATCH(Control!$E45,Data!$B:$B,0),),NA())</f>
        <v>57.7</v>
      </c>
      <c r="FU45">
        <f>IF($E$7&gt;=FU$7,INDEX(Data!FR:FR,MATCH(Control!$E45,Data!$B:$B,0),),NA())</f>
        <v>61.8</v>
      </c>
      <c r="FV45">
        <f>IF($E$7&gt;=FV$7,INDEX(Data!FS:FS,MATCH(Control!$E45,Data!$B:$B,0),),NA())</f>
        <v>58.1</v>
      </c>
      <c r="FW45">
        <f>IF($E$7&gt;=FW$7,INDEX(Data!FT:FT,MATCH(Control!$E45,Data!$B:$B,0),),NA())</f>
        <v>58.7</v>
      </c>
      <c r="FX45">
        <f>IF($E$7&gt;=FX$7,INDEX(Data!FU:FU,MATCH(Control!$E45,Data!$B:$B,0),),NA())</f>
        <v>61.2</v>
      </c>
      <c r="FY45">
        <f>IF($E$7&gt;=FY$7,INDEX(Data!FV:FV,MATCH(Control!$E45,Data!$B:$B,0),),NA())</f>
        <v>57.3</v>
      </c>
      <c r="FZ45">
        <f>IF($E$7&gt;=FZ$7,INDEX(Data!FW:FW,MATCH(Control!$E45,Data!$B:$B,0),),NA())</f>
        <v>60.1</v>
      </c>
      <c r="GA45">
        <f>IF($E$7&gt;=GA$7,INDEX(Data!FX:FX,MATCH(Control!$E45,Data!$B:$B,0),),NA())</f>
        <v>61.1</v>
      </c>
      <c r="GB45">
        <f>IF($E$7&gt;=GB$7,INDEX(Data!FY:FY,MATCH(Control!$E45,Data!$B:$B,0),),NA())</f>
        <v>64.599999999999994</v>
      </c>
      <c r="GC45">
        <f>IF($E$7&gt;=GC$7,INDEX(Data!FZ:FZ,MATCH(Control!$E45,Data!$B:$B,0),),NA())</f>
        <v>58.6</v>
      </c>
      <c r="GD45">
        <f>IF($E$7&gt;=GD$7,INDEX(Data!GA:GA,MATCH(Control!$E45,Data!$B:$B,0),),NA())</f>
        <v>54.3</v>
      </c>
      <c r="GE45">
        <f>IF($E$7&gt;=GE$7,INDEX(Data!GB:GB,MATCH(Control!$E45,Data!$B:$B,0),),NA())</f>
        <v>59.1</v>
      </c>
      <c r="GF45">
        <f>IF($E$7&gt;=GF$7,INDEX(Data!GC:GC,MATCH(Control!$E45,Data!$B:$B,0),),NA())</f>
        <v>55.2</v>
      </c>
      <c r="GG45">
        <f>IF($E$7&gt;=GG$7,INDEX(Data!GD:GD,MATCH(Control!$E45,Data!$B:$B,0),),NA())</f>
        <v>59.5</v>
      </c>
      <c r="GH45">
        <f>IF($E$7&gt;=GH$7,INDEX(Data!GE:GE,MATCH(Control!$E45,Data!$B:$B,0),),NA())</f>
        <v>54.5</v>
      </c>
      <c r="GI45">
        <f>IF($E$7&gt;=GI$7,INDEX(Data!GF:GF,MATCH(Control!$E45,Data!$B:$B,0),),NA())</f>
        <v>57.8</v>
      </c>
      <c r="GJ45">
        <f>IF($E$7&gt;=GJ$7,INDEX(Data!GG:GG,MATCH(Control!$E45,Data!$B:$B,0),),NA())</f>
        <v>59.2</v>
      </c>
      <c r="GK45">
        <f>IF($E$7&gt;=GK$7,INDEX(Data!GH:GH,MATCH(Control!$E45,Data!$B:$B,0),),NA())</f>
        <v>57.4</v>
      </c>
      <c r="GL45">
        <f>IF($E$7&gt;=GL$7,INDEX(Data!GI:GI,MATCH(Control!$E45,Data!$B:$B,0),),NA())</f>
        <v>62.8</v>
      </c>
      <c r="GM45">
        <f>IF($E$7&gt;=GM$7,INDEX(Data!GJ:GJ,MATCH(Control!$E45,Data!$B:$B,0),),NA())</f>
        <v>62</v>
      </c>
      <c r="GN45">
        <f>IF($E$7&gt;=GN$7,INDEX(Data!GK:GK,MATCH(Control!$E45,Data!$B:$B,0),),NA())</f>
        <v>64.8</v>
      </c>
      <c r="GO45">
        <f>IF($E$7&gt;=GO$7,INDEX(Data!GL:GL,MATCH(Control!$E45,Data!$B:$B,0),),NA())</f>
        <v>61.7</v>
      </c>
      <c r="GP45">
        <f>IF($E$7&gt;=GP$7,INDEX(Data!GM:GM,MATCH(Control!$E45,Data!$B:$B,0),),NA())</f>
        <v>56.9</v>
      </c>
      <c r="GQ45">
        <f>IF($E$7&gt;=GQ$7,INDEX(Data!GN:GN,MATCH(Control!$E45,Data!$B:$B,0),),NA())</f>
        <v>60.9</v>
      </c>
      <c r="GR45">
        <f>IF($E$7&gt;=GR$7,INDEX(Data!GO:GO,MATCH(Control!$E45,Data!$B:$B,0),),NA())</f>
        <v>60.5</v>
      </c>
      <c r="GS45">
        <f>IF($E$7&gt;=GS$7,INDEX(Data!GP:GP,MATCH(Control!$E45,Data!$B:$B,0),),NA())</f>
        <v>61.7</v>
      </c>
      <c r="GT45">
        <f>IF($E$7&gt;=GT$7,INDEX(Data!GQ:GQ,MATCH(Control!$E45,Data!$B:$B,0),),NA())</f>
        <v>58.1</v>
      </c>
      <c r="GU45">
        <f>IF($E$7&gt;=GU$7,INDEX(Data!GR:GR,MATCH(Control!$E45,Data!$B:$B,0),),NA())</f>
        <v>61.4</v>
      </c>
      <c r="GV45">
        <f>IF($E$7&gt;=GV$7,INDEX(Data!GS:GS,MATCH(Control!$E45,Data!$B:$B,0),),NA())</f>
        <v>59.6</v>
      </c>
      <c r="GW45">
        <f>IF($E$7&gt;=GW$7,INDEX(Data!GT:GT,MATCH(Control!$E45,Data!$B:$B,0),),NA())</f>
        <v>58.5</v>
      </c>
      <c r="GX45">
        <f>IF($E$7&gt;=GX$7,INDEX(Data!GU:GU,MATCH(Control!$E45,Data!$B:$B,0),),NA())</f>
        <v>63.2</v>
      </c>
      <c r="GY45">
        <f>IF($E$7&gt;=GY$7,INDEX(Data!GV:GV,MATCH(Control!$E45,Data!$B:$B,0),),NA())</f>
        <v>59.4</v>
      </c>
      <c r="GZ45">
        <f>IF($E$7&gt;=GZ$7,INDEX(Data!GW:GW,MATCH(Control!$E45,Data!$B:$B,0),),NA())</f>
        <v>66.8</v>
      </c>
      <c r="HA45">
        <f>IF($E$7&gt;=HA$7,INDEX(Data!GX:GX,MATCH(Control!$E45,Data!$B:$B,0),),NA())</f>
        <v>64.099999999999994</v>
      </c>
      <c r="HB45">
        <f>IF($E$7&gt;=HB$7,INDEX(Data!GY:GY,MATCH(Control!$E45,Data!$B:$B,0),),NA())</f>
        <v>59.1</v>
      </c>
      <c r="HC45">
        <f>IF($E$7&gt;=HC$7,INDEX(Data!GZ:GZ,MATCH(Control!$E45,Data!$B:$B,0),),NA())</f>
        <v>65</v>
      </c>
      <c r="HD45">
        <f>IF($E$7&gt;=HD$7,INDEX(Data!HA:HA,MATCH(Control!$E45,Data!$B:$B,0),),NA())</f>
        <v>57.1</v>
      </c>
      <c r="HE45">
        <f>IF($E$7&gt;=HE$7,INDEX(Data!HB:HB,MATCH(Control!$E45,Data!$B:$B,0),),NA())</f>
        <v>63.2</v>
      </c>
      <c r="HF45">
        <f>IF($E$7&gt;=HF$7,INDEX(Data!HC:HC,MATCH(Control!$E45,Data!$B:$B,0),),NA())</f>
        <v>60</v>
      </c>
      <c r="HG45">
        <f>IF($E$7&gt;=HG$7,INDEX(Data!HD:HD,MATCH(Control!$E45,Data!$B:$B,0),),NA())</f>
        <v>64.400000000000006</v>
      </c>
      <c r="HH45">
        <f>IF($E$7&gt;=HH$7,INDEX(Data!HE:HE,MATCH(Control!$E45,Data!$B:$B,0),),NA())</f>
        <v>62.9</v>
      </c>
      <c r="HI45">
        <f>IF($E$7&gt;=HI$7,INDEX(Data!HF:HF,MATCH(Control!$E45,Data!$B:$B,0),),NA())</f>
        <v>63.7</v>
      </c>
      <c r="HJ45">
        <f>IF($E$7&gt;=HJ$7,INDEX(Data!HG:HG,MATCH(Control!$E45,Data!$B:$B,0),),NA())</f>
        <v>66.8</v>
      </c>
      <c r="HK45">
        <f>IF($E$7&gt;=HK$7,INDEX(Data!HH:HH,MATCH(Control!$E45,Data!$B:$B,0),),NA())</f>
        <v>65.2</v>
      </c>
      <c r="HL45">
        <f>IF($E$7&gt;=HL$7,INDEX(Data!HI:HI,MATCH(Control!$E45,Data!$B:$B,0),),NA())</f>
        <v>74.900000000000006</v>
      </c>
      <c r="HM45">
        <f>IF($E$7&gt;=HM$7,INDEX(Data!HJ:HJ,MATCH(Control!$E45,Data!$B:$B,0),),NA())</f>
        <v>66.099999999999994</v>
      </c>
      <c r="HN45">
        <f>IF($E$7&gt;=HN$7,INDEX(Data!HK:HK,MATCH(Control!$E45,Data!$B:$B,0),),NA())</f>
        <v>64.3</v>
      </c>
      <c r="HO45">
        <f>IF($E$7&gt;=HO$7,INDEX(Data!HL:HL,MATCH(Control!$E45,Data!$B:$B,0),),NA())</f>
        <v>69</v>
      </c>
      <c r="HP45">
        <f>IF($E$7&gt;=HP$7,INDEX(Data!HM:HM,MATCH(Control!$E45,Data!$B:$B,0),),NA())</f>
        <v>68</v>
      </c>
      <c r="HQ45">
        <f>IF($E$7&gt;=HQ$7,INDEX(Data!HN:HN,MATCH(Control!$E45,Data!$B:$B,0),),NA())</f>
        <v>71.099999999999994</v>
      </c>
      <c r="HR45">
        <f>IF($E$7&gt;=HR$7,INDEX(Data!HO:HO,MATCH(Control!$E45,Data!$B:$B,0),),NA())</f>
        <v>70.900000000000006</v>
      </c>
      <c r="HS45">
        <f>IF($E$7&gt;=HS$7,INDEX(Data!HP:HP,MATCH(Control!$E45,Data!$B:$B,0),),NA())</f>
        <v>71.2</v>
      </c>
      <c r="HT45">
        <f>IF($E$7&gt;=HT$7,INDEX(Data!HQ:HQ,MATCH(Control!$E45,Data!$B:$B,0),),NA())</f>
        <v>74.3</v>
      </c>
      <c r="HU45">
        <f>IF($E$7&gt;=HU$7,INDEX(Data!HR:HR,MATCH(Control!$E45,Data!$B:$B,0),),NA())</f>
        <v>70.8</v>
      </c>
      <c r="HV45">
        <f>IF($E$7&gt;=HV$7,INDEX(Data!HS:HS,MATCH(Control!$E45,Data!$B:$B,0),),NA())</f>
        <v>75.2</v>
      </c>
      <c r="HW45">
        <f>IF($E$7&gt;=HW$7,INDEX(Data!HT:HT,MATCH(Control!$E45,Data!$B:$B,0),),NA())</f>
        <v>75.7</v>
      </c>
      <c r="HX45">
        <f>IF($E$7&gt;=HX$7,INDEX(Data!HU:HU,MATCH(Control!$E45,Data!$B:$B,0),),NA())</f>
        <v>83.9</v>
      </c>
      <c r="HY45">
        <f>IF($E$7&gt;=HY$7,INDEX(Data!HV:HV,MATCH(Control!$E45,Data!$B:$B,0),),NA())</f>
        <v>74.2</v>
      </c>
      <c r="HZ45">
        <f>IF($E$7&gt;=HZ$7,INDEX(Data!HW:HW,MATCH(Control!$E45,Data!$B:$B,0),),NA())</f>
        <v>71.099999999999994</v>
      </c>
      <c r="IA45">
        <f>IF($E$7&gt;=IA$7,INDEX(Data!HX:HX,MATCH(Control!$E45,Data!$B:$B,0),),NA())</f>
        <v>79.900000000000006</v>
      </c>
      <c r="IB45">
        <f>IF($E$7&gt;=IB$7,INDEX(Data!HY:HY,MATCH(Control!$E45,Data!$B:$B,0),),NA())</f>
        <v>74</v>
      </c>
      <c r="IC45">
        <f>IF($E$7&gt;=IC$7,INDEX(Data!HZ:HZ,MATCH(Control!$E45,Data!$B:$B,0),),NA())</f>
        <v>76.5</v>
      </c>
      <c r="ID45">
        <f>IF($E$7&gt;=ID$7,INDEX(Data!IA:IA,MATCH(Control!$E45,Data!$B:$B,0),),NA())</f>
        <v>74.5</v>
      </c>
      <c r="IE45">
        <f>IF($E$7&gt;=IE$7,INDEX(Data!IB:IB,MATCH(Control!$E45,Data!$B:$B,0),),NA())</f>
        <v>79.599999999999994</v>
      </c>
      <c r="IF45">
        <f>IF($E$7&gt;=IF$7,INDEX(Data!IC:IC,MATCH(Control!$E45,Data!$B:$B,0),),NA())</f>
        <v>84.5</v>
      </c>
      <c r="IG45">
        <f>IF($E$7&gt;=IG$7,INDEX(Data!ID:ID,MATCH(Control!$E45,Data!$B:$B,0),),NA())</f>
        <v>82.3</v>
      </c>
      <c r="IH45">
        <f>IF($E$7&gt;=IH$7,INDEX(Data!IE:IE,MATCH(Control!$E45,Data!$B:$B,0),),NA())</f>
        <v>85</v>
      </c>
      <c r="II45">
        <f>IF($E$7&gt;=II$7,INDEX(Data!IF:IF,MATCH(Control!$E45,Data!$B:$B,0),),NA())</f>
        <v>86.8</v>
      </c>
      <c r="IJ45">
        <f>IF($E$7&gt;=IJ$7,INDEX(Data!IG:IG,MATCH(Control!$E45,Data!$B:$B,0),),NA())</f>
        <v>93.6</v>
      </c>
      <c r="IK45">
        <f>IF($E$7&gt;=IK$7,INDEX(Data!IH:IH,MATCH(Control!$E45,Data!$B:$B,0),),NA())</f>
        <v>86.2</v>
      </c>
      <c r="IL45">
        <f>IF($E$7&gt;=IL$7,INDEX(Data!II:II,MATCH(Control!$E45,Data!$B:$B,0),),NA())</f>
        <v>79.599999999999994</v>
      </c>
      <c r="IM45">
        <f>IF($E$7&gt;=IM$7,INDEX(Data!IJ:IJ,MATCH(Control!$E45,Data!$B:$B,0),),NA())</f>
        <v>88.3</v>
      </c>
      <c r="IN45">
        <f>IF($E$7&gt;=IN$7,INDEX(Data!IK:IK,MATCH(Control!$E45,Data!$B:$B,0),),NA())</f>
        <v>83.6</v>
      </c>
      <c r="IO45">
        <f>IF($E$7&gt;=IO$7,INDEX(Data!IL:IL,MATCH(Control!$E45,Data!$B:$B,0),),NA())</f>
        <v>88.8</v>
      </c>
      <c r="IP45">
        <f>IF($E$7&gt;=IP$7,INDEX(Data!IM:IM,MATCH(Control!$E45,Data!$B:$B,0),),NA())</f>
        <v>83.7</v>
      </c>
      <c r="IQ45">
        <f>IF($E$7&gt;=IQ$7,INDEX(Data!IN:IN,MATCH(Control!$E45,Data!$B:$B,0),),NA())</f>
        <v>85.8</v>
      </c>
      <c r="IR45">
        <f>IF($E$7&gt;=IR$7,INDEX(Data!IO:IO,MATCH(Control!$E45,Data!$B:$B,0),),NA())</f>
        <v>90.9</v>
      </c>
      <c r="IS45">
        <f>IF($E$7&gt;=IS$7,INDEX(Data!IP:IP,MATCH(Control!$E45,Data!$B:$B,0),),NA())</f>
        <v>86.6</v>
      </c>
      <c r="IT45">
        <f>IF($E$7&gt;=IT$7,INDEX(Data!IQ:IQ,MATCH(Control!$E45,Data!$B:$B,0),),NA())</f>
        <v>91.8</v>
      </c>
      <c r="IU45">
        <f>IF($E$7&gt;=IU$7,INDEX(Data!IR:IR,MATCH(Control!$E45,Data!$B:$B,0),),NA())</f>
        <v>90.9</v>
      </c>
      <c r="IV45">
        <f>IF($E$7&gt;=IV$7,INDEX(Data!IS:IS,MATCH(Control!$E45,Data!$B:$B,0),),NA())</f>
        <v>94.8</v>
      </c>
      <c r="IW45">
        <f>IF($E$7&gt;=IW$7,INDEX(Data!IT:IT,MATCH(Control!$E45,Data!$B:$B,0),),NA())</f>
        <v>89.1</v>
      </c>
      <c r="IX45">
        <f>IF($E$7&gt;=IX$7,INDEX(Data!IU:IU,MATCH(Control!$E45,Data!$B:$B,0),),NA())</f>
        <v>82.3</v>
      </c>
      <c r="IY45">
        <f>IF($E$7&gt;=IY$7,INDEX(Data!IV:IV,MATCH(Control!$E45,Data!$B:$B,0),),NA())</f>
        <v>89.4</v>
      </c>
      <c r="IZ45">
        <f>IF($E$7&gt;=IZ$7,INDEX(Data!IW:IW,MATCH(Control!$E45,Data!$B:$B,0),),NA())</f>
        <v>87.3</v>
      </c>
      <c r="JA45">
        <f>IF($E$7&gt;=JA$7,INDEX(Data!IX:IX,MATCH(Control!$E45,Data!$B:$B,0),),NA())</f>
        <v>91.1</v>
      </c>
      <c r="JB45">
        <f>IF($E$7&gt;=JB$7,INDEX(Data!IY:IY,MATCH(Control!$E45,Data!$B:$B,0),),NA())</f>
        <v>83.4</v>
      </c>
      <c r="JC45">
        <f>IF($E$7&gt;=JC$7,INDEX(Data!IZ:IZ,MATCH(Control!$E45,Data!$B:$B,0),),NA())</f>
        <v>88</v>
      </c>
      <c r="JD45">
        <f>IF($E$7&gt;=JD$7,INDEX(Data!JA:JA,MATCH(Control!$E45,Data!$B:$B,0),),NA())</f>
        <v>88.7</v>
      </c>
      <c r="JE45">
        <f>IF($E$7&gt;=JE$7,INDEX(Data!JB:JB,MATCH(Control!$E45,Data!$B:$B,0),),NA())</f>
        <v>85.2</v>
      </c>
      <c r="JF45">
        <f>IF($E$7&gt;=JF$7,INDEX(Data!JC:JC,MATCH(Control!$E45,Data!$B:$B,0),),NA())</f>
        <v>91.8</v>
      </c>
      <c r="JG45">
        <f>IF($E$7&gt;=JG$7,INDEX(Data!JD:JD,MATCH(Control!$E45,Data!$B:$B,0),),NA())</f>
        <v>91.3</v>
      </c>
      <c r="JH45">
        <f>IF($E$7&gt;=JH$7,INDEX(Data!JE:JE,MATCH(Control!$E45,Data!$B:$B,0),),NA())</f>
        <v>98.7</v>
      </c>
      <c r="JI45">
        <f>IF($E$7&gt;=JI$7,INDEX(Data!JF:JF,MATCH(Control!$E45,Data!$B:$B,0),),NA())</f>
        <v>94.8</v>
      </c>
      <c r="JJ45">
        <f>IF($E$7&gt;=JJ$7,INDEX(Data!JG:JG,MATCH(Control!$E45,Data!$B:$B,0),),NA())</f>
        <v>88.7</v>
      </c>
      <c r="JK45">
        <f>IF($E$7&gt;=JK$7,INDEX(Data!JH:JH,MATCH(Control!$E45,Data!$B:$B,0),),NA())</f>
        <v>92.2</v>
      </c>
      <c r="JL45">
        <f>IF($E$7&gt;=JL$7,INDEX(Data!JI:JI,MATCH(Control!$E45,Data!$B:$B,0),),NA())</f>
        <v>91.2</v>
      </c>
      <c r="JM45">
        <f>IF($E$7&gt;=JM$7,INDEX(Data!JJ:JJ,MATCH(Control!$E45,Data!$B:$B,0),),NA())</f>
        <v>93.5</v>
      </c>
      <c r="JN45">
        <f>IF($E$7&gt;=JN$7,INDEX(Data!JK:JK,MATCH(Control!$E45,Data!$B:$B,0),),NA())</f>
        <v>89.3</v>
      </c>
      <c r="JO45">
        <f>IF($E$7&gt;=JO$7,INDEX(Data!JL:JL,MATCH(Control!$E45,Data!$B:$B,0),),NA())</f>
        <v>96.2</v>
      </c>
      <c r="JP45">
        <f>IF($E$7&gt;=JP$7,INDEX(Data!JM:JM,MATCH(Control!$E45,Data!$B:$B,0),),NA())</f>
        <v>92.3</v>
      </c>
      <c r="JQ45">
        <f>IF($E$7&gt;=JQ$7,INDEX(Data!JN:JN,MATCH(Control!$E45,Data!$B:$B,0),),NA())</f>
        <v>93</v>
      </c>
      <c r="JR45">
        <f>IF($E$7&gt;=JR$7,INDEX(Data!JO:JO,MATCH(Control!$E45,Data!$B:$B,0),),NA())</f>
        <v>97.8</v>
      </c>
      <c r="JS45">
        <f>IF($E$7&gt;=JS$7,INDEX(Data!JP:JP,MATCH(Control!$E45,Data!$B:$B,0),),NA())</f>
        <v>96.4</v>
      </c>
      <c r="JT45">
        <f>IF($E$7&gt;=JT$7,INDEX(Data!JQ:JQ,MATCH(Control!$E45,Data!$B:$B,0),),NA())</f>
        <v>105.8</v>
      </c>
      <c r="JU45">
        <f>IF($E$7&gt;=JU$7,INDEX(Data!JR:JR,MATCH(Control!$E45,Data!$B:$B,0),),NA())</f>
        <v>96.6</v>
      </c>
      <c r="JV45">
        <f>IF($E$7&gt;=JV$7,INDEX(Data!JS:JS,MATCH(Control!$E45,Data!$B:$B,0),),NA())</f>
        <v>91.6</v>
      </c>
      <c r="JW45">
        <f>IF($E$7&gt;=JW$7,INDEX(Data!JT:JT,MATCH(Control!$E45,Data!$B:$B,0),),NA())</f>
        <v>100.7</v>
      </c>
      <c r="JX45">
        <f>IF($E$7&gt;=JX$7,INDEX(Data!JU:JU,MATCH(Control!$E45,Data!$B:$B,0),),NA())</f>
        <v>95.9</v>
      </c>
      <c r="JY45">
        <f>IF($E$7&gt;=JY$7,INDEX(Data!JV:JV,MATCH(Control!$E45,Data!$B:$B,0),),NA())</f>
        <v>96.5</v>
      </c>
      <c r="JZ45">
        <f>IF($E$7&gt;=JZ$7,INDEX(Data!JW:JW,MATCH(Control!$E45,Data!$B:$B,0),),NA())</f>
        <v>93.9</v>
      </c>
      <c r="KA45">
        <f>IF($E$7&gt;=KA$7,INDEX(Data!JX:JX,MATCH(Control!$E45,Data!$B:$B,0),),NA())</f>
        <v>102</v>
      </c>
      <c r="KB45">
        <f>IF($E$7&gt;=KB$7,INDEX(Data!JY:JY,MATCH(Control!$E45,Data!$B:$B,0),),NA())</f>
        <v>103.1</v>
      </c>
      <c r="KC45">
        <f>IF($E$7&gt;=KC$7,INDEX(Data!JZ:JZ,MATCH(Control!$E45,Data!$B:$B,0),),NA())</f>
        <v>102.1</v>
      </c>
      <c r="KD45">
        <f>IF($E$7&gt;=KD$7,INDEX(Data!KA:KA,MATCH(Control!$E45,Data!$B:$B,0),),NA())</f>
        <v>106</v>
      </c>
      <c r="KE45">
        <f>IF($E$7&gt;=KE$7,INDEX(Data!KB:KB,MATCH(Control!$E45,Data!$B:$B,0),),NA())</f>
        <v>105.4</v>
      </c>
      <c r="KF45">
        <f>IF($E$7&gt;=KF$7,INDEX(Data!KC:KC,MATCH(Control!$E45,Data!$B:$B,0),),NA())</f>
        <v>117.6</v>
      </c>
      <c r="KG45">
        <f>IF($E$7&gt;=KG$7,INDEX(Data!KD:KD,MATCH(Control!$E45,Data!$B:$B,0),),NA())</f>
        <v>104.9</v>
      </c>
      <c r="KH45">
        <f>IF($E$7&gt;=KH$7,INDEX(Data!KE:KE,MATCH(Control!$E45,Data!$B:$B,0),),NA())</f>
        <v>93.7</v>
      </c>
      <c r="KI45">
        <f>IF($E$7&gt;=KI$7,INDEX(Data!KF:KF,MATCH(Control!$E45,Data!$B:$B,0),),NA())</f>
        <v>103.8</v>
      </c>
      <c r="KJ45">
        <f>IF($E$7&gt;=KJ$7,INDEX(Data!KG:KG,MATCH(Control!$E45,Data!$B:$B,0),),NA())</f>
        <v>99.8</v>
      </c>
      <c r="KK45">
        <f>IF($E$7&gt;=KK$7,INDEX(Data!KH:KH,MATCH(Control!$E45,Data!$B:$B,0),),NA())</f>
        <v>100.2</v>
      </c>
      <c r="KL45">
        <f>IF($E$7&gt;=KL$7,INDEX(Data!KI:KI,MATCH(Control!$E45,Data!$B:$B,0),),NA())</f>
        <v>99.5</v>
      </c>
      <c r="KM45">
        <f>IF($E$7&gt;=KM$7,INDEX(Data!KJ:KJ,MATCH(Control!$E45,Data!$B:$B,0),),NA())</f>
        <v>101.6</v>
      </c>
      <c r="KN45">
        <f>IF($E$7&gt;=KN$7,INDEX(Data!KK:KK,MATCH(Control!$E45,Data!$B:$B,0),),NA())</f>
        <v>105.2</v>
      </c>
      <c r="KO45">
        <f>IF($E$7&gt;=KO$7,INDEX(Data!KL:KL,MATCH(Control!$E45,Data!$B:$B,0),),NA())</f>
        <v>104.7</v>
      </c>
      <c r="KP45">
        <f>IF($E$7&gt;=KP$7,INDEX(Data!KM:KM,MATCH(Control!$E45,Data!$B:$B,0),),NA())</f>
        <v>103.7</v>
      </c>
      <c r="KQ45">
        <f>IF($E$7&gt;=KQ$7,INDEX(Data!KN:KN,MATCH(Control!$E45,Data!$B:$B,0),),NA())</f>
        <v>107.6</v>
      </c>
      <c r="KR45">
        <f>IF($E$7&gt;=KR$7,INDEX(Data!KO:KO,MATCH(Control!$E45,Data!$B:$B,0),),NA())</f>
        <v>112.4</v>
      </c>
      <c r="KS45">
        <f>IF($E$7&gt;=KS$7,INDEX(Data!KP:KP,MATCH(Control!$E45,Data!$B:$B,0),),NA())</f>
        <v>99.9</v>
      </c>
      <c r="KT45">
        <f>IF($E$7&gt;=KT$7,INDEX(Data!KQ:KQ,MATCH(Control!$E45,Data!$B:$B,0),),NA())</f>
        <v>96</v>
      </c>
      <c r="KU45">
        <f>IF($E$7&gt;=KU$7,INDEX(Data!KR:KR,MATCH(Control!$E45,Data!$B:$B,0),),NA())</f>
        <v>105.9</v>
      </c>
      <c r="KV45">
        <f>IF($E$7&gt;=KV$7,INDEX(Data!KS:KS,MATCH(Control!$E45,Data!$B:$B,0),),NA())</f>
        <v>104</v>
      </c>
      <c r="KW45">
        <f>IF($E$7&gt;=KW$7,INDEX(Data!KT:KT,MATCH(Control!$E45,Data!$B:$B,0),),NA())</f>
        <v>107</v>
      </c>
      <c r="KX45">
        <f>IF($E$7&gt;=KX$7,INDEX(Data!KU:KU,MATCH(Control!$E45,Data!$B:$B,0),),NA())</f>
        <v>104.3</v>
      </c>
      <c r="KY45">
        <f>IF($E$7&gt;=KY$7,INDEX(Data!KV:KV,MATCH(Control!$E45,Data!$B:$B,0),),NA())</f>
        <v>103.5</v>
      </c>
      <c r="KZ45">
        <f>IF($E$7&gt;=KZ$7,INDEX(Data!KW:KW,MATCH(Control!$E45,Data!$B:$B,0),),NA())</f>
        <v>107.8</v>
      </c>
      <c r="LA45">
        <f>IF($E$7&gt;=LA$7,INDEX(Data!KX:KX,MATCH(Control!$E45,Data!$B:$B,0),),NA())</f>
        <v>105.6</v>
      </c>
      <c r="LB45">
        <f>IF($E$7&gt;=LB$7,INDEX(Data!KY:KY,MATCH(Control!$E45,Data!$B:$B,0),),NA())</f>
        <v>107.1</v>
      </c>
      <c r="LC45">
        <f>IF($E$7&gt;=LC$7,INDEX(Data!KZ:KZ,MATCH(Control!$E45,Data!$B:$B,0),),NA())</f>
        <v>110.4</v>
      </c>
      <c r="LD45">
        <f>IF($E$7&gt;=LD$7,INDEX(Data!LA:LA,MATCH(Control!$E45,Data!$B:$B,0),),NA())</f>
        <v>113.6</v>
      </c>
      <c r="LE45">
        <f>IF($E$7&gt;=LE$7,INDEX(Data!LB:LB,MATCH(Control!$E45,Data!$B:$B,0),),NA())</f>
        <v>108.2</v>
      </c>
      <c r="LF45">
        <f>IF($E$7&gt;=LF$7,INDEX(Data!LC:LC,MATCH(Control!$E45,Data!$B:$B,0),),NA())</f>
        <v>105</v>
      </c>
      <c r="LG45">
        <f>IF($E$7&gt;=LG$7,INDEX(Data!LD:LD,MATCH(Control!$E45,Data!$B:$B,0),),NA())</f>
        <v>113.5</v>
      </c>
      <c r="LH45">
        <f>IF($E$7&gt;=LH$7,INDEX(Data!LE:LE,MATCH(Control!$E45,Data!$B:$B,0),),NA())</f>
        <v>109.7</v>
      </c>
      <c r="LI45">
        <f>IF($E$7&gt;=LI$7,INDEX(Data!LF:LF,MATCH(Control!$E45,Data!$B:$B,0),),NA())</f>
        <v>115.6</v>
      </c>
      <c r="LJ45">
        <f>IF($E$7&gt;=LJ$7,INDEX(Data!LG:LG,MATCH(Control!$E45,Data!$B:$B,0),),NA())</f>
        <v>104.7</v>
      </c>
      <c r="LK45">
        <f>IF($E$7&gt;=LK$7,INDEX(Data!LH:LH,MATCH(Control!$E45,Data!$B:$B,0),),NA())</f>
        <v>109.3</v>
      </c>
      <c r="LL45">
        <f>IF($E$7&gt;=LL$7,INDEX(Data!LI:LI,MATCH(Control!$E45,Data!$B:$B,0),),NA())</f>
        <v>112.4</v>
      </c>
      <c r="LM45">
        <f>IF($E$7&gt;=LM$7,INDEX(Data!LJ:LJ,MATCH(Control!$E45,Data!$B:$B,0),),NA())</f>
        <v>106.9</v>
      </c>
      <c r="LN45">
        <f>IF($E$7&gt;=LN$7,INDEX(Data!LK:LK,MATCH(Control!$E45,Data!$B:$B,0),),NA())</f>
        <v>117.7</v>
      </c>
      <c r="LO45">
        <f>IF($E$7&gt;=LO$7,INDEX(Data!LL:LL,MATCH(Control!$E45,Data!$B:$B,0),),NA())</f>
        <v>118.9</v>
      </c>
      <c r="LP45">
        <f>IF($E$7&gt;=LP$7,INDEX(Data!LM:LM,MATCH(Control!$E45,Data!$B:$B,0),),NA())</f>
        <v>124.5</v>
      </c>
      <c r="LQ45">
        <f>IF($E$7&gt;=LQ$7,INDEX(Data!LN:LN,MATCH(Control!$E45,Data!$B:$B,0),),NA())</f>
        <v>117.6</v>
      </c>
      <c r="LR45">
        <f>IF($E$7&gt;=LR$7,INDEX(Data!LO:LO,MATCH(Control!$E45,Data!$B:$B,0),),NA())</f>
        <v>109.3</v>
      </c>
      <c r="LS45">
        <f>IF($E$7&gt;=LS$7,INDEX(Data!LP:LP,MATCH(Control!$E45,Data!$B:$B,0),),NA())</f>
        <v>119</v>
      </c>
      <c r="LT45">
        <f>IF($E$7&gt;=LT$7,INDEX(Data!LQ:LQ,MATCH(Control!$E45,Data!$B:$B,0),),NA())</f>
        <v>115.2</v>
      </c>
      <c r="LU45">
        <f>IF($E$7&gt;=LU$7,INDEX(Data!LR:LR,MATCH(Control!$E45,Data!$B:$B,0),),NA())</f>
        <v>120.9</v>
      </c>
      <c r="LV45">
        <f>IF($E$7&gt;=LV$7,INDEX(Data!LS:LS,MATCH(Control!$E45,Data!$B:$B,0),),NA())</f>
        <v>112.7</v>
      </c>
      <c r="LW45">
        <f>IF($E$7&gt;=LW$7,INDEX(Data!LT:LT,MATCH(Control!$E45,Data!$B:$B,0),),NA())</f>
        <v>117.8</v>
      </c>
      <c r="LX45">
        <f>IF($E$7&gt;=LX$7,INDEX(Data!LU:LU,MATCH(Control!$E45,Data!$B:$B,0),),NA())</f>
        <v>120.8</v>
      </c>
      <c r="LY45">
        <f>IF($E$7&gt;=LY$7,INDEX(Data!LV:LV,MATCH(Control!$E45,Data!$B:$B,0),),NA())</f>
        <v>115.8</v>
      </c>
      <c r="LZ45">
        <f>IF($E$7&gt;=LZ$7,INDEX(Data!LW:LW,MATCH(Control!$E45,Data!$B:$B,0),),NA())</f>
        <v>124.2</v>
      </c>
      <c r="MA45">
        <f>IF($E$7&gt;=MA$7,INDEX(Data!LX:LX,MATCH(Control!$E45,Data!$B:$B,0),),NA())</f>
        <v>125.8</v>
      </c>
      <c r="MB45">
        <f>IF($E$7&gt;=MB$7,INDEX(Data!LY:LY,MATCH(Control!$E45,Data!$B:$B,0),),NA())</f>
        <v>131.69999999999999</v>
      </c>
      <c r="MC45">
        <f>IF($E$7&gt;=MC$7,INDEX(Data!LZ:LZ,MATCH(Control!$E45,Data!$B:$B,0),),NA())</f>
        <v>121.7</v>
      </c>
      <c r="MD45">
        <f>IF($E$7&gt;=MD$7,INDEX(Data!MA:MA,MATCH(Control!$E45,Data!$B:$B,0),),NA())</f>
        <v>112.5</v>
      </c>
      <c r="ME45">
        <f>IF($E$7&gt;=ME$7,INDEX(Data!MB:MB,MATCH(Control!$E45,Data!$B:$B,0),),NA())</f>
        <v>123.5</v>
      </c>
      <c r="MF45">
        <f>IF($E$7&gt;=MF$7,INDEX(Data!MC:MC,MATCH(Control!$E45,Data!$B:$B,0),),NA())</f>
        <v>120</v>
      </c>
      <c r="MG45">
        <f>IF($E$7&gt;=MG$7,INDEX(Data!MD:MD,MATCH(Control!$E45,Data!$B:$B,0),),NA())</f>
        <v>124.9</v>
      </c>
      <c r="MH45">
        <f>IF($E$7&gt;=MH$7,INDEX(Data!ME:ME,MATCH(Control!$E45,Data!$B:$B,0),),NA())</f>
        <v>116.7</v>
      </c>
      <c r="MI45">
        <f>IF($E$7&gt;=MI$7,INDEX(Data!MF:MF,MATCH(Control!$E45,Data!$B:$B,0),),NA())</f>
        <v>122.7</v>
      </c>
      <c r="MJ45">
        <f>IF($E$7&gt;=MJ$7,INDEX(Data!MG:MG,MATCH(Control!$E45,Data!$B:$B,0),),NA())</f>
        <v>122.4</v>
      </c>
      <c r="MK45">
        <f>IF($E$7&gt;=MK$7,INDEX(Data!MH:MH,MATCH(Control!$E45,Data!$B:$B,0),),NA())</f>
        <v>119.8</v>
      </c>
      <c r="ML45">
        <f>IF($E$7&gt;=ML$7,INDEX(Data!MI:MI,MATCH(Control!$E45,Data!$B:$B,0),),NA())</f>
        <v>128.6</v>
      </c>
      <c r="MM45">
        <f>IF($E$7&gt;=MM$7,INDEX(Data!MJ:MJ,MATCH(Control!$E45,Data!$B:$B,0),),NA())</f>
        <v>125.9</v>
      </c>
      <c r="MN45">
        <f>IF($E$7&gt;=MN$7,INDEX(Data!MK:MK,MATCH(Control!$E45,Data!$B:$B,0),),NA())</f>
        <v>133.9</v>
      </c>
      <c r="MO45">
        <f>IF($E$7&gt;=MO$7,INDEX(Data!ML:ML,MATCH(Control!$E45,Data!$B:$B,0),),NA())</f>
        <v>127.8</v>
      </c>
      <c r="MP45">
        <f>IF($E$7&gt;=MP$7,INDEX(Data!MM:MM,MATCH(Control!$E45,Data!$B:$B,0),),NA())</f>
        <v>120.1</v>
      </c>
      <c r="MQ45">
        <f>IF($E$7&gt;=MQ$7,INDEX(Data!MN:MN,MATCH(Control!$E45,Data!$B:$B,0),),NA())</f>
        <v>129.19999999999999</v>
      </c>
      <c r="MR45">
        <f>IF($E$7&gt;=MR$7,INDEX(Data!MO:MO,MATCH(Control!$E45,Data!$B:$B,0),),NA())</f>
        <v>125.3</v>
      </c>
      <c r="MS45" t="e">
        <f>IF($E$7&gt;=MS$7,INDEX(Data!MP:MP,MATCH(Control!$E45,Data!$B:$B,0),),NA())</f>
        <v>#N/A</v>
      </c>
      <c r="MT45" t="e">
        <f>IF($E$7&gt;=MT$7,INDEX(Data!MQ:MQ,MATCH(Control!$E45,Data!$B:$B,0),),NA())</f>
        <v>#N/A</v>
      </c>
      <c r="MU45" t="e">
        <f>IF($E$7&gt;=MU$7,INDEX(Data!MR:MR,MATCH(Control!$E45,Data!$B:$B,0),),NA())</f>
        <v>#N/A</v>
      </c>
      <c r="MV45" t="e">
        <f>IF($E$7&gt;=MV$7,INDEX(Data!MS:MS,MATCH(Control!$E45,Data!$B:$B,0),),NA())</f>
        <v>#N/A</v>
      </c>
      <c r="MW45" t="e">
        <f>IF($E$7&gt;=MW$7,INDEX(Data!MT:MT,MATCH(Control!$E45,Data!$B:$B,0),),NA())</f>
        <v>#N/A</v>
      </c>
      <c r="MX45" t="e">
        <f>IF($E$7&gt;=MX$7,INDEX(Data!MU:MU,MATCH(Control!$E45,Data!$B:$B,0),),NA())</f>
        <v>#N/A</v>
      </c>
      <c r="MY45" t="e">
        <f>IF($E$7&gt;=MY$7,INDEX(Data!MV:MV,MATCH(Control!$E45,Data!$B:$B,0),),NA())</f>
        <v>#N/A</v>
      </c>
      <c r="MZ45" t="e">
        <f>IF($E$7&gt;=MZ$7,INDEX(Data!MW:MW,MATCH(Control!$E45,Data!$B:$B,0),),NA())</f>
        <v>#N/A</v>
      </c>
      <c r="NA45" t="e">
        <f>IF($E$7&gt;=NA$7,INDEX(Data!MX:MX,MATCH(Control!$E45,Data!$B:$B,0),),NA())</f>
        <v>#N/A</v>
      </c>
      <c r="NB45" t="e">
        <f>IF($E$7&gt;=NB$7,INDEX(Data!MY:MY,MATCH(Control!$E45,Data!$B:$B,0),),NA())</f>
        <v>#N/A</v>
      </c>
      <c r="NC45" t="e">
        <f>IF($E$7&gt;=NC$7,INDEX(Data!MZ:MZ,MATCH(Control!$E45,Data!$B:$B,0),),NA())</f>
        <v>#N/A</v>
      </c>
      <c r="ND45" t="e">
        <f>IF($E$7&gt;=ND$7,INDEX(Data!NA:NA,MATCH(Control!$E45,Data!$B:$B,0),),NA())</f>
        <v>#N/A</v>
      </c>
      <c r="NE45" t="e">
        <f>IF($E$7&gt;=NE$7,INDEX(Data!NB:NB,MATCH(Control!$E45,Data!$B:$B,0),),NA())</f>
        <v>#N/A</v>
      </c>
      <c r="NF45" t="e">
        <f>IF($E$7&gt;=NF$7,INDEX(Data!NC:NC,MATCH(Control!$E45,Data!$B:$B,0),),NA())</f>
        <v>#N/A</v>
      </c>
      <c r="NG45" t="e">
        <f>IF($E$7&gt;=NG$7,INDEX(Data!ND:ND,MATCH(Control!$E45,Data!$B:$B,0),),NA())</f>
        <v>#N/A</v>
      </c>
      <c r="NH45" t="e">
        <f>IF($E$7&gt;=NH$7,INDEX(Data!NE:NE,MATCH(Control!$E45,Data!$B:$B,0),),NA())</f>
        <v>#N/A</v>
      </c>
      <c r="NI45" t="e">
        <f>IF($E$7&gt;=NI$7,INDEX(Data!NF:NF,MATCH(Control!$E45,Data!$B:$B,0),),NA())</f>
        <v>#N/A</v>
      </c>
      <c r="NJ45" t="e">
        <f>IF($E$7&gt;=NJ$7,INDEX(Data!NG:NG,MATCH(Control!$E45,Data!$B:$B,0),),NA())</f>
        <v>#N/A</v>
      </c>
      <c r="NK45" t="e">
        <f>IF($E$7&gt;=NK$7,INDEX(Data!NH:NH,MATCH(Control!$E45,Data!$B:$B,0),),NA())</f>
        <v>#N/A</v>
      </c>
      <c r="NL45" t="e">
        <f>IF($E$7&gt;=NL$7,INDEX(Data!NI:NI,MATCH(Control!$E45,Data!$B:$B,0),),NA())</f>
        <v>#N/A</v>
      </c>
    </row>
    <row r="46" spans="1:376" x14ac:dyDescent="0.25">
      <c r="C46" s="8">
        <f t="shared" si="0"/>
        <v>39326</v>
      </c>
    </row>
    <row r="47" spans="1:376" x14ac:dyDescent="0.25">
      <c r="C47" s="8">
        <f t="shared" si="0"/>
        <v>39295</v>
      </c>
    </row>
    <row r="48" spans="1:376" x14ac:dyDescent="0.25">
      <c r="C48" s="8">
        <f t="shared" si="0"/>
        <v>39264</v>
      </c>
    </row>
    <row r="49" spans="3:3" x14ac:dyDescent="0.25">
      <c r="C49" s="8">
        <f t="shared" si="0"/>
        <v>39234</v>
      </c>
    </row>
    <row r="50" spans="3:3" x14ac:dyDescent="0.25">
      <c r="C50" s="8">
        <f t="shared" si="0"/>
        <v>39203</v>
      </c>
    </row>
    <row r="51" spans="3:3" x14ac:dyDescent="0.25">
      <c r="C51" s="8">
        <f t="shared" si="0"/>
        <v>39173</v>
      </c>
    </row>
    <row r="52" spans="3:3" x14ac:dyDescent="0.25">
      <c r="C52" s="8">
        <f t="shared" si="0"/>
        <v>39142</v>
      </c>
    </row>
    <row r="53" spans="3:3" x14ac:dyDescent="0.25">
      <c r="C53" s="8">
        <f t="shared" si="0"/>
        <v>39114</v>
      </c>
    </row>
    <row r="54" spans="3:3" x14ac:dyDescent="0.25">
      <c r="C54" s="8">
        <f t="shared" si="0"/>
        <v>39083</v>
      </c>
    </row>
    <row r="55" spans="3:3" x14ac:dyDescent="0.25">
      <c r="C55" s="8">
        <f t="shared" si="0"/>
        <v>39052</v>
      </c>
    </row>
    <row r="56" spans="3:3" x14ac:dyDescent="0.25">
      <c r="C56" s="8">
        <f t="shared" si="0"/>
        <v>39022</v>
      </c>
    </row>
    <row r="57" spans="3:3" x14ac:dyDescent="0.25">
      <c r="C57" s="8">
        <f t="shared" si="0"/>
        <v>38991</v>
      </c>
    </row>
    <row r="58" spans="3:3" x14ac:dyDescent="0.25">
      <c r="C58" s="8">
        <f t="shared" si="0"/>
        <v>38961</v>
      </c>
    </row>
    <row r="59" spans="3:3" x14ac:dyDescent="0.25">
      <c r="C59" s="8">
        <f t="shared" si="0"/>
        <v>38930</v>
      </c>
    </row>
    <row r="60" spans="3:3" x14ac:dyDescent="0.25">
      <c r="C60" s="8">
        <f t="shared" si="0"/>
        <v>38899</v>
      </c>
    </row>
    <row r="61" spans="3:3" x14ac:dyDescent="0.25">
      <c r="C61" s="8">
        <f t="shared" si="0"/>
        <v>38869</v>
      </c>
    </row>
    <row r="62" spans="3:3" x14ac:dyDescent="0.25">
      <c r="C62" s="8">
        <f t="shared" si="0"/>
        <v>38838</v>
      </c>
    </row>
    <row r="63" spans="3:3" x14ac:dyDescent="0.25">
      <c r="C63" s="8">
        <f t="shared" si="0"/>
        <v>38808</v>
      </c>
    </row>
    <row r="64" spans="3:3" x14ac:dyDescent="0.25">
      <c r="C64" s="8">
        <f t="shared" si="0"/>
        <v>38777</v>
      </c>
    </row>
    <row r="65" spans="3:3" x14ac:dyDescent="0.25">
      <c r="C65" s="8">
        <f t="shared" si="0"/>
        <v>38749</v>
      </c>
    </row>
    <row r="66" spans="3:3" x14ac:dyDescent="0.25">
      <c r="C66" s="8">
        <f t="shared" si="0"/>
        <v>38718</v>
      </c>
    </row>
    <row r="67" spans="3:3" x14ac:dyDescent="0.25">
      <c r="C67" s="8">
        <f t="shared" si="0"/>
        <v>38687</v>
      </c>
    </row>
    <row r="68" spans="3:3" x14ac:dyDescent="0.25">
      <c r="C68" s="8">
        <f t="shared" si="0"/>
        <v>38657</v>
      </c>
    </row>
    <row r="69" spans="3:3" x14ac:dyDescent="0.25">
      <c r="C69" s="8">
        <f t="shared" ref="C69:C132" si="38">IF(OR(C68="",C68&lt;=DATE(1982,4,1)),"",DATE(YEAR(C68),MONTH(C68)-1,1))</f>
        <v>38626</v>
      </c>
    </row>
    <row r="70" spans="3:3" x14ac:dyDescent="0.25">
      <c r="C70" s="8">
        <f t="shared" si="38"/>
        <v>38596</v>
      </c>
    </row>
    <row r="71" spans="3:3" x14ac:dyDescent="0.25">
      <c r="C71" s="8">
        <f t="shared" si="38"/>
        <v>38565</v>
      </c>
    </row>
    <row r="72" spans="3:3" x14ac:dyDescent="0.25">
      <c r="C72" s="8">
        <f t="shared" si="38"/>
        <v>38534</v>
      </c>
    </row>
    <row r="73" spans="3:3" x14ac:dyDescent="0.25">
      <c r="C73" s="8">
        <f t="shared" si="38"/>
        <v>38504</v>
      </c>
    </row>
    <row r="74" spans="3:3" x14ac:dyDescent="0.25">
      <c r="C74" s="8">
        <f t="shared" si="38"/>
        <v>38473</v>
      </c>
    </row>
    <row r="75" spans="3:3" x14ac:dyDescent="0.25">
      <c r="C75" s="8">
        <f t="shared" si="38"/>
        <v>38443</v>
      </c>
    </row>
    <row r="76" spans="3:3" x14ac:dyDescent="0.25">
      <c r="C76" s="8">
        <f t="shared" si="38"/>
        <v>38412</v>
      </c>
    </row>
    <row r="77" spans="3:3" x14ac:dyDescent="0.25">
      <c r="C77" s="8">
        <f t="shared" si="38"/>
        <v>38384</v>
      </c>
    </row>
    <row r="78" spans="3:3" x14ac:dyDescent="0.25">
      <c r="C78" s="8">
        <f t="shared" si="38"/>
        <v>38353</v>
      </c>
    </row>
    <row r="79" spans="3:3" x14ac:dyDescent="0.25">
      <c r="C79" s="8">
        <f t="shared" si="38"/>
        <v>38322</v>
      </c>
    </row>
    <row r="80" spans="3:3" x14ac:dyDescent="0.25">
      <c r="C80" s="8">
        <f t="shared" si="38"/>
        <v>38292</v>
      </c>
    </row>
    <row r="81" spans="3:3" x14ac:dyDescent="0.25">
      <c r="C81" s="8">
        <f t="shared" si="38"/>
        <v>38261</v>
      </c>
    </row>
    <row r="82" spans="3:3" x14ac:dyDescent="0.25">
      <c r="C82" s="8">
        <f t="shared" si="38"/>
        <v>38231</v>
      </c>
    </row>
    <row r="83" spans="3:3" x14ac:dyDescent="0.25">
      <c r="C83" s="8">
        <f t="shared" si="38"/>
        <v>38200</v>
      </c>
    </row>
    <row r="84" spans="3:3" x14ac:dyDescent="0.25">
      <c r="C84" s="8">
        <f t="shared" si="38"/>
        <v>38169</v>
      </c>
    </row>
    <row r="85" spans="3:3" x14ac:dyDescent="0.25">
      <c r="C85" s="8">
        <f t="shared" si="38"/>
        <v>38139</v>
      </c>
    </row>
    <row r="86" spans="3:3" x14ac:dyDescent="0.25">
      <c r="C86" s="8">
        <f t="shared" si="38"/>
        <v>38108</v>
      </c>
    </row>
    <row r="87" spans="3:3" x14ac:dyDescent="0.25">
      <c r="C87" s="8">
        <f t="shared" si="38"/>
        <v>38078</v>
      </c>
    </row>
    <row r="88" spans="3:3" x14ac:dyDescent="0.25">
      <c r="C88" s="8">
        <f t="shared" si="38"/>
        <v>38047</v>
      </c>
    </row>
    <row r="89" spans="3:3" x14ac:dyDescent="0.25">
      <c r="C89" s="8">
        <f t="shared" si="38"/>
        <v>38018</v>
      </c>
    </row>
    <row r="90" spans="3:3" x14ac:dyDescent="0.25">
      <c r="C90" s="8">
        <f t="shared" si="38"/>
        <v>37987</v>
      </c>
    </row>
    <row r="91" spans="3:3" x14ac:dyDescent="0.25">
      <c r="C91" s="8">
        <f t="shared" si="38"/>
        <v>37956</v>
      </c>
    </row>
    <row r="92" spans="3:3" x14ac:dyDescent="0.25">
      <c r="C92" s="8">
        <f t="shared" si="38"/>
        <v>37926</v>
      </c>
    </row>
    <row r="93" spans="3:3" x14ac:dyDescent="0.25">
      <c r="C93" s="8">
        <f t="shared" si="38"/>
        <v>37895</v>
      </c>
    </row>
    <row r="94" spans="3:3" x14ac:dyDescent="0.25">
      <c r="C94" s="8">
        <f t="shared" si="38"/>
        <v>37865</v>
      </c>
    </row>
    <row r="95" spans="3:3" x14ac:dyDescent="0.25">
      <c r="C95" s="8">
        <f t="shared" si="38"/>
        <v>37834</v>
      </c>
    </row>
    <row r="96" spans="3:3" x14ac:dyDescent="0.25">
      <c r="C96" s="8">
        <f t="shared" si="38"/>
        <v>37803</v>
      </c>
    </row>
    <row r="97" spans="3:3" x14ac:dyDescent="0.25">
      <c r="C97" s="8">
        <f t="shared" si="38"/>
        <v>37773</v>
      </c>
    </row>
    <row r="98" spans="3:3" x14ac:dyDescent="0.25">
      <c r="C98" s="8">
        <f t="shared" si="38"/>
        <v>37742</v>
      </c>
    </row>
    <row r="99" spans="3:3" x14ac:dyDescent="0.25">
      <c r="C99" s="8">
        <f t="shared" si="38"/>
        <v>37712</v>
      </c>
    </row>
    <row r="100" spans="3:3" x14ac:dyDescent="0.25">
      <c r="C100" s="8">
        <f t="shared" si="38"/>
        <v>37681</v>
      </c>
    </row>
    <row r="101" spans="3:3" x14ac:dyDescent="0.25">
      <c r="C101" s="8">
        <f t="shared" si="38"/>
        <v>37653</v>
      </c>
    </row>
    <row r="102" spans="3:3" x14ac:dyDescent="0.25">
      <c r="C102" s="8">
        <f t="shared" si="38"/>
        <v>37622</v>
      </c>
    </row>
    <row r="103" spans="3:3" x14ac:dyDescent="0.25">
      <c r="C103" s="8">
        <f t="shared" si="38"/>
        <v>37591</v>
      </c>
    </row>
    <row r="104" spans="3:3" x14ac:dyDescent="0.25">
      <c r="C104" s="8">
        <f t="shared" si="38"/>
        <v>37561</v>
      </c>
    </row>
    <row r="105" spans="3:3" x14ac:dyDescent="0.25">
      <c r="C105" s="8">
        <f t="shared" si="38"/>
        <v>37530</v>
      </c>
    </row>
    <row r="106" spans="3:3" x14ac:dyDescent="0.25">
      <c r="C106" s="8">
        <f t="shared" si="38"/>
        <v>37500</v>
      </c>
    </row>
    <row r="107" spans="3:3" x14ac:dyDescent="0.25">
      <c r="C107" s="8">
        <f t="shared" si="38"/>
        <v>37469</v>
      </c>
    </row>
    <row r="108" spans="3:3" x14ac:dyDescent="0.25">
      <c r="C108" s="8">
        <f t="shared" si="38"/>
        <v>37438</v>
      </c>
    </row>
    <row r="109" spans="3:3" x14ac:dyDescent="0.25">
      <c r="C109" s="8">
        <f t="shared" si="38"/>
        <v>37408</v>
      </c>
    </row>
    <row r="110" spans="3:3" x14ac:dyDescent="0.25">
      <c r="C110" s="8">
        <f t="shared" si="38"/>
        <v>37377</v>
      </c>
    </row>
    <row r="111" spans="3:3" x14ac:dyDescent="0.25">
      <c r="C111" s="8">
        <f t="shared" si="38"/>
        <v>37347</v>
      </c>
    </row>
    <row r="112" spans="3:3" x14ac:dyDescent="0.25">
      <c r="C112" s="8">
        <f t="shared" si="38"/>
        <v>37316</v>
      </c>
    </row>
    <row r="113" spans="3:3" x14ac:dyDescent="0.25">
      <c r="C113" s="8">
        <f t="shared" si="38"/>
        <v>37288</v>
      </c>
    </row>
    <row r="114" spans="3:3" x14ac:dyDescent="0.25">
      <c r="C114" s="8">
        <f t="shared" si="38"/>
        <v>37257</v>
      </c>
    </row>
    <row r="115" spans="3:3" x14ac:dyDescent="0.25">
      <c r="C115" s="8">
        <f t="shared" si="38"/>
        <v>37226</v>
      </c>
    </row>
    <row r="116" spans="3:3" x14ac:dyDescent="0.25">
      <c r="C116" s="8">
        <f t="shared" si="38"/>
        <v>37196</v>
      </c>
    </row>
    <row r="117" spans="3:3" x14ac:dyDescent="0.25">
      <c r="C117" s="8">
        <f t="shared" si="38"/>
        <v>37165</v>
      </c>
    </row>
    <row r="118" spans="3:3" x14ac:dyDescent="0.25">
      <c r="C118" s="8">
        <f t="shared" si="38"/>
        <v>37135</v>
      </c>
    </row>
    <row r="119" spans="3:3" x14ac:dyDescent="0.25">
      <c r="C119" s="8">
        <f t="shared" si="38"/>
        <v>37104</v>
      </c>
    </row>
    <row r="120" spans="3:3" x14ac:dyDescent="0.25">
      <c r="C120" s="8">
        <f t="shared" si="38"/>
        <v>37073</v>
      </c>
    </row>
    <row r="121" spans="3:3" x14ac:dyDescent="0.25">
      <c r="C121" s="8">
        <f t="shared" si="38"/>
        <v>37043</v>
      </c>
    </row>
    <row r="122" spans="3:3" x14ac:dyDescent="0.25">
      <c r="C122" s="8">
        <f t="shared" si="38"/>
        <v>37012</v>
      </c>
    </row>
    <row r="123" spans="3:3" x14ac:dyDescent="0.25">
      <c r="C123" s="8">
        <f t="shared" si="38"/>
        <v>36982</v>
      </c>
    </row>
    <row r="124" spans="3:3" x14ac:dyDescent="0.25">
      <c r="C124" s="8">
        <f t="shared" si="38"/>
        <v>36951</v>
      </c>
    </row>
    <row r="125" spans="3:3" x14ac:dyDescent="0.25">
      <c r="C125" s="8">
        <f t="shared" si="38"/>
        <v>36923</v>
      </c>
    </row>
    <row r="126" spans="3:3" x14ac:dyDescent="0.25">
      <c r="C126" s="8">
        <f t="shared" si="38"/>
        <v>36892</v>
      </c>
    </row>
    <row r="127" spans="3:3" x14ac:dyDescent="0.25">
      <c r="C127" s="8">
        <f t="shared" si="38"/>
        <v>36861</v>
      </c>
    </row>
    <row r="128" spans="3:3" x14ac:dyDescent="0.25">
      <c r="C128" s="8">
        <f t="shared" si="38"/>
        <v>36831</v>
      </c>
    </row>
    <row r="129" spans="3:3" x14ac:dyDescent="0.25">
      <c r="C129" s="8">
        <f t="shared" si="38"/>
        <v>36800</v>
      </c>
    </row>
    <row r="130" spans="3:3" x14ac:dyDescent="0.25">
      <c r="C130" s="8">
        <f t="shared" si="38"/>
        <v>36770</v>
      </c>
    </row>
    <row r="131" spans="3:3" x14ac:dyDescent="0.25">
      <c r="C131" s="8">
        <f t="shared" si="38"/>
        <v>36739</v>
      </c>
    </row>
    <row r="132" spans="3:3" x14ac:dyDescent="0.25">
      <c r="C132" s="8">
        <f t="shared" si="38"/>
        <v>36708</v>
      </c>
    </row>
    <row r="133" spans="3:3" x14ac:dyDescent="0.25">
      <c r="C133" s="8">
        <f t="shared" ref="C133:C196" si="39">IF(OR(C132="",C132&lt;=DATE(1982,4,1)),"",DATE(YEAR(C132),MONTH(C132)-1,1))</f>
        <v>36678</v>
      </c>
    </row>
    <row r="134" spans="3:3" x14ac:dyDescent="0.25">
      <c r="C134" s="8">
        <f t="shared" si="39"/>
        <v>36647</v>
      </c>
    </row>
    <row r="135" spans="3:3" x14ac:dyDescent="0.25">
      <c r="C135" s="8">
        <f t="shared" si="39"/>
        <v>36617</v>
      </c>
    </row>
    <row r="136" spans="3:3" x14ac:dyDescent="0.25">
      <c r="C136" s="8">
        <f t="shared" si="39"/>
        <v>36586</v>
      </c>
    </row>
    <row r="137" spans="3:3" x14ac:dyDescent="0.25">
      <c r="C137" s="8">
        <f t="shared" si="39"/>
        <v>36557</v>
      </c>
    </row>
    <row r="138" spans="3:3" x14ac:dyDescent="0.25">
      <c r="C138" s="8">
        <f t="shared" si="39"/>
        <v>36526</v>
      </c>
    </row>
    <row r="139" spans="3:3" x14ac:dyDescent="0.25">
      <c r="C139" s="8">
        <f t="shared" si="39"/>
        <v>36495</v>
      </c>
    </row>
    <row r="140" spans="3:3" x14ac:dyDescent="0.25">
      <c r="C140" s="8">
        <f t="shared" si="39"/>
        <v>36465</v>
      </c>
    </row>
    <row r="141" spans="3:3" x14ac:dyDescent="0.25">
      <c r="C141" s="8">
        <f t="shared" si="39"/>
        <v>36434</v>
      </c>
    </row>
    <row r="142" spans="3:3" x14ac:dyDescent="0.25">
      <c r="C142" s="8">
        <f t="shared" si="39"/>
        <v>36404</v>
      </c>
    </row>
    <row r="143" spans="3:3" x14ac:dyDescent="0.25">
      <c r="C143" s="8">
        <f t="shared" si="39"/>
        <v>36373</v>
      </c>
    </row>
    <row r="144" spans="3:3" x14ac:dyDescent="0.25">
      <c r="C144" s="8">
        <f t="shared" si="39"/>
        <v>36342</v>
      </c>
    </row>
    <row r="145" spans="3:3" x14ac:dyDescent="0.25">
      <c r="C145" s="8">
        <f t="shared" si="39"/>
        <v>36312</v>
      </c>
    </row>
    <row r="146" spans="3:3" x14ac:dyDescent="0.25">
      <c r="C146" s="8">
        <f t="shared" si="39"/>
        <v>36281</v>
      </c>
    </row>
    <row r="147" spans="3:3" x14ac:dyDescent="0.25">
      <c r="C147" s="8">
        <f t="shared" si="39"/>
        <v>36251</v>
      </c>
    </row>
    <row r="148" spans="3:3" x14ac:dyDescent="0.25">
      <c r="C148" s="8">
        <f t="shared" si="39"/>
        <v>36220</v>
      </c>
    </row>
    <row r="149" spans="3:3" x14ac:dyDescent="0.25">
      <c r="C149" s="8">
        <f t="shared" si="39"/>
        <v>36192</v>
      </c>
    </row>
    <row r="150" spans="3:3" x14ac:dyDescent="0.25">
      <c r="C150" s="8">
        <f t="shared" si="39"/>
        <v>36161</v>
      </c>
    </row>
    <row r="151" spans="3:3" x14ac:dyDescent="0.25">
      <c r="C151" s="8">
        <f t="shared" si="39"/>
        <v>36130</v>
      </c>
    </row>
    <row r="152" spans="3:3" x14ac:dyDescent="0.25">
      <c r="C152" s="8">
        <f t="shared" si="39"/>
        <v>36100</v>
      </c>
    </row>
    <row r="153" spans="3:3" x14ac:dyDescent="0.25">
      <c r="C153" s="8">
        <f t="shared" si="39"/>
        <v>36069</v>
      </c>
    </row>
    <row r="154" spans="3:3" x14ac:dyDescent="0.25">
      <c r="C154" s="8">
        <f t="shared" si="39"/>
        <v>36039</v>
      </c>
    </row>
    <row r="155" spans="3:3" x14ac:dyDescent="0.25">
      <c r="C155" s="8">
        <f t="shared" si="39"/>
        <v>36008</v>
      </c>
    </row>
    <row r="156" spans="3:3" x14ac:dyDescent="0.25">
      <c r="C156" s="8">
        <f t="shared" si="39"/>
        <v>35977</v>
      </c>
    </row>
    <row r="157" spans="3:3" x14ac:dyDescent="0.25">
      <c r="C157" s="8">
        <f t="shared" si="39"/>
        <v>35947</v>
      </c>
    </row>
    <row r="158" spans="3:3" x14ac:dyDescent="0.25">
      <c r="C158" s="8">
        <f t="shared" si="39"/>
        <v>35916</v>
      </c>
    </row>
    <row r="159" spans="3:3" x14ac:dyDescent="0.25">
      <c r="C159" s="8">
        <f t="shared" si="39"/>
        <v>35886</v>
      </c>
    </row>
    <row r="160" spans="3:3" x14ac:dyDescent="0.25">
      <c r="C160" s="8">
        <f t="shared" si="39"/>
        <v>35855</v>
      </c>
    </row>
    <row r="161" spans="3:3" x14ac:dyDescent="0.25">
      <c r="C161" s="8">
        <f t="shared" si="39"/>
        <v>35827</v>
      </c>
    </row>
    <row r="162" spans="3:3" x14ac:dyDescent="0.25">
      <c r="C162" s="8">
        <f t="shared" si="39"/>
        <v>35796</v>
      </c>
    </row>
    <row r="163" spans="3:3" x14ac:dyDescent="0.25">
      <c r="C163" s="8">
        <f t="shared" si="39"/>
        <v>35765</v>
      </c>
    </row>
    <row r="164" spans="3:3" x14ac:dyDescent="0.25">
      <c r="C164" s="8">
        <f t="shared" si="39"/>
        <v>35735</v>
      </c>
    </row>
    <row r="165" spans="3:3" x14ac:dyDescent="0.25">
      <c r="C165" s="8">
        <f t="shared" si="39"/>
        <v>35704</v>
      </c>
    </row>
    <row r="166" spans="3:3" x14ac:dyDescent="0.25">
      <c r="C166" s="8">
        <f t="shared" si="39"/>
        <v>35674</v>
      </c>
    </row>
    <row r="167" spans="3:3" x14ac:dyDescent="0.25">
      <c r="C167" s="8">
        <f t="shared" si="39"/>
        <v>35643</v>
      </c>
    </row>
    <row r="168" spans="3:3" x14ac:dyDescent="0.25">
      <c r="C168" s="8">
        <f t="shared" si="39"/>
        <v>35612</v>
      </c>
    </row>
    <row r="169" spans="3:3" x14ac:dyDescent="0.25">
      <c r="C169" s="8">
        <f t="shared" si="39"/>
        <v>35582</v>
      </c>
    </row>
    <row r="170" spans="3:3" x14ac:dyDescent="0.25">
      <c r="C170" s="8">
        <f t="shared" si="39"/>
        <v>35551</v>
      </c>
    </row>
    <row r="171" spans="3:3" x14ac:dyDescent="0.25">
      <c r="C171" s="8">
        <f t="shared" si="39"/>
        <v>35521</v>
      </c>
    </row>
    <row r="172" spans="3:3" x14ac:dyDescent="0.25">
      <c r="C172" s="8">
        <f t="shared" si="39"/>
        <v>35490</v>
      </c>
    </row>
    <row r="173" spans="3:3" x14ac:dyDescent="0.25">
      <c r="C173" s="8">
        <f t="shared" si="39"/>
        <v>35462</v>
      </c>
    </row>
    <row r="174" spans="3:3" x14ac:dyDescent="0.25">
      <c r="C174" s="8">
        <f t="shared" si="39"/>
        <v>35431</v>
      </c>
    </row>
    <row r="175" spans="3:3" x14ac:dyDescent="0.25">
      <c r="C175" s="8">
        <f t="shared" si="39"/>
        <v>35400</v>
      </c>
    </row>
    <row r="176" spans="3:3" x14ac:dyDescent="0.25">
      <c r="C176" s="8">
        <f t="shared" si="39"/>
        <v>35370</v>
      </c>
    </row>
    <row r="177" spans="3:3" x14ac:dyDescent="0.25">
      <c r="C177" s="8">
        <f t="shared" si="39"/>
        <v>35339</v>
      </c>
    </row>
    <row r="178" spans="3:3" x14ac:dyDescent="0.25">
      <c r="C178" s="8">
        <f t="shared" si="39"/>
        <v>35309</v>
      </c>
    </row>
    <row r="179" spans="3:3" x14ac:dyDescent="0.25">
      <c r="C179" s="8">
        <f t="shared" si="39"/>
        <v>35278</v>
      </c>
    </row>
    <row r="180" spans="3:3" x14ac:dyDescent="0.25">
      <c r="C180" s="8">
        <f t="shared" si="39"/>
        <v>35247</v>
      </c>
    </row>
    <row r="181" spans="3:3" x14ac:dyDescent="0.25">
      <c r="C181" s="8">
        <f t="shared" si="39"/>
        <v>35217</v>
      </c>
    </row>
    <row r="182" spans="3:3" x14ac:dyDescent="0.25">
      <c r="C182" s="8">
        <f t="shared" si="39"/>
        <v>35186</v>
      </c>
    </row>
    <row r="183" spans="3:3" x14ac:dyDescent="0.25">
      <c r="C183" s="8">
        <f t="shared" si="39"/>
        <v>35156</v>
      </c>
    </row>
    <row r="184" spans="3:3" x14ac:dyDescent="0.25">
      <c r="C184" s="8">
        <f t="shared" si="39"/>
        <v>35125</v>
      </c>
    </row>
    <row r="185" spans="3:3" x14ac:dyDescent="0.25">
      <c r="C185" s="8">
        <f t="shared" si="39"/>
        <v>35096</v>
      </c>
    </row>
    <row r="186" spans="3:3" x14ac:dyDescent="0.25">
      <c r="C186" s="8">
        <f t="shared" si="39"/>
        <v>35065</v>
      </c>
    </row>
    <row r="187" spans="3:3" x14ac:dyDescent="0.25">
      <c r="C187" s="8">
        <f t="shared" si="39"/>
        <v>35034</v>
      </c>
    </row>
    <row r="188" spans="3:3" x14ac:dyDescent="0.25">
      <c r="C188" s="8">
        <f t="shared" si="39"/>
        <v>35004</v>
      </c>
    </row>
    <row r="189" spans="3:3" x14ac:dyDescent="0.25">
      <c r="C189" s="8">
        <f t="shared" si="39"/>
        <v>34973</v>
      </c>
    </row>
    <row r="190" spans="3:3" x14ac:dyDescent="0.25">
      <c r="C190" s="8">
        <f t="shared" si="39"/>
        <v>34943</v>
      </c>
    </row>
    <row r="191" spans="3:3" x14ac:dyDescent="0.25">
      <c r="C191" s="8">
        <f t="shared" si="39"/>
        <v>34912</v>
      </c>
    </row>
    <row r="192" spans="3:3" x14ac:dyDescent="0.25">
      <c r="C192" s="8">
        <f t="shared" si="39"/>
        <v>34881</v>
      </c>
    </row>
    <row r="193" spans="3:3" x14ac:dyDescent="0.25">
      <c r="C193" s="8">
        <f t="shared" si="39"/>
        <v>34851</v>
      </c>
    </row>
    <row r="194" spans="3:3" x14ac:dyDescent="0.25">
      <c r="C194" s="8">
        <f t="shared" si="39"/>
        <v>34820</v>
      </c>
    </row>
    <row r="195" spans="3:3" x14ac:dyDescent="0.25">
      <c r="C195" s="8">
        <f t="shared" si="39"/>
        <v>34790</v>
      </c>
    </row>
    <row r="196" spans="3:3" x14ac:dyDescent="0.25">
      <c r="C196" s="8">
        <f t="shared" si="39"/>
        <v>34759</v>
      </c>
    </row>
    <row r="197" spans="3:3" x14ac:dyDescent="0.25">
      <c r="C197" s="8">
        <f t="shared" ref="C197:C260" si="40">IF(OR(C196="",C196&lt;=DATE(1982,4,1)),"",DATE(YEAR(C196),MONTH(C196)-1,1))</f>
        <v>34731</v>
      </c>
    </row>
    <row r="198" spans="3:3" x14ac:dyDescent="0.25">
      <c r="C198" s="8">
        <f t="shared" si="40"/>
        <v>34700</v>
      </c>
    </row>
    <row r="199" spans="3:3" x14ac:dyDescent="0.25">
      <c r="C199" s="8">
        <f t="shared" si="40"/>
        <v>34669</v>
      </c>
    </row>
    <row r="200" spans="3:3" x14ac:dyDescent="0.25">
      <c r="C200" s="8">
        <f t="shared" si="40"/>
        <v>34639</v>
      </c>
    </row>
    <row r="201" spans="3:3" x14ac:dyDescent="0.25">
      <c r="C201" s="8">
        <f t="shared" si="40"/>
        <v>34608</v>
      </c>
    </row>
    <row r="202" spans="3:3" x14ac:dyDescent="0.25">
      <c r="C202" s="8">
        <f t="shared" si="40"/>
        <v>34578</v>
      </c>
    </row>
    <row r="203" spans="3:3" x14ac:dyDescent="0.25">
      <c r="C203" s="8">
        <f t="shared" si="40"/>
        <v>34547</v>
      </c>
    </row>
    <row r="204" spans="3:3" x14ac:dyDescent="0.25">
      <c r="C204" s="8">
        <f t="shared" si="40"/>
        <v>34516</v>
      </c>
    </row>
    <row r="205" spans="3:3" x14ac:dyDescent="0.25">
      <c r="C205" s="8">
        <f t="shared" si="40"/>
        <v>34486</v>
      </c>
    </row>
    <row r="206" spans="3:3" x14ac:dyDescent="0.25">
      <c r="C206" s="8">
        <f t="shared" si="40"/>
        <v>34455</v>
      </c>
    </row>
    <row r="207" spans="3:3" x14ac:dyDescent="0.25">
      <c r="C207" s="8">
        <f t="shared" si="40"/>
        <v>34425</v>
      </c>
    </row>
    <row r="208" spans="3:3" x14ac:dyDescent="0.25">
      <c r="C208" s="8">
        <f t="shared" si="40"/>
        <v>34394</v>
      </c>
    </row>
    <row r="209" spans="3:3" x14ac:dyDescent="0.25">
      <c r="C209" s="8">
        <f t="shared" si="40"/>
        <v>34366</v>
      </c>
    </row>
    <row r="210" spans="3:3" x14ac:dyDescent="0.25">
      <c r="C210" s="8">
        <f t="shared" si="40"/>
        <v>34335</v>
      </c>
    </row>
    <row r="211" spans="3:3" x14ac:dyDescent="0.25">
      <c r="C211" s="8">
        <f t="shared" si="40"/>
        <v>34304</v>
      </c>
    </row>
    <row r="212" spans="3:3" x14ac:dyDescent="0.25">
      <c r="C212" s="8">
        <f t="shared" si="40"/>
        <v>34274</v>
      </c>
    </row>
    <row r="213" spans="3:3" x14ac:dyDescent="0.25">
      <c r="C213" s="8">
        <f t="shared" si="40"/>
        <v>34243</v>
      </c>
    </row>
    <row r="214" spans="3:3" x14ac:dyDescent="0.25">
      <c r="C214" s="8">
        <f t="shared" si="40"/>
        <v>34213</v>
      </c>
    </row>
    <row r="215" spans="3:3" x14ac:dyDescent="0.25">
      <c r="C215" s="8">
        <f t="shared" si="40"/>
        <v>34182</v>
      </c>
    </row>
    <row r="216" spans="3:3" x14ac:dyDescent="0.25">
      <c r="C216" s="8">
        <f t="shared" si="40"/>
        <v>34151</v>
      </c>
    </row>
    <row r="217" spans="3:3" x14ac:dyDescent="0.25">
      <c r="C217" s="8">
        <f t="shared" si="40"/>
        <v>34121</v>
      </c>
    </row>
    <row r="218" spans="3:3" x14ac:dyDescent="0.25">
      <c r="C218" s="8">
        <f t="shared" si="40"/>
        <v>34090</v>
      </c>
    </row>
    <row r="219" spans="3:3" x14ac:dyDescent="0.25">
      <c r="C219" s="8">
        <f t="shared" si="40"/>
        <v>34060</v>
      </c>
    </row>
    <row r="220" spans="3:3" x14ac:dyDescent="0.25">
      <c r="C220" s="8">
        <f t="shared" si="40"/>
        <v>34029</v>
      </c>
    </row>
    <row r="221" spans="3:3" x14ac:dyDescent="0.25">
      <c r="C221" s="8">
        <f t="shared" si="40"/>
        <v>34001</v>
      </c>
    </row>
    <row r="222" spans="3:3" x14ac:dyDescent="0.25">
      <c r="C222" s="8">
        <f t="shared" si="40"/>
        <v>33970</v>
      </c>
    </row>
    <row r="223" spans="3:3" x14ac:dyDescent="0.25">
      <c r="C223" s="8">
        <f t="shared" si="40"/>
        <v>33939</v>
      </c>
    </row>
    <row r="224" spans="3:3" x14ac:dyDescent="0.25">
      <c r="C224" s="8">
        <f t="shared" si="40"/>
        <v>33909</v>
      </c>
    </row>
    <row r="225" spans="3:3" x14ac:dyDescent="0.25">
      <c r="C225" s="8">
        <f t="shared" si="40"/>
        <v>33878</v>
      </c>
    </row>
    <row r="226" spans="3:3" x14ac:dyDescent="0.25">
      <c r="C226" s="8">
        <f t="shared" si="40"/>
        <v>33848</v>
      </c>
    </row>
    <row r="227" spans="3:3" x14ac:dyDescent="0.25">
      <c r="C227" s="8">
        <f t="shared" si="40"/>
        <v>33817</v>
      </c>
    </row>
    <row r="228" spans="3:3" x14ac:dyDescent="0.25">
      <c r="C228" s="8">
        <f t="shared" si="40"/>
        <v>33786</v>
      </c>
    </row>
    <row r="229" spans="3:3" x14ac:dyDescent="0.25">
      <c r="C229" s="8">
        <f t="shared" si="40"/>
        <v>33756</v>
      </c>
    </row>
    <row r="230" spans="3:3" x14ac:dyDescent="0.25">
      <c r="C230" s="8">
        <f t="shared" si="40"/>
        <v>33725</v>
      </c>
    </row>
    <row r="231" spans="3:3" x14ac:dyDescent="0.25">
      <c r="C231" s="8">
        <f t="shared" si="40"/>
        <v>33695</v>
      </c>
    </row>
    <row r="232" spans="3:3" x14ac:dyDescent="0.25">
      <c r="C232" s="8">
        <f t="shared" si="40"/>
        <v>33664</v>
      </c>
    </row>
    <row r="233" spans="3:3" x14ac:dyDescent="0.25">
      <c r="C233" s="8">
        <f t="shared" si="40"/>
        <v>33635</v>
      </c>
    </row>
    <row r="234" spans="3:3" x14ac:dyDescent="0.25">
      <c r="C234" s="8">
        <f t="shared" si="40"/>
        <v>33604</v>
      </c>
    </row>
    <row r="235" spans="3:3" x14ac:dyDescent="0.25">
      <c r="C235" s="8">
        <f t="shared" si="40"/>
        <v>33573</v>
      </c>
    </row>
    <row r="236" spans="3:3" x14ac:dyDescent="0.25">
      <c r="C236" s="8">
        <f t="shared" si="40"/>
        <v>33543</v>
      </c>
    </row>
    <row r="237" spans="3:3" x14ac:dyDescent="0.25">
      <c r="C237" s="8">
        <f t="shared" si="40"/>
        <v>33512</v>
      </c>
    </row>
    <row r="238" spans="3:3" x14ac:dyDescent="0.25">
      <c r="C238" s="8">
        <f t="shared" si="40"/>
        <v>33482</v>
      </c>
    </row>
    <row r="239" spans="3:3" x14ac:dyDescent="0.25">
      <c r="C239" s="8">
        <f t="shared" si="40"/>
        <v>33451</v>
      </c>
    </row>
    <row r="240" spans="3:3" x14ac:dyDescent="0.25">
      <c r="C240" s="8">
        <f t="shared" si="40"/>
        <v>33420</v>
      </c>
    </row>
    <row r="241" spans="3:3" x14ac:dyDescent="0.25">
      <c r="C241" s="8">
        <f t="shared" si="40"/>
        <v>33390</v>
      </c>
    </row>
    <row r="242" spans="3:3" x14ac:dyDescent="0.25">
      <c r="C242" s="8">
        <f t="shared" si="40"/>
        <v>33359</v>
      </c>
    </row>
    <row r="243" spans="3:3" x14ac:dyDescent="0.25">
      <c r="C243" s="8">
        <f t="shared" si="40"/>
        <v>33329</v>
      </c>
    </row>
    <row r="244" spans="3:3" x14ac:dyDescent="0.25">
      <c r="C244" s="8">
        <f t="shared" si="40"/>
        <v>33298</v>
      </c>
    </row>
    <row r="245" spans="3:3" x14ac:dyDescent="0.25">
      <c r="C245" s="8">
        <f t="shared" si="40"/>
        <v>33270</v>
      </c>
    </row>
    <row r="246" spans="3:3" x14ac:dyDescent="0.25">
      <c r="C246" s="8">
        <f t="shared" si="40"/>
        <v>33239</v>
      </c>
    </row>
    <row r="247" spans="3:3" x14ac:dyDescent="0.25">
      <c r="C247" s="8">
        <f t="shared" si="40"/>
        <v>33208</v>
      </c>
    </row>
    <row r="248" spans="3:3" x14ac:dyDescent="0.25">
      <c r="C248" s="8">
        <f t="shared" si="40"/>
        <v>33178</v>
      </c>
    </row>
    <row r="249" spans="3:3" x14ac:dyDescent="0.25">
      <c r="C249" s="8">
        <f t="shared" si="40"/>
        <v>33147</v>
      </c>
    </row>
    <row r="250" spans="3:3" x14ac:dyDescent="0.25">
      <c r="C250" s="8">
        <f t="shared" si="40"/>
        <v>33117</v>
      </c>
    </row>
    <row r="251" spans="3:3" x14ac:dyDescent="0.25">
      <c r="C251" s="8">
        <f t="shared" si="40"/>
        <v>33086</v>
      </c>
    </row>
    <row r="252" spans="3:3" x14ac:dyDescent="0.25">
      <c r="C252" s="8">
        <f t="shared" si="40"/>
        <v>33055</v>
      </c>
    </row>
    <row r="253" spans="3:3" x14ac:dyDescent="0.25">
      <c r="C253" s="8">
        <f t="shared" si="40"/>
        <v>33025</v>
      </c>
    </row>
    <row r="254" spans="3:3" x14ac:dyDescent="0.25">
      <c r="C254" s="8">
        <f t="shared" si="40"/>
        <v>32994</v>
      </c>
    </row>
    <row r="255" spans="3:3" x14ac:dyDescent="0.25">
      <c r="C255" s="8">
        <f t="shared" si="40"/>
        <v>32964</v>
      </c>
    </row>
    <row r="256" spans="3:3" x14ac:dyDescent="0.25">
      <c r="C256" s="8">
        <f t="shared" si="40"/>
        <v>32933</v>
      </c>
    </row>
    <row r="257" spans="3:3" x14ac:dyDescent="0.25">
      <c r="C257" s="8">
        <f t="shared" si="40"/>
        <v>32905</v>
      </c>
    </row>
    <row r="258" spans="3:3" x14ac:dyDescent="0.25">
      <c r="C258" s="8">
        <f t="shared" si="40"/>
        <v>32874</v>
      </c>
    </row>
    <row r="259" spans="3:3" x14ac:dyDescent="0.25">
      <c r="C259" s="8">
        <f t="shared" si="40"/>
        <v>32843</v>
      </c>
    </row>
    <row r="260" spans="3:3" x14ac:dyDescent="0.25">
      <c r="C260" s="8">
        <f t="shared" si="40"/>
        <v>32813</v>
      </c>
    </row>
    <row r="261" spans="3:3" x14ac:dyDescent="0.25">
      <c r="C261" s="8">
        <f t="shared" ref="C261:C324" si="41">IF(OR(C260="",C260&lt;=DATE(1982,4,1)),"",DATE(YEAR(C260),MONTH(C260)-1,1))</f>
        <v>32782</v>
      </c>
    </row>
    <row r="262" spans="3:3" x14ac:dyDescent="0.25">
      <c r="C262" s="8">
        <f t="shared" si="41"/>
        <v>32752</v>
      </c>
    </row>
    <row r="263" spans="3:3" x14ac:dyDescent="0.25">
      <c r="C263" s="8">
        <f t="shared" si="41"/>
        <v>32721</v>
      </c>
    </row>
    <row r="264" spans="3:3" x14ac:dyDescent="0.25">
      <c r="C264" s="8">
        <f t="shared" si="41"/>
        <v>32690</v>
      </c>
    </row>
    <row r="265" spans="3:3" x14ac:dyDescent="0.25">
      <c r="C265" s="8">
        <f t="shared" si="41"/>
        <v>32660</v>
      </c>
    </row>
    <row r="266" spans="3:3" x14ac:dyDescent="0.25">
      <c r="C266" s="8">
        <f t="shared" si="41"/>
        <v>32629</v>
      </c>
    </row>
    <row r="267" spans="3:3" x14ac:dyDescent="0.25">
      <c r="C267" s="8">
        <f t="shared" si="41"/>
        <v>32599</v>
      </c>
    </row>
    <row r="268" spans="3:3" x14ac:dyDescent="0.25">
      <c r="C268" s="8">
        <f t="shared" si="41"/>
        <v>32568</v>
      </c>
    </row>
    <row r="269" spans="3:3" x14ac:dyDescent="0.25">
      <c r="C269" s="8">
        <f t="shared" si="41"/>
        <v>32540</v>
      </c>
    </row>
    <row r="270" spans="3:3" x14ac:dyDescent="0.25">
      <c r="C270" s="8">
        <f t="shared" si="41"/>
        <v>32509</v>
      </c>
    </row>
    <row r="271" spans="3:3" x14ac:dyDescent="0.25">
      <c r="C271" s="8">
        <f t="shared" si="41"/>
        <v>32478</v>
      </c>
    </row>
    <row r="272" spans="3:3" x14ac:dyDescent="0.25">
      <c r="C272" s="8">
        <f t="shared" si="41"/>
        <v>32448</v>
      </c>
    </row>
    <row r="273" spans="3:3" x14ac:dyDescent="0.25">
      <c r="C273" s="8">
        <f t="shared" si="41"/>
        <v>32417</v>
      </c>
    </row>
    <row r="274" spans="3:3" x14ac:dyDescent="0.25">
      <c r="C274" s="8">
        <f t="shared" si="41"/>
        <v>32387</v>
      </c>
    </row>
    <row r="275" spans="3:3" x14ac:dyDescent="0.25">
      <c r="C275" s="8">
        <f t="shared" si="41"/>
        <v>32356</v>
      </c>
    </row>
    <row r="276" spans="3:3" x14ac:dyDescent="0.25">
      <c r="C276" s="8">
        <f t="shared" si="41"/>
        <v>32325</v>
      </c>
    </row>
    <row r="277" spans="3:3" x14ac:dyDescent="0.25">
      <c r="C277" s="8">
        <f t="shared" si="41"/>
        <v>32295</v>
      </c>
    </row>
    <row r="278" spans="3:3" x14ac:dyDescent="0.25">
      <c r="C278" s="8">
        <f t="shared" si="41"/>
        <v>32264</v>
      </c>
    </row>
    <row r="279" spans="3:3" x14ac:dyDescent="0.25">
      <c r="C279" s="8">
        <f t="shared" si="41"/>
        <v>32234</v>
      </c>
    </row>
    <row r="280" spans="3:3" x14ac:dyDescent="0.25">
      <c r="C280" s="8">
        <f t="shared" si="41"/>
        <v>32203</v>
      </c>
    </row>
    <row r="281" spans="3:3" x14ac:dyDescent="0.25">
      <c r="C281" s="8">
        <f t="shared" si="41"/>
        <v>32174</v>
      </c>
    </row>
    <row r="282" spans="3:3" x14ac:dyDescent="0.25">
      <c r="C282" s="8">
        <f t="shared" si="41"/>
        <v>32143</v>
      </c>
    </row>
    <row r="283" spans="3:3" x14ac:dyDescent="0.25">
      <c r="C283" s="8">
        <f t="shared" si="41"/>
        <v>32112</v>
      </c>
    </row>
    <row r="284" spans="3:3" x14ac:dyDescent="0.25">
      <c r="C284" s="8">
        <f t="shared" si="41"/>
        <v>32082</v>
      </c>
    </row>
    <row r="285" spans="3:3" x14ac:dyDescent="0.25">
      <c r="C285" s="8">
        <f t="shared" si="41"/>
        <v>32051</v>
      </c>
    </row>
    <row r="286" spans="3:3" x14ac:dyDescent="0.25">
      <c r="C286" s="8">
        <f t="shared" si="41"/>
        <v>32021</v>
      </c>
    </row>
    <row r="287" spans="3:3" x14ac:dyDescent="0.25">
      <c r="C287" s="8">
        <f t="shared" si="41"/>
        <v>31990</v>
      </c>
    </row>
    <row r="288" spans="3:3" x14ac:dyDescent="0.25">
      <c r="C288" s="8">
        <f t="shared" si="41"/>
        <v>31959</v>
      </c>
    </row>
    <row r="289" spans="3:3" x14ac:dyDescent="0.25">
      <c r="C289" s="8">
        <f t="shared" si="41"/>
        <v>31929</v>
      </c>
    </row>
    <row r="290" spans="3:3" x14ac:dyDescent="0.25">
      <c r="C290" s="8">
        <f t="shared" si="41"/>
        <v>31898</v>
      </c>
    </row>
    <row r="291" spans="3:3" x14ac:dyDescent="0.25">
      <c r="C291" s="8">
        <f t="shared" si="41"/>
        <v>31868</v>
      </c>
    </row>
    <row r="292" spans="3:3" x14ac:dyDescent="0.25">
      <c r="C292" s="8">
        <f t="shared" si="41"/>
        <v>31837</v>
      </c>
    </row>
    <row r="293" spans="3:3" x14ac:dyDescent="0.25">
      <c r="C293" s="8">
        <f t="shared" si="41"/>
        <v>31809</v>
      </c>
    </row>
    <row r="294" spans="3:3" x14ac:dyDescent="0.25">
      <c r="C294" s="8">
        <f t="shared" si="41"/>
        <v>31778</v>
      </c>
    </row>
    <row r="295" spans="3:3" x14ac:dyDescent="0.25">
      <c r="C295" s="8">
        <f t="shared" si="41"/>
        <v>31747</v>
      </c>
    </row>
    <row r="296" spans="3:3" x14ac:dyDescent="0.25">
      <c r="C296" s="8">
        <f t="shared" si="41"/>
        <v>31717</v>
      </c>
    </row>
    <row r="297" spans="3:3" x14ac:dyDescent="0.25">
      <c r="C297" s="8">
        <f t="shared" si="41"/>
        <v>31686</v>
      </c>
    </row>
    <row r="298" spans="3:3" x14ac:dyDescent="0.25">
      <c r="C298" s="8">
        <f t="shared" si="41"/>
        <v>31656</v>
      </c>
    </row>
    <row r="299" spans="3:3" x14ac:dyDescent="0.25">
      <c r="C299" s="8">
        <f t="shared" si="41"/>
        <v>31625</v>
      </c>
    </row>
    <row r="300" spans="3:3" x14ac:dyDescent="0.25">
      <c r="C300" s="8">
        <f t="shared" si="41"/>
        <v>31594</v>
      </c>
    </row>
    <row r="301" spans="3:3" x14ac:dyDescent="0.25">
      <c r="C301" s="8">
        <f t="shared" si="41"/>
        <v>31564</v>
      </c>
    </row>
    <row r="302" spans="3:3" x14ac:dyDescent="0.25">
      <c r="C302" s="8">
        <f t="shared" si="41"/>
        <v>31533</v>
      </c>
    </row>
    <row r="303" spans="3:3" x14ac:dyDescent="0.25">
      <c r="C303" s="8">
        <f t="shared" si="41"/>
        <v>31503</v>
      </c>
    </row>
    <row r="304" spans="3:3" x14ac:dyDescent="0.25">
      <c r="C304" s="8">
        <f t="shared" si="41"/>
        <v>31472</v>
      </c>
    </row>
    <row r="305" spans="3:3" x14ac:dyDescent="0.25">
      <c r="C305" s="8">
        <f t="shared" si="41"/>
        <v>31444</v>
      </c>
    </row>
    <row r="306" spans="3:3" x14ac:dyDescent="0.25">
      <c r="C306" s="8">
        <f t="shared" si="41"/>
        <v>31413</v>
      </c>
    </row>
    <row r="307" spans="3:3" x14ac:dyDescent="0.25">
      <c r="C307" s="8">
        <f t="shared" si="41"/>
        <v>31382</v>
      </c>
    </row>
    <row r="308" spans="3:3" x14ac:dyDescent="0.25">
      <c r="C308" s="8">
        <f t="shared" si="41"/>
        <v>31352</v>
      </c>
    </row>
    <row r="309" spans="3:3" x14ac:dyDescent="0.25">
      <c r="C309" s="8">
        <f t="shared" si="41"/>
        <v>31321</v>
      </c>
    </row>
    <row r="310" spans="3:3" x14ac:dyDescent="0.25">
      <c r="C310" s="8">
        <f t="shared" si="41"/>
        <v>31291</v>
      </c>
    </row>
    <row r="311" spans="3:3" x14ac:dyDescent="0.25">
      <c r="C311" s="8">
        <f t="shared" si="41"/>
        <v>31260</v>
      </c>
    </row>
    <row r="312" spans="3:3" x14ac:dyDescent="0.25">
      <c r="C312" s="8">
        <f t="shared" si="41"/>
        <v>31229</v>
      </c>
    </row>
    <row r="313" spans="3:3" x14ac:dyDescent="0.25">
      <c r="C313" s="8">
        <f t="shared" si="41"/>
        <v>31199</v>
      </c>
    </row>
    <row r="314" spans="3:3" x14ac:dyDescent="0.25">
      <c r="C314" s="8">
        <f t="shared" si="41"/>
        <v>31168</v>
      </c>
    </row>
    <row r="315" spans="3:3" x14ac:dyDescent="0.25">
      <c r="C315" s="8">
        <f t="shared" si="41"/>
        <v>31138</v>
      </c>
    </row>
    <row r="316" spans="3:3" x14ac:dyDescent="0.25">
      <c r="C316" s="8">
        <f t="shared" si="41"/>
        <v>31107</v>
      </c>
    </row>
    <row r="317" spans="3:3" x14ac:dyDescent="0.25">
      <c r="C317" s="8">
        <f t="shared" si="41"/>
        <v>31079</v>
      </c>
    </row>
    <row r="318" spans="3:3" x14ac:dyDescent="0.25">
      <c r="C318" s="8">
        <f t="shared" si="41"/>
        <v>31048</v>
      </c>
    </row>
    <row r="319" spans="3:3" x14ac:dyDescent="0.25">
      <c r="C319" s="8">
        <f t="shared" si="41"/>
        <v>31017</v>
      </c>
    </row>
    <row r="320" spans="3:3" x14ac:dyDescent="0.25">
      <c r="C320" s="8">
        <f t="shared" si="41"/>
        <v>30987</v>
      </c>
    </row>
    <row r="321" spans="3:3" x14ac:dyDescent="0.25">
      <c r="C321" s="8">
        <f t="shared" si="41"/>
        <v>30956</v>
      </c>
    </row>
    <row r="322" spans="3:3" x14ac:dyDescent="0.25">
      <c r="C322" s="8">
        <f t="shared" si="41"/>
        <v>30926</v>
      </c>
    </row>
    <row r="323" spans="3:3" x14ac:dyDescent="0.25">
      <c r="C323" s="8">
        <f t="shared" si="41"/>
        <v>30895</v>
      </c>
    </row>
    <row r="324" spans="3:3" x14ac:dyDescent="0.25">
      <c r="C324" s="8">
        <f t="shared" si="41"/>
        <v>30864</v>
      </c>
    </row>
    <row r="325" spans="3:3" x14ac:dyDescent="0.25">
      <c r="C325" s="8">
        <f t="shared" ref="C325:C388" si="42">IF(OR(C324="",C324&lt;=DATE(1982,4,1)),"",DATE(YEAR(C324),MONTH(C324)-1,1))</f>
        <v>30834</v>
      </c>
    </row>
    <row r="326" spans="3:3" x14ac:dyDescent="0.25">
      <c r="C326" s="8">
        <f t="shared" si="42"/>
        <v>30803</v>
      </c>
    </row>
    <row r="327" spans="3:3" x14ac:dyDescent="0.25">
      <c r="C327" s="8">
        <f t="shared" si="42"/>
        <v>30773</v>
      </c>
    </row>
    <row r="328" spans="3:3" x14ac:dyDescent="0.25">
      <c r="C328" s="8">
        <f t="shared" si="42"/>
        <v>30742</v>
      </c>
    </row>
    <row r="329" spans="3:3" x14ac:dyDescent="0.25">
      <c r="C329" s="8">
        <f t="shared" si="42"/>
        <v>30713</v>
      </c>
    </row>
    <row r="330" spans="3:3" x14ac:dyDescent="0.25">
      <c r="C330" s="8">
        <f t="shared" si="42"/>
        <v>30682</v>
      </c>
    </row>
    <row r="331" spans="3:3" x14ac:dyDescent="0.25">
      <c r="C331" s="8">
        <f t="shared" si="42"/>
        <v>30651</v>
      </c>
    </row>
    <row r="332" spans="3:3" x14ac:dyDescent="0.25">
      <c r="C332" s="8">
        <f t="shared" si="42"/>
        <v>30621</v>
      </c>
    </row>
    <row r="333" spans="3:3" x14ac:dyDescent="0.25">
      <c r="C333" s="8">
        <f t="shared" si="42"/>
        <v>30590</v>
      </c>
    </row>
    <row r="334" spans="3:3" x14ac:dyDescent="0.25">
      <c r="C334" s="8">
        <f t="shared" si="42"/>
        <v>30560</v>
      </c>
    </row>
    <row r="335" spans="3:3" x14ac:dyDescent="0.25">
      <c r="C335" s="8">
        <f t="shared" si="42"/>
        <v>30529</v>
      </c>
    </row>
    <row r="336" spans="3:3" x14ac:dyDescent="0.25">
      <c r="C336" s="8">
        <f t="shared" si="42"/>
        <v>30498</v>
      </c>
    </row>
    <row r="337" spans="3:3" x14ac:dyDescent="0.25">
      <c r="C337" s="8">
        <f t="shared" si="42"/>
        <v>30468</v>
      </c>
    </row>
    <row r="338" spans="3:3" x14ac:dyDescent="0.25">
      <c r="C338" s="8">
        <f t="shared" si="42"/>
        <v>30437</v>
      </c>
    </row>
    <row r="339" spans="3:3" x14ac:dyDescent="0.25">
      <c r="C339" s="8">
        <f t="shared" si="42"/>
        <v>30407</v>
      </c>
    </row>
    <row r="340" spans="3:3" x14ac:dyDescent="0.25">
      <c r="C340" s="8">
        <f t="shared" si="42"/>
        <v>30376</v>
      </c>
    </row>
    <row r="341" spans="3:3" x14ac:dyDescent="0.25">
      <c r="C341" s="8">
        <f t="shared" si="42"/>
        <v>30348</v>
      </c>
    </row>
    <row r="342" spans="3:3" x14ac:dyDescent="0.25">
      <c r="C342" s="8">
        <f t="shared" si="42"/>
        <v>30317</v>
      </c>
    </row>
    <row r="343" spans="3:3" x14ac:dyDescent="0.25">
      <c r="C343" s="8">
        <f t="shared" si="42"/>
        <v>30286</v>
      </c>
    </row>
    <row r="344" spans="3:3" x14ac:dyDescent="0.25">
      <c r="C344" s="8">
        <f t="shared" si="42"/>
        <v>30256</v>
      </c>
    </row>
    <row r="345" spans="3:3" x14ac:dyDescent="0.25">
      <c r="C345" s="8">
        <f t="shared" si="42"/>
        <v>30225</v>
      </c>
    </row>
    <row r="346" spans="3:3" x14ac:dyDescent="0.25">
      <c r="C346" s="8">
        <f t="shared" si="42"/>
        <v>30195</v>
      </c>
    </row>
    <row r="347" spans="3:3" x14ac:dyDescent="0.25">
      <c r="C347" s="8">
        <f t="shared" si="42"/>
        <v>30164</v>
      </c>
    </row>
    <row r="348" spans="3:3" x14ac:dyDescent="0.25">
      <c r="C348" s="8">
        <f t="shared" si="42"/>
        <v>30133</v>
      </c>
    </row>
    <row r="349" spans="3:3" x14ac:dyDescent="0.25">
      <c r="C349" s="8">
        <f t="shared" si="42"/>
        <v>30103</v>
      </c>
    </row>
    <row r="350" spans="3:3" x14ac:dyDescent="0.25">
      <c r="C350" s="8">
        <f t="shared" si="42"/>
        <v>30072</v>
      </c>
    </row>
    <row r="351" spans="3:3" x14ac:dyDescent="0.25">
      <c r="C351" s="8">
        <f t="shared" si="42"/>
        <v>30042</v>
      </c>
    </row>
    <row r="352" spans="3:3" x14ac:dyDescent="0.25">
      <c r="C352" s="8" t="str">
        <f t="shared" si="42"/>
        <v/>
      </c>
    </row>
    <row r="353" spans="3:3" x14ac:dyDescent="0.25">
      <c r="C353" s="8" t="str">
        <f t="shared" si="42"/>
        <v/>
      </c>
    </row>
    <row r="354" spans="3:3" x14ac:dyDescent="0.25">
      <c r="C354" s="8" t="str">
        <f t="shared" si="42"/>
        <v/>
      </c>
    </row>
    <row r="355" spans="3:3" x14ac:dyDescent="0.25">
      <c r="C355" s="8" t="str">
        <f t="shared" si="42"/>
        <v/>
      </c>
    </row>
    <row r="356" spans="3:3" x14ac:dyDescent="0.25">
      <c r="C356" s="8" t="str">
        <f t="shared" si="42"/>
        <v/>
      </c>
    </row>
    <row r="357" spans="3:3" x14ac:dyDescent="0.25">
      <c r="C357" s="8" t="str">
        <f t="shared" si="42"/>
        <v/>
      </c>
    </row>
    <row r="358" spans="3:3" x14ac:dyDescent="0.25">
      <c r="C358" s="8" t="str">
        <f t="shared" si="42"/>
        <v/>
      </c>
    </row>
    <row r="359" spans="3:3" x14ac:dyDescent="0.25">
      <c r="C359" s="8" t="str">
        <f t="shared" si="42"/>
        <v/>
      </c>
    </row>
    <row r="360" spans="3:3" x14ac:dyDescent="0.25">
      <c r="C360" s="8" t="str">
        <f t="shared" si="42"/>
        <v/>
      </c>
    </row>
    <row r="361" spans="3:3" x14ac:dyDescent="0.25">
      <c r="C361" s="8" t="str">
        <f t="shared" si="42"/>
        <v/>
      </c>
    </row>
    <row r="362" spans="3:3" x14ac:dyDescent="0.25">
      <c r="C362" s="8" t="str">
        <f t="shared" si="42"/>
        <v/>
      </c>
    </row>
    <row r="363" spans="3:3" x14ac:dyDescent="0.25">
      <c r="C363" s="8" t="str">
        <f t="shared" si="42"/>
        <v/>
      </c>
    </row>
    <row r="364" spans="3:3" x14ac:dyDescent="0.25">
      <c r="C364" s="8" t="str">
        <f t="shared" si="42"/>
        <v/>
      </c>
    </row>
    <row r="365" spans="3:3" x14ac:dyDescent="0.25">
      <c r="C365" s="8" t="str">
        <f t="shared" si="42"/>
        <v/>
      </c>
    </row>
    <row r="366" spans="3:3" x14ac:dyDescent="0.25">
      <c r="C366" s="8" t="str">
        <f t="shared" si="42"/>
        <v/>
      </c>
    </row>
    <row r="367" spans="3:3" x14ac:dyDescent="0.25">
      <c r="C367" s="8" t="str">
        <f t="shared" si="42"/>
        <v/>
      </c>
    </row>
    <row r="368" spans="3:3" x14ac:dyDescent="0.25">
      <c r="C368" s="8" t="str">
        <f t="shared" si="42"/>
        <v/>
      </c>
    </row>
    <row r="369" spans="3:3" x14ac:dyDescent="0.25">
      <c r="C369" s="8" t="str">
        <f t="shared" si="42"/>
        <v/>
      </c>
    </row>
    <row r="370" spans="3:3" x14ac:dyDescent="0.25">
      <c r="C370" s="8" t="str">
        <f t="shared" si="42"/>
        <v/>
      </c>
    </row>
    <row r="371" spans="3:3" x14ac:dyDescent="0.25">
      <c r="C371" s="8" t="str">
        <f t="shared" si="42"/>
        <v/>
      </c>
    </row>
    <row r="372" spans="3:3" x14ac:dyDescent="0.25">
      <c r="C372" s="8" t="str">
        <f t="shared" si="42"/>
        <v/>
      </c>
    </row>
    <row r="373" spans="3:3" x14ac:dyDescent="0.25">
      <c r="C373" s="8" t="str">
        <f t="shared" si="42"/>
        <v/>
      </c>
    </row>
    <row r="374" spans="3:3" x14ac:dyDescent="0.25">
      <c r="C374" s="8" t="str">
        <f t="shared" si="42"/>
        <v/>
      </c>
    </row>
    <row r="375" spans="3:3" x14ac:dyDescent="0.25">
      <c r="C375" s="8" t="str">
        <f t="shared" si="42"/>
        <v/>
      </c>
    </row>
    <row r="376" spans="3:3" x14ac:dyDescent="0.25">
      <c r="C376" s="8" t="str">
        <f t="shared" si="42"/>
        <v/>
      </c>
    </row>
    <row r="377" spans="3:3" x14ac:dyDescent="0.25">
      <c r="C377" s="8" t="str">
        <f t="shared" si="42"/>
        <v/>
      </c>
    </row>
    <row r="378" spans="3:3" x14ac:dyDescent="0.25">
      <c r="C378" s="8" t="str">
        <f t="shared" si="42"/>
        <v/>
      </c>
    </row>
    <row r="379" spans="3:3" x14ac:dyDescent="0.25">
      <c r="C379" s="8" t="str">
        <f t="shared" si="42"/>
        <v/>
      </c>
    </row>
    <row r="380" spans="3:3" x14ac:dyDescent="0.25">
      <c r="C380" s="8" t="str">
        <f t="shared" si="42"/>
        <v/>
      </c>
    </row>
    <row r="381" spans="3:3" x14ac:dyDescent="0.25">
      <c r="C381" s="8" t="str">
        <f t="shared" si="42"/>
        <v/>
      </c>
    </row>
    <row r="382" spans="3:3" x14ac:dyDescent="0.25">
      <c r="C382" s="8" t="str">
        <f t="shared" si="42"/>
        <v/>
      </c>
    </row>
    <row r="383" spans="3:3" x14ac:dyDescent="0.25">
      <c r="C383" s="8" t="str">
        <f t="shared" si="42"/>
        <v/>
      </c>
    </row>
    <row r="384" spans="3:3" x14ac:dyDescent="0.25">
      <c r="C384" s="8" t="str">
        <f t="shared" si="42"/>
        <v/>
      </c>
    </row>
    <row r="385" spans="3:3" x14ac:dyDescent="0.25">
      <c r="C385" s="8" t="str">
        <f t="shared" si="42"/>
        <v/>
      </c>
    </row>
    <row r="386" spans="3:3" x14ac:dyDescent="0.25">
      <c r="C386" s="8" t="str">
        <f t="shared" si="42"/>
        <v/>
      </c>
    </row>
    <row r="387" spans="3:3" x14ac:dyDescent="0.25">
      <c r="C387" s="8" t="str">
        <f t="shared" si="42"/>
        <v/>
      </c>
    </row>
    <row r="388" spans="3:3" x14ac:dyDescent="0.25">
      <c r="C388" s="8" t="str">
        <f t="shared" si="42"/>
        <v/>
      </c>
    </row>
    <row r="389" spans="3:3" x14ac:dyDescent="0.25">
      <c r="C389" s="8" t="str">
        <f t="shared" ref="C389:C399" si="43">IF(OR(C388="",C388&lt;=DATE(1982,4,1)),"",DATE(YEAR(C388),MONTH(C388)-1,1))</f>
        <v/>
      </c>
    </row>
    <row r="390" spans="3:3" x14ac:dyDescent="0.25">
      <c r="C390" s="8" t="str">
        <f t="shared" si="43"/>
        <v/>
      </c>
    </row>
    <row r="391" spans="3:3" x14ac:dyDescent="0.25">
      <c r="C391" s="8" t="str">
        <f t="shared" si="43"/>
        <v/>
      </c>
    </row>
    <row r="392" spans="3:3" x14ac:dyDescent="0.25">
      <c r="C392" s="8" t="str">
        <f t="shared" si="43"/>
        <v/>
      </c>
    </row>
    <row r="393" spans="3:3" x14ac:dyDescent="0.25">
      <c r="C393" s="8" t="str">
        <f t="shared" si="43"/>
        <v/>
      </c>
    </row>
    <row r="394" spans="3:3" x14ac:dyDescent="0.25">
      <c r="C394" s="8" t="str">
        <f t="shared" si="43"/>
        <v/>
      </c>
    </row>
    <row r="395" spans="3:3" x14ac:dyDescent="0.25">
      <c r="C395" s="8" t="str">
        <f t="shared" si="43"/>
        <v/>
      </c>
    </row>
    <row r="396" spans="3:3" x14ac:dyDescent="0.25">
      <c r="C396" s="8" t="str">
        <f t="shared" si="43"/>
        <v/>
      </c>
    </row>
    <row r="397" spans="3:3" x14ac:dyDescent="0.25">
      <c r="C397" s="8" t="str">
        <f t="shared" si="43"/>
        <v/>
      </c>
    </row>
    <row r="398" spans="3:3" x14ac:dyDescent="0.25">
      <c r="C398" s="8" t="str">
        <f t="shared" si="43"/>
        <v/>
      </c>
    </row>
    <row r="399" spans="3:3" x14ac:dyDescent="0.25">
      <c r="C399" s="8" t="str">
        <f t="shared" si="43"/>
        <v/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I191"/>
  <sheetViews>
    <sheetView workbookViewId="0">
      <selection activeCell="MP3" sqref="MP3:MP191"/>
    </sheetView>
  </sheetViews>
  <sheetFormatPr defaultRowHeight="15" x14ac:dyDescent="0.25"/>
  <cols>
    <col min="1" max="1" width="97.28515625" bestFit="1" customWidth="1"/>
  </cols>
  <sheetData>
    <row r="2" spans="1:373" x14ac:dyDescent="0.25">
      <c r="E2" s="1">
        <v>30042</v>
      </c>
      <c r="F2" s="1">
        <v>30072</v>
      </c>
      <c r="G2" s="1">
        <v>30103</v>
      </c>
      <c r="H2" s="1">
        <v>30133</v>
      </c>
      <c r="I2" s="1">
        <v>30164</v>
      </c>
      <c r="J2" s="1">
        <v>30195</v>
      </c>
      <c r="K2" s="1">
        <v>30225</v>
      </c>
      <c r="L2" s="1">
        <v>30256</v>
      </c>
      <c r="M2" s="1">
        <v>30286</v>
      </c>
      <c r="N2" s="1">
        <v>30317</v>
      </c>
      <c r="O2" s="1">
        <v>30348</v>
      </c>
      <c r="P2" s="1">
        <v>30376</v>
      </c>
      <c r="Q2" s="1">
        <v>30407</v>
      </c>
      <c r="R2" s="1">
        <v>30437</v>
      </c>
      <c r="S2" s="1">
        <v>30468</v>
      </c>
      <c r="T2" s="1">
        <v>30498</v>
      </c>
      <c r="U2" s="1">
        <v>30529</v>
      </c>
      <c r="V2" s="1">
        <v>30560</v>
      </c>
      <c r="W2" s="1">
        <v>30590</v>
      </c>
      <c r="X2" s="1">
        <v>30621</v>
      </c>
      <c r="Y2" s="1">
        <v>30651</v>
      </c>
      <c r="Z2" s="1">
        <v>30682</v>
      </c>
      <c r="AA2" s="1">
        <v>30713</v>
      </c>
      <c r="AB2" s="1">
        <v>30742</v>
      </c>
      <c r="AC2" s="1">
        <v>30773</v>
      </c>
      <c r="AD2" s="1">
        <v>30803</v>
      </c>
      <c r="AE2" s="1">
        <v>30834</v>
      </c>
      <c r="AF2" s="1">
        <v>30864</v>
      </c>
      <c r="AG2" s="1">
        <v>30895</v>
      </c>
      <c r="AH2" s="1">
        <v>30926</v>
      </c>
      <c r="AI2" s="1">
        <v>30956</v>
      </c>
      <c r="AJ2" s="1">
        <v>30987</v>
      </c>
      <c r="AK2" s="1">
        <v>31017</v>
      </c>
      <c r="AL2" s="1">
        <v>31048</v>
      </c>
      <c r="AM2" s="1">
        <v>31079</v>
      </c>
      <c r="AN2" s="1">
        <v>31107</v>
      </c>
      <c r="AO2" s="1">
        <v>31138</v>
      </c>
      <c r="AP2" s="1">
        <v>31168</v>
      </c>
      <c r="AQ2" s="1">
        <v>31199</v>
      </c>
      <c r="AR2" s="1">
        <v>31229</v>
      </c>
      <c r="AS2" s="1">
        <v>31260</v>
      </c>
      <c r="AT2" s="1">
        <v>31291</v>
      </c>
      <c r="AU2" s="1">
        <v>31321</v>
      </c>
      <c r="AV2" s="1">
        <v>31352</v>
      </c>
      <c r="AW2" s="1">
        <v>31382</v>
      </c>
      <c r="AX2" s="1">
        <v>31413</v>
      </c>
      <c r="AY2" s="1">
        <v>31444</v>
      </c>
      <c r="AZ2" s="1">
        <v>31472</v>
      </c>
      <c r="BA2" s="1">
        <v>31503</v>
      </c>
      <c r="BB2" s="1">
        <v>31533</v>
      </c>
      <c r="BC2" s="1">
        <v>31564</v>
      </c>
      <c r="BD2" s="1">
        <v>31594</v>
      </c>
      <c r="BE2" s="1">
        <v>31625</v>
      </c>
      <c r="BF2" s="1">
        <v>31656</v>
      </c>
      <c r="BG2" s="1">
        <v>31686</v>
      </c>
      <c r="BH2" s="1">
        <v>31717</v>
      </c>
      <c r="BI2" s="1">
        <v>31747</v>
      </c>
      <c r="BJ2" s="1">
        <v>31778</v>
      </c>
      <c r="BK2" s="1">
        <v>31809</v>
      </c>
      <c r="BL2" s="1">
        <v>31837</v>
      </c>
      <c r="BM2" s="1">
        <v>31868</v>
      </c>
      <c r="BN2" s="1">
        <v>31898</v>
      </c>
      <c r="BO2" s="1">
        <v>31929</v>
      </c>
      <c r="BP2" s="1">
        <v>31959</v>
      </c>
      <c r="BQ2" s="1">
        <v>31990</v>
      </c>
      <c r="BR2" s="1">
        <v>32021</v>
      </c>
      <c r="BS2" s="1">
        <v>32051</v>
      </c>
      <c r="BT2" s="1">
        <v>32082</v>
      </c>
      <c r="BU2" s="1">
        <v>32112</v>
      </c>
      <c r="BV2" s="1">
        <v>32143</v>
      </c>
      <c r="BW2" s="1">
        <v>32174</v>
      </c>
      <c r="BX2" s="1">
        <v>32203</v>
      </c>
      <c r="BY2" s="1">
        <v>32234</v>
      </c>
      <c r="BZ2" s="1">
        <v>32264</v>
      </c>
      <c r="CA2" s="1">
        <v>32295</v>
      </c>
      <c r="CB2" s="1">
        <v>32325</v>
      </c>
      <c r="CC2" s="1">
        <v>32356</v>
      </c>
      <c r="CD2" s="1">
        <v>32387</v>
      </c>
      <c r="CE2" s="1">
        <v>32417</v>
      </c>
      <c r="CF2" s="1">
        <v>32448</v>
      </c>
      <c r="CG2" s="1">
        <v>32478</v>
      </c>
      <c r="CH2" s="1">
        <v>32509</v>
      </c>
      <c r="CI2" s="1">
        <v>32540</v>
      </c>
      <c r="CJ2" s="1">
        <v>32568</v>
      </c>
      <c r="CK2" s="1">
        <v>32599</v>
      </c>
      <c r="CL2" s="1">
        <v>32629</v>
      </c>
      <c r="CM2" s="1">
        <v>32660</v>
      </c>
      <c r="CN2" s="1">
        <v>32690</v>
      </c>
      <c r="CO2" s="1">
        <v>32721</v>
      </c>
      <c r="CP2" s="1">
        <v>32752</v>
      </c>
      <c r="CQ2" s="1">
        <v>32782</v>
      </c>
      <c r="CR2" s="1">
        <v>32813</v>
      </c>
      <c r="CS2" s="1">
        <v>32843</v>
      </c>
      <c r="CT2" s="1">
        <v>32874</v>
      </c>
      <c r="CU2" s="1">
        <v>32905</v>
      </c>
      <c r="CV2" s="1">
        <v>32933</v>
      </c>
      <c r="CW2" s="1">
        <v>32964</v>
      </c>
      <c r="CX2" s="1">
        <v>32994</v>
      </c>
      <c r="CY2" s="1">
        <v>33025</v>
      </c>
      <c r="CZ2" s="1">
        <v>33055</v>
      </c>
      <c r="DA2" s="1">
        <v>33086</v>
      </c>
      <c r="DB2" s="1">
        <v>33117</v>
      </c>
      <c r="DC2" s="1">
        <v>33147</v>
      </c>
      <c r="DD2" s="1">
        <v>33178</v>
      </c>
      <c r="DE2" s="1">
        <v>33208</v>
      </c>
      <c r="DF2" s="1">
        <v>33239</v>
      </c>
      <c r="DG2" s="1">
        <v>33270</v>
      </c>
      <c r="DH2" s="1">
        <v>33298</v>
      </c>
      <c r="DI2" s="1">
        <v>33329</v>
      </c>
      <c r="DJ2" s="1">
        <v>33359</v>
      </c>
      <c r="DK2" s="1">
        <v>33390</v>
      </c>
      <c r="DL2" s="1">
        <v>33420</v>
      </c>
      <c r="DM2" s="1">
        <v>33451</v>
      </c>
      <c r="DN2" s="1">
        <v>33482</v>
      </c>
      <c r="DO2" s="1">
        <v>33512</v>
      </c>
      <c r="DP2" s="1">
        <v>33543</v>
      </c>
      <c r="DQ2" s="1">
        <v>33573</v>
      </c>
      <c r="DR2" s="1">
        <v>33604</v>
      </c>
      <c r="DS2" s="1">
        <v>33635</v>
      </c>
      <c r="DT2" s="1">
        <v>33664</v>
      </c>
      <c r="DU2" s="1">
        <v>33695</v>
      </c>
      <c r="DV2" s="1">
        <v>33725</v>
      </c>
      <c r="DW2" s="1">
        <v>33756</v>
      </c>
      <c r="DX2" s="1">
        <v>33786</v>
      </c>
      <c r="DY2" s="1">
        <v>33817</v>
      </c>
      <c r="DZ2" s="1">
        <v>33848</v>
      </c>
      <c r="EA2" s="1">
        <v>33878</v>
      </c>
      <c r="EB2" s="1">
        <v>33909</v>
      </c>
      <c r="EC2" s="1">
        <v>33939</v>
      </c>
      <c r="ED2" s="1">
        <v>33970</v>
      </c>
      <c r="EE2" s="1">
        <v>34001</v>
      </c>
      <c r="EF2" s="1">
        <v>34029</v>
      </c>
      <c r="EG2" s="1">
        <v>34060</v>
      </c>
      <c r="EH2" s="1">
        <v>34090</v>
      </c>
      <c r="EI2" s="1">
        <v>34121</v>
      </c>
      <c r="EJ2" s="1">
        <v>34151</v>
      </c>
      <c r="EK2" s="1">
        <v>34182</v>
      </c>
      <c r="EL2" s="1">
        <v>34213</v>
      </c>
      <c r="EM2" s="1">
        <v>34243</v>
      </c>
      <c r="EN2" s="1">
        <v>34274</v>
      </c>
      <c r="EO2" s="1">
        <v>34304</v>
      </c>
      <c r="EP2" s="1">
        <v>34335</v>
      </c>
      <c r="EQ2" s="1">
        <v>34366</v>
      </c>
      <c r="ER2" s="1">
        <v>34394</v>
      </c>
      <c r="ES2" s="1">
        <v>34425</v>
      </c>
      <c r="ET2" s="1">
        <v>34455</v>
      </c>
      <c r="EU2" s="1">
        <v>34486</v>
      </c>
      <c r="EV2" s="1">
        <v>34516</v>
      </c>
      <c r="EW2" s="1">
        <v>34547</v>
      </c>
      <c r="EX2" s="1">
        <v>34578</v>
      </c>
      <c r="EY2" s="1">
        <v>34608</v>
      </c>
      <c r="EZ2" s="1">
        <v>34639</v>
      </c>
      <c r="FA2" s="1">
        <v>34669</v>
      </c>
      <c r="FB2" s="1">
        <v>34700</v>
      </c>
      <c r="FC2" s="1">
        <v>34731</v>
      </c>
      <c r="FD2" s="1">
        <v>34759</v>
      </c>
      <c r="FE2" s="1">
        <v>34790</v>
      </c>
      <c r="FF2" s="1">
        <v>34820</v>
      </c>
      <c r="FG2" s="1">
        <v>34851</v>
      </c>
      <c r="FH2" s="1">
        <v>34881</v>
      </c>
      <c r="FI2" s="1">
        <v>34912</v>
      </c>
      <c r="FJ2" s="1">
        <v>34943</v>
      </c>
      <c r="FK2" s="1">
        <v>34973</v>
      </c>
      <c r="FL2" s="1">
        <v>35004</v>
      </c>
      <c r="FM2" s="1">
        <v>35034</v>
      </c>
      <c r="FN2" s="1">
        <v>35065</v>
      </c>
      <c r="FO2" s="1">
        <v>35096</v>
      </c>
      <c r="FP2" s="1">
        <v>35125</v>
      </c>
      <c r="FQ2" s="1">
        <v>35156</v>
      </c>
      <c r="FR2" s="1">
        <v>35186</v>
      </c>
      <c r="FS2" s="1">
        <v>35217</v>
      </c>
      <c r="FT2" s="1">
        <v>35247</v>
      </c>
      <c r="FU2" s="1">
        <v>35278</v>
      </c>
      <c r="FV2" s="1">
        <v>35309</v>
      </c>
      <c r="FW2" s="1">
        <v>35339</v>
      </c>
      <c r="FX2" s="1">
        <v>35370</v>
      </c>
      <c r="FY2" s="1">
        <v>35400</v>
      </c>
      <c r="FZ2" s="1">
        <v>35431</v>
      </c>
      <c r="GA2" s="1">
        <v>35462</v>
      </c>
      <c r="GB2" s="1">
        <v>35490</v>
      </c>
      <c r="GC2" s="1">
        <v>35521</v>
      </c>
      <c r="GD2" s="1">
        <v>35551</v>
      </c>
      <c r="GE2" s="1">
        <v>35582</v>
      </c>
      <c r="GF2" s="1">
        <v>35612</v>
      </c>
      <c r="GG2" s="1">
        <v>35643</v>
      </c>
      <c r="GH2" s="1">
        <v>35674</v>
      </c>
      <c r="GI2" s="1">
        <v>35704</v>
      </c>
      <c r="GJ2" s="1">
        <v>35735</v>
      </c>
      <c r="GK2" s="1">
        <v>35765</v>
      </c>
      <c r="GL2" s="1">
        <v>35796</v>
      </c>
      <c r="GM2" s="1">
        <v>35827</v>
      </c>
      <c r="GN2" s="1">
        <v>35855</v>
      </c>
      <c r="GO2" s="1">
        <v>35886</v>
      </c>
      <c r="GP2" s="1">
        <v>35916</v>
      </c>
      <c r="GQ2" s="1">
        <v>35947</v>
      </c>
      <c r="GR2" s="1">
        <v>35977</v>
      </c>
      <c r="GS2" s="1">
        <v>36008</v>
      </c>
      <c r="GT2" s="1">
        <v>36039</v>
      </c>
      <c r="GU2" s="1">
        <v>36069</v>
      </c>
      <c r="GV2" s="1">
        <v>36100</v>
      </c>
      <c r="GW2" s="1">
        <v>36130</v>
      </c>
      <c r="GX2" s="1">
        <v>36161</v>
      </c>
      <c r="GY2" s="1">
        <v>36192</v>
      </c>
      <c r="GZ2" s="1">
        <v>36220</v>
      </c>
      <c r="HA2" s="1">
        <v>36251</v>
      </c>
      <c r="HB2" s="1">
        <v>36281</v>
      </c>
      <c r="HC2" s="1">
        <v>36312</v>
      </c>
      <c r="HD2" s="1">
        <v>36342</v>
      </c>
      <c r="HE2" s="1">
        <v>36373</v>
      </c>
      <c r="HF2" s="1">
        <v>36404</v>
      </c>
      <c r="HG2" s="1">
        <v>36434</v>
      </c>
      <c r="HH2" s="1">
        <v>36465</v>
      </c>
      <c r="HI2" s="1">
        <v>36495</v>
      </c>
      <c r="HJ2" s="1">
        <v>36526</v>
      </c>
      <c r="HK2" s="1">
        <v>36557</v>
      </c>
      <c r="HL2" s="1">
        <v>36586</v>
      </c>
      <c r="HM2" s="1">
        <v>36617</v>
      </c>
      <c r="HN2" s="1">
        <v>36647</v>
      </c>
      <c r="HO2" s="1">
        <v>36678</v>
      </c>
      <c r="HP2" s="1">
        <v>36708</v>
      </c>
      <c r="HQ2" s="1">
        <v>36739</v>
      </c>
      <c r="HR2" s="1">
        <v>36770</v>
      </c>
      <c r="HS2" s="1">
        <v>36800</v>
      </c>
      <c r="HT2" s="1">
        <v>36831</v>
      </c>
      <c r="HU2" s="1">
        <v>36861</v>
      </c>
      <c r="HV2" s="1">
        <v>36892</v>
      </c>
      <c r="HW2" s="1">
        <v>36923</v>
      </c>
      <c r="HX2" s="1">
        <v>36951</v>
      </c>
      <c r="HY2" s="1">
        <v>36982</v>
      </c>
      <c r="HZ2" s="1">
        <v>37012</v>
      </c>
      <c r="IA2" s="1">
        <v>37043</v>
      </c>
      <c r="IB2" s="1">
        <v>37073</v>
      </c>
      <c r="IC2" s="1">
        <v>37104</v>
      </c>
      <c r="ID2" s="1">
        <v>37135</v>
      </c>
      <c r="IE2" s="1">
        <v>37165</v>
      </c>
      <c r="IF2" s="1">
        <v>37196</v>
      </c>
      <c r="IG2" s="1">
        <v>37226</v>
      </c>
      <c r="IH2" s="1">
        <v>37257</v>
      </c>
      <c r="II2" s="1">
        <v>37288</v>
      </c>
      <c r="IJ2" s="1">
        <v>37316</v>
      </c>
      <c r="IK2" s="1">
        <v>37347</v>
      </c>
      <c r="IL2" s="1">
        <v>37377</v>
      </c>
      <c r="IM2" s="1">
        <v>37408</v>
      </c>
      <c r="IN2" s="1">
        <v>37438</v>
      </c>
      <c r="IO2" s="1">
        <v>37469</v>
      </c>
      <c r="IP2" s="1">
        <v>37500</v>
      </c>
      <c r="IQ2" s="1">
        <v>37530</v>
      </c>
      <c r="IR2" s="1">
        <v>37561</v>
      </c>
      <c r="IS2" s="1">
        <v>37591</v>
      </c>
      <c r="IT2" s="1">
        <v>37622</v>
      </c>
      <c r="IU2" s="1">
        <v>37653</v>
      </c>
      <c r="IV2" s="1">
        <v>37681</v>
      </c>
      <c r="IW2" s="1">
        <v>37712</v>
      </c>
      <c r="IX2" s="1">
        <v>37742</v>
      </c>
      <c r="IY2" s="1">
        <v>37773</v>
      </c>
      <c r="IZ2" s="1">
        <v>37803</v>
      </c>
      <c r="JA2" s="1">
        <v>37834</v>
      </c>
      <c r="JB2" s="1">
        <v>37865</v>
      </c>
      <c r="JC2" s="1">
        <v>37895</v>
      </c>
      <c r="JD2" s="1">
        <v>37926</v>
      </c>
      <c r="JE2" s="1">
        <v>37956</v>
      </c>
      <c r="JF2" s="1">
        <v>37987</v>
      </c>
      <c r="JG2" s="1">
        <v>38018</v>
      </c>
      <c r="JH2" s="1">
        <v>38047</v>
      </c>
      <c r="JI2" s="1">
        <v>38078</v>
      </c>
      <c r="JJ2" s="1">
        <v>38108</v>
      </c>
      <c r="JK2" s="1">
        <v>38139</v>
      </c>
      <c r="JL2" s="1">
        <v>38169</v>
      </c>
      <c r="JM2" s="1">
        <v>38200</v>
      </c>
      <c r="JN2" s="1">
        <v>38231</v>
      </c>
      <c r="JO2" s="1">
        <v>38261</v>
      </c>
      <c r="JP2" s="1">
        <v>38292</v>
      </c>
      <c r="JQ2" s="1">
        <v>38322</v>
      </c>
      <c r="JR2" s="1">
        <v>38353</v>
      </c>
      <c r="JS2" s="1">
        <v>38384</v>
      </c>
      <c r="JT2" s="1">
        <v>38412</v>
      </c>
      <c r="JU2" s="1">
        <v>38443</v>
      </c>
      <c r="JV2" s="1">
        <v>38473</v>
      </c>
      <c r="JW2" s="1">
        <v>38504</v>
      </c>
      <c r="JX2" s="1">
        <v>38534</v>
      </c>
      <c r="JY2" s="1">
        <v>38565</v>
      </c>
      <c r="JZ2" s="1">
        <v>38596</v>
      </c>
      <c r="KA2" s="1">
        <v>38626</v>
      </c>
      <c r="KB2" s="1">
        <v>38657</v>
      </c>
      <c r="KC2" s="1">
        <v>38687</v>
      </c>
      <c r="KD2" s="1">
        <v>38718</v>
      </c>
      <c r="KE2" s="1">
        <v>38749</v>
      </c>
      <c r="KF2" s="1">
        <v>38777</v>
      </c>
      <c r="KG2" s="1">
        <v>38808</v>
      </c>
      <c r="KH2" s="1">
        <v>38838</v>
      </c>
      <c r="KI2" s="1">
        <v>38869</v>
      </c>
      <c r="KJ2" s="1">
        <v>38899</v>
      </c>
      <c r="KK2" s="1">
        <v>38930</v>
      </c>
      <c r="KL2" s="1">
        <v>38961</v>
      </c>
      <c r="KM2" s="1">
        <v>38991</v>
      </c>
      <c r="KN2" s="1">
        <v>39022</v>
      </c>
      <c r="KO2" s="1">
        <v>39052</v>
      </c>
      <c r="KP2" s="1">
        <v>39083</v>
      </c>
      <c r="KQ2" s="1">
        <v>39114</v>
      </c>
      <c r="KR2" s="1">
        <v>39142</v>
      </c>
      <c r="KS2" s="1">
        <v>39173</v>
      </c>
      <c r="KT2" s="1">
        <v>39203</v>
      </c>
      <c r="KU2" s="1">
        <v>39234</v>
      </c>
      <c r="KV2" s="1">
        <v>39264</v>
      </c>
      <c r="KW2" s="1">
        <v>39295</v>
      </c>
      <c r="KX2" s="1">
        <v>39326</v>
      </c>
      <c r="KY2" s="1">
        <v>39356</v>
      </c>
      <c r="KZ2" s="1">
        <v>39387</v>
      </c>
      <c r="LA2" s="1">
        <v>39417</v>
      </c>
      <c r="LB2" s="1">
        <v>39448</v>
      </c>
      <c r="LC2" s="1">
        <v>39479</v>
      </c>
      <c r="LD2" s="1">
        <v>39508</v>
      </c>
      <c r="LE2" s="1">
        <v>39539</v>
      </c>
      <c r="LF2" s="1">
        <v>39569</v>
      </c>
      <c r="LG2" s="1">
        <v>39600</v>
      </c>
      <c r="LH2" s="1">
        <v>39630</v>
      </c>
      <c r="LI2" s="1">
        <v>39661</v>
      </c>
      <c r="LJ2" s="1">
        <v>39692</v>
      </c>
      <c r="LK2" s="1">
        <v>39722</v>
      </c>
      <c r="LL2" s="1">
        <v>39753</v>
      </c>
      <c r="LM2" s="1">
        <v>39783</v>
      </c>
      <c r="LN2" s="1">
        <v>39814</v>
      </c>
      <c r="LO2" s="1">
        <v>39845</v>
      </c>
      <c r="LP2" s="1">
        <v>39873</v>
      </c>
      <c r="LQ2" s="1">
        <v>39904</v>
      </c>
      <c r="LR2" s="1">
        <v>39934</v>
      </c>
      <c r="LS2" s="1">
        <v>39965</v>
      </c>
      <c r="LT2" s="1">
        <v>39995</v>
      </c>
      <c r="LU2" s="1">
        <v>40026</v>
      </c>
      <c r="LV2" s="1">
        <v>40057</v>
      </c>
      <c r="LW2" s="1">
        <v>40087</v>
      </c>
      <c r="LX2" s="1">
        <v>40118</v>
      </c>
      <c r="LY2" s="1">
        <v>40148</v>
      </c>
      <c r="LZ2" s="1">
        <v>40179</v>
      </c>
      <c r="MA2" s="1">
        <v>40210</v>
      </c>
      <c r="MB2" s="1">
        <v>40238</v>
      </c>
      <c r="MC2" s="1">
        <v>40269</v>
      </c>
      <c r="MD2" s="1">
        <v>40299</v>
      </c>
      <c r="ME2" s="1">
        <v>40330</v>
      </c>
      <c r="MF2" s="1">
        <v>40360</v>
      </c>
      <c r="MG2" s="1">
        <v>40391</v>
      </c>
      <c r="MH2" s="1">
        <v>40422</v>
      </c>
      <c r="MI2" s="1">
        <v>40452</v>
      </c>
      <c r="MJ2" s="1">
        <v>40483</v>
      </c>
      <c r="MK2" s="1">
        <v>40513</v>
      </c>
      <c r="ML2" s="1">
        <v>40544</v>
      </c>
      <c r="MM2" s="1">
        <v>40575</v>
      </c>
      <c r="MN2" s="1">
        <v>40603</v>
      </c>
      <c r="MO2" s="1">
        <v>40634</v>
      </c>
      <c r="MP2" s="1">
        <v>40664</v>
      </c>
      <c r="MQ2" s="1">
        <v>40695</v>
      </c>
      <c r="MR2" s="1">
        <v>40725</v>
      </c>
      <c r="MS2" s="1">
        <v>40756</v>
      </c>
      <c r="MT2" s="1">
        <v>40787</v>
      </c>
      <c r="MU2" s="1">
        <v>40817</v>
      </c>
      <c r="MV2" s="1">
        <v>40848</v>
      </c>
      <c r="MW2" s="1">
        <v>40878</v>
      </c>
      <c r="MX2" s="1">
        <v>40909</v>
      </c>
      <c r="MY2" s="1">
        <v>40940</v>
      </c>
      <c r="MZ2" s="1">
        <v>40969</v>
      </c>
      <c r="NA2" s="1">
        <v>41000</v>
      </c>
      <c r="NB2" s="1">
        <v>41030</v>
      </c>
      <c r="NC2" s="1">
        <v>41061</v>
      </c>
      <c r="ND2" s="1">
        <v>41091</v>
      </c>
      <c r="NE2" s="1">
        <v>41122</v>
      </c>
      <c r="NF2" s="1">
        <v>41153</v>
      </c>
      <c r="NG2" s="1">
        <v>41183</v>
      </c>
      <c r="NH2" s="1">
        <v>41214</v>
      </c>
      <c r="NI2" s="1">
        <v>41244</v>
      </c>
    </row>
    <row r="3" spans="1:373" x14ac:dyDescent="0.25">
      <c r="A3" t="s">
        <v>1</v>
      </c>
      <c r="B3" s="3" t="str">
        <f>CONCATENATE(C3," - ",D3)</f>
        <v>New South Wales - Supermarket &amp; grocery stores</v>
      </c>
      <c r="C3" t="s">
        <v>210</v>
      </c>
      <c r="D3" s="3" t="s">
        <v>190</v>
      </c>
      <c r="E3" s="2">
        <v>303.10000000000002</v>
      </c>
      <c r="F3" s="2">
        <v>297.8</v>
      </c>
      <c r="G3" s="2">
        <v>298</v>
      </c>
      <c r="H3" s="2">
        <v>307.89999999999998</v>
      </c>
      <c r="I3" s="2">
        <v>299.2</v>
      </c>
      <c r="J3" s="2">
        <v>305.39999999999998</v>
      </c>
      <c r="K3" s="2">
        <v>318</v>
      </c>
      <c r="L3" s="2">
        <v>334.4</v>
      </c>
      <c r="M3" s="2">
        <v>389.6</v>
      </c>
      <c r="N3" s="2">
        <v>311.39999999999998</v>
      </c>
      <c r="O3" s="2">
        <v>327.2</v>
      </c>
      <c r="P3" s="2">
        <v>350.9</v>
      </c>
      <c r="Q3" s="2">
        <v>323.39999999999998</v>
      </c>
      <c r="R3" s="2">
        <v>316.60000000000002</v>
      </c>
      <c r="S3" s="2">
        <v>325.39999999999998</v>
      </c>
      <c r="T3" s="2">
        <v>323.10000000000002</v>
      </c>
      <c r="U3" s="2">
        <v>338.1</v>
      </c>
      <c r="V3" s="2">
        <v>330.6</v>
      </c>
      <c r="W3" s="2">
        <v>351.1</v>
      </c>
      <c r="X3" s="2">
        <v>361.5</v>
      </c>
      <c r="Y3" s="2">
        <v>430.9</v>
      </c>
      <c r="Z3" s="2">
        <v>333.2</v>
      </c>
      <c r="AA3" s="2">
        <v>343.3</v>
      </c>
      <c r="AB3" s="2">
        <v>344.8</v>
      </c>
      <c r="AC3" s="2">
        <v>345.9</v>
      </c>
      <c r="AD3" s="2">
        <v>352</v>
      </c>
      <c r="AE3" s="2">
        <v>348.9</v>
      </c>
      <c r="AF3" s="2">
        <v>348.6</v>
      </c>
      <c r="AG3" s="2">
        <v>374.6</v>
      </c>
      <c r="AH3" s="2">
        <v>345.7</v>
      </c>
      <c r="AI3" s="2">
        <v>373.5</v>
      </c>
      <c r="AJ3" s="2">
        <v>378.7</v>
      </c>
      <c r="AK3" s="2">
        <v>432.6</v>
      </c>
      <c r="AL3" s="2">
        <v>376.4</v>
      </c>
      <c r="AM3" s="2">
        <v>352</v>
      </c>
      <c r="AN3" s="2">
        <v>371.8</v>
      </c>
      <c r="AO3" s="2">
        <v>366.6</v>
      </c>
      <c r="AP3" s="2">
        <v>391</v>
      </c>
      <c r="AQ3" s="2">
        <v>369.4</v>
      </c>
      <c r="AR3" s="2">
        <v>423.8</v>
      </c>
      <c r="AS3" s="2">
        <v>401.9</v>
      </c>
      <c r="AT3" s="2">
        <v>388.6</v>
      </c>
      <c r="AU3" s="2">
        <v>420</v>
      </c>
      <c r="AV3" s="2">
        <v>422.5</v>
      </c>
      <c r="AW3" s="2">
        <v>481.3</v>
      </c>
      <c r="AX3" s="2">
        <v>420.7</v>
      </c>
      <c r="AY3" s="2">
        <v>392.9</v>
      </c>
      <c r="AZ3" s="2">
        <v>419.4</v>
      </c>
      <c r="BA3" s="2">
        <v>415</v>
      </c>
      <c r="BB3" s="2">
        <v>440</v>
      </c>
      <c r="BC3" s="2">
        <v>418.8</v>
      </c>
      <c r="BD3" s="2">
        <v>451.9</v>
      </c>
      <c r="BE3" s="2">
        <v>446.2</v>
      </c>
      <c r="BF3" s="2">
        <v>444.3</v>
      </c>
      <c r="BG3" s="2">
        <v>458.6</v>
      </c>
      <c r="BH3" s="2">
        <v>454.7</v>
      </c>
      <c r="BI3" s="2">
        <v>528.1</v>
      </c>
      <c r="BJ3" s="2">
        <v>466.4</v>
      </c>
      <c r="BK3" s="2">
        <v>430.5</v>
      </c>
      <c r="BL3" s="2">
        <v>447.7</v>
      </c>
      <c r="BM3" s="2">
        <v>455.5</v>
      </c>
      <c r="BN3" s="2">
        <v>459.8</v>
      </c>
      <c r="BO3" s="2">
        <v>443.2</v>
      </c>
      <c r="BP3" s="2">
        <v>460.1</v>
      </c>
      <c r="BQ3" s="2">
        <v>463.6</v>
      </c>
      <c r="BR3" s="2">
        <v>459.8</v>
      </c>
      <c r="BS3" s="2">
        <v>478.9</v>
      </c>
      <c r="BT3" s="2">
        <v>478.7</v>
      </c>
      <c r="BU3" s="2">
        <v>565.4</v>
      </c>
      <c r="BV3" s="2">
        <v>479.2</v>
      </c>
      <c r="BW3" s="2">
        <v>467.2</v>
      </c>
      <c r="BX3" s="2">
        <v>501.1</v>
      </c>
      <c r="BY3" s="2">
        <v>484.6</v>
      </c>
      <c r="BZ3" s="2">
        <v>481.2</v>
      </c>
      <c r="CA3" s="2">
        <v>482.9</v>
      </c>
      <c r="CB3" s="2">
        <v>479.2</v>
      </c>
      <c r="CC3" s="2">
        <v>494.5</v>
      </c>
      <c r="CD3" s="2">
        <v>508.6</v>
      </c>
      <c r="CE3" s="2">
        <v>509.2</v>
      </c>
      <c r="CF3" s="2">
        <v>535.79999999999995</v>
      </c>
      <c r="CG3" s="2">
        <v>627.70000000000005</v>
      </c>
      <c r="CH3" s="2">
        <v>507.8</v>
      </c>
      <c r="CI3" s="2">
        <v>503.2</v>
      </c>
      <c r="CJ3" s="2">
        <v>578.29999999999995</v>
      </c>
      <c r="CK3" s="2">
        <v>546.5</v>
      </c>
      <c r="CL3" s="2">
        <v>540.70000000000005</v>
      </c>
      <c r="CM3" s="2">
        <v>546.9</v>
      </c>
      <c r="CN3" s="2">
        <v>549.5</v>
      </c>
      <c r="CO3" s="2">
        <v>570.1</v>
      </c>
      <c r="CP3" s="2">
        <v>575.79999999999995</v>
      </c>
      <c r="CQ3" s="2">
        <v>556.1</v>
      </c>
      <c r="CR3" s="2">
        <v>586.79999999999995</v>
      </c>
      <c r="CS3" s="2">
        <v>702</v>
      </c>
      <c r="CT3" s="2">
        <v>563.1</v>
      </c>
      <c r="CU3" s="2">
        <v>558.20000000000005</v>
      </c>
      <c r="CV3" s="2">
        <v>608.79999999999995</v>
      </c>
      <c r="CW3" s="2">
        <v>570.20000000000005</v>
      </c>
      <c r="CX3" s="2">
        <v>596.20000000000005</v>
      </c>
      <c r="CY3" s="2">
        <v>605.4</v>
      </c>
      <c r="CZ3" s="2">
        <v>594.79999999999995</v>
      </c>
      <c r="DA3" s="2">
        <v>644.1</v>
      </c>
      <c r="DB3" s="2">
        <v>604.4</v>
      </c>
      <c r="DC3" s="2">
        <v>630.1</v>
      </c>
      <c r="DD3" s="2">
        <v>665.7</v>
      </c>
      <c r="DE3" s="2">
        <v>737.9</v>
      </c>
      <c r="DF3" s="2">
        <v>677.9</v>
      </c>
      <c r="DG3" s="2">
        <v>617.29999999999995</v>
      </c>
      <c r="DH3" s="2">
        <v>672.3</v>
      </c>
      <c r="DI3" s="2">
        <v>623.1</v>
      </c>
      <c r="DJ3" s="2">
        <v>666.9</v>
      </c>
      <c r="DK3" s="2">
        <v>621.1</v>
      </c>
      <c r="DL3" s="2">
        <v>657.7</v>
      </c>
      <c r="DM3" s="2">
        <v>711</v>
      </c>
      <c r="DN3" s="2">
        <v>639.20000000000005</v>
      </c>
      <c r="DO3" s="2">
        <v>696.7</v>
      </c>
      <c r="DP3" s="2">
        <v>701.9</v>
      </c>
      <c r="DQ3" s="2">
        <v>772.1</v>
      </c>
      <c r="DR3" s="2">
        <v>707.9</v>
      </c>
      <c r="DS3" s="2">
        <v>676.2</v>
      </c>
      <c r="DT3" s="2">
        <v>697.3</v>
      </c>
      <c r="DU3" s="2">
        <v>720.2</v>
      </c>
      <c r="DV3" s="2">
        <v>713</v>
      </c>
      <c r="DW3" s="2">
        <v>688.4</v>
      </c>
      <c r="DX3" s="2">
        <v>738.3</v>
      </c>
      <c r="DY3" s="2">
        <v>721.4</v>
      </c>
      <c r="DZ3" s="2">
        <v>714.2</v>
      </c>
      <c r="EA3" s="2">
        <v>757.5</v>
      </c>
      <c r="EB3" s="2">
        <v>716.2</v>
      </c>
      <c r="EC3" s="2">
        <v>832.8</v>
      </c>
      <c r="ED3" s="2">
        <v>734.9</v>
      </c>
      <c r="EE3" s="2">
        <v>710.8</v>
      </c>
      <c r="EF3" s="2">
        <v>754.8</v>
      </c>
      <c r="EG3" s="2">
        <v>755.9</v>
      </c>
      <c r="EH3" s="2">
        <v>752.9</v>
      </c>
      <c r="EI3" s="2">
        <v>730.6</v>
      </c>
      <c r="EJ3" s="2">
        <v>747.1</v>
      </c>
      <c r="EK3" s="2">
        <v>724.5</v>
      </c>
      <c r="EL3" s="2">
        <v>744.4</v>
      </c>
      <c r="EM3" s="2">
        <v>767.2</v>
      </c>
      <c r="EN3" s="2">
        <v>763.6</v>
      </c>
      <c r="EO3" s="2">
        <v>889.4</v>
      </c>
      <c r="EP3" s="2">
        <v>765.8</v>
      </c>
      <c r="EQ3" s="2">
        <v>736.4</v>
      </c>
      <c r="ER3" s="2">
        <v>810.5</v>
      </c>
      <c r="ES3" s="2">
        <v>756</v>
      </c>
      <c r="ET3" s="2">
        <v>770.8</v>
      </c>
      <c r="EU3" s="2">
        <v>782</v>
      </c>
      <c r="EV3" s="2">
        <v>801.3</v>
      </c>
      <c r="EW3" s="2">
        <v>806.7</v>
      </c>
      <c r="EX3" s="2">
        <v>812.8</v>
      </c>
      <c r="EY3" s="2">
        <v>818.7</v>
      </c>
      <c r="EZ3" s="2">
        <v>808.4</v>
      </c>
      <c r="FA3" s="2">
        <v>943.4</v>
      </c>
      <c r="FB3" s="2">
        <v>792</v>
      </c>
      <c r="FC3" s="2">
        <v>755</v>
      </c>
      <c r="FD3" s="2">
        <v>838</v>
      </c>
      <c r="FE3" s="2">
        <v>819.9</v>
      </c>
      <c r="FF3" s="2">
        <v>834.8</v>
      </c>
      <c r="FG3" s="2">
        <v>832.8</v>
      </c>
      <c r="FH3" s="2">
        <v>838.6</v>
      </c>
      <c r="FI3" s="2">
        <v>878.3</v>
      </c>
      <c r="FJ3" s="2">
        <v>846.4</v>
      </c>
      <c r="FK3" s="2">
        <v>885.5</v>
      </c>
      <c r="FL3" s="2">
        <v>905.7</v>
      </c>
      <c r="FM3" s="2">
        <v>1020.8</v>
      </c>
      <c r="FN3" s="2">
        <v>884.2</v>
      </c>
      <c r="FO3" s="2">
        <v>878.2</v>
      </c>
      <c r="FP3" s="2">
        <v>910.9</v>
      </c>
      <c r="FQ3" s="2">
        <v>882.4</v>
      </c>
      <c r="FR3" s="2">
        <v>936.1</v>
      </c>
      <c r="FS3" s="2">
        <v>888.1</v>
      </c>
      <c r="FT3" s="2">
        <v>914.4</v>
      </c>
      <c r="FU3" s="2">
        <v>952.1</v>
      </c>
      <c r="FV3" s="2">
        <v>905</v>
      </c>
      <c r="FW3" s="2">
        <v>958.9</v>
      </c>
      <c r="FX3" s="2">
        <v>965.9</v>
      </c>
      <c r="FY3" s="2">
        <v>1040.8</v>
      </c>
      <c r="FZ3" s="2">
        <v>978.6</v>
      </c>
      <c r="GA3" s="2">
        <v>899.6</v>
      </c>
      <c r="GB3" s="2">
        <v>986.3</v>
      </c>
      <c r="GC3" s="2">
        <v>928.1</v>
      </c>
      <c r="GD3" s="2">
        <v>985.3</v>
      </c>
      <c r="GE3" s="2">
        <v>909.8</v>
      </c>
      <c r="GF3" s="2">
        <v>960.6</v>
      </c>
      <c r="GG3" s="2">
        <v>972</v>
      </c>
      <c r="GH3" s="2">
        <v>946.9</v>
      </c>
      <c r="GI3" s="2">
        <v>1022.6</v>
      </c>
      <c r="GJ3" s="2">
        <v>1001.1</v>
      </c>
      <c r="GK3" s="2">
        <v>1115</v>
      </c>
      <c r="GL3" s="2">
        <v>1039.0999999999999</v>
      </c>
      <c r="GM3" s="2">
        <v>940.6</v>
      </c>
      <c r="GN3" s="2">
        <v>1003.8</v>
      </c>
      <c r="GO3" s="2">
        <v>995.6</v>
      </c>
      <c r="GP3" s="2">
        <v>1006.6</v>
      </c>
      <c r="GQ3" s="2">
        <v>962.9</v>
      </c>
      <c r="GR3" s="2">
        <v>1007.7</v>
      </c>
      <c r="GS3" s="2">
        <v>1003.3</v>
      </c>
      <c r="GT3" s="2">
        <v>999.1</v>
      </c>
      <c r="GU3" s="2">
        <v>1109.4000000000001</v>
      </c>
      <c r="GV3" s="2">
        <v>1041.8</v>
      </c>
      <c r="GW3" s="2">
        <v>1186.5999999999999</v>
      </c>
      <c r="GX3" s="2">
        <v>1104.5999999999999</v>
      </c>
      <c r="GY3" s="2">
        <v>1001</v>
      </c>
      <c r="GZ3" s="2">
        <v>1108.9000000000001</v>
      </c>
      <c r="HA3" s="2">
        <v>1043.4000000000001</v>
      </c>
      <c r="HB3" s="2">
        <v>1060.0999999999999</v>
      </c>
      <c r="HC3" s="2">
        <v>1029.5</v>
      </c>
      <c r="HD3" s="2">
        <v>1080.8</v>
      </c>
      <c r="HE3" s="2">
        <v>1058.5</v>
      </c>
      <c r="HF3" s="2">
        <v>1074.3</v>
      </c>
      <c r="HG3" s="2">
        <v>1125.5</v>
      </c>
      <c r="HH3" s="2">
        <v>1095.8</v>
      </c>
      <c r="HI3" s="2">
        <v>1269.4000000000001</v>
      </c>
      <c r="HJ3" s="2">
        <v>1130.0999999999999</v>
      </c>
      <c r="HK3" s="2">
        <v>1072.7</v>
      </c>
      <c r="HL3" s="2">
        <v>1145.4000000000001</v>
      </c>
      <c r="HM3" s="2">
        <v>1099.2</v>
      </c>
      <c r="HN3" s="2">
        <v>1099.9000000000001</v>
      </c>
      <c r="HO3" s="2">
        <v>1090.3</v>
      </c>
      <c r="HP3" s="2">
        <v>1108.5999999999999</v>
      </c>
      <c r="HQ3" s="2">
        <v>1154.3</v>
      </c>
      <c r="HR3" s="2">
        <v>1146.5999999999999</v>
      </c>
      <c r="HS3" s="2">
        <v>1179.7</v>
      </c>
      <c r="HT3" s="2">
        <v>1176.8</v>
      </c>
      <c r="HU3" s="2">
        <v>1347.3</v>
      </c>
      <c r="HV3" s="2">
        <v>1200.8</v>
      </c>
      <c r="HW3" s="2">
        <v>1123.9000000000001</v>
      </c>
      <c r="HX3" s="2">
        <v>1241.5</v>
      </c>
      <c r="HY3" s="2">
        <v>1208.5999999999999</v>
      </c>
      <c r="HZ3" s="2">
        <v>1246.4000000000001</v>
      </c>
      <c r="IA3" s="2">
        <v>1211.0999999999999</v>
      </c>
      <c r="IB3" s="2">
        <v>1220.0999999999999</v>
      </c>
      <c r="IC3" s="2">
        <v>1274</v>
      </c>
      <c r="ID3" s="2">
        <v>1249.7</v>
      </c>
      <c r="IE3" s="2">
        <v>1300.0999999999999</v>
      </c>
      <c r="IF3" s="2">
        <v>1313.9</v>
      </c>
      <c r="IG3" s="2">
        <v>1433.8</v>
      </c>
      <c r="IH3" s="2">
        <v>1353.9</v>
      </c>
      <c r="II3" s="2">
        <v>1215.4000000000001</v>
      </c>
      <c r="IJ3" s="2">
        <v>1350.8</v>
      </c>
      <c r="IK3" s="2">
        <v>1272.7</v>
      </c>
      <c r="IL3" s="2">
        <v>1337.3</v>
      </c>
      <c r="IM3" s="2">
        <v>1257.2</v>
      </c>
      <c r="IN3" s="2">
        <v>1266.5999999999999</v>
      </c>
      <c r="IO3" s="2">
        <v>1324.9</v>
      </c>
      <c r="IP3" s="2">
        <v>1262</v>
      </c>
      <c r="IQ3" s="2">
        <v>1375.9</v>
      </c>
      <c r="IR3" s="2">
        <v>1369.5</v>
      </c>
      <c r="IS3" s="2">
        <v>1484</v>
      </c>
      <c r="IT3" s="2">
        <v>1420.9</v>
      </c>
      <c r="IU3" s="2">
        <v>1286.8</v>
      </c>
      <c r="IV3" s="2">
        <v>1400.3</v>
      </c>
      <c r="IW3" s="2">
        <v>1355.7</v>
      </c>
      <c r="IX3" s="2">
        <v>1399.6</v>
      </c>
      <c r="IY3" s="2">
        <v>1286</v>
      </c>
      <c r="IZ3" s="2">
        <v>1376.2</v>
      </c>
      <c r="JA3" s="2">
        <v>1383</v>
      </c>
      <c r="JB3" s="2">
        <v>1359.6</v>
      </c>
      <c r="JC3" s="2">
        <v>1461.5</v>
      </c>
      <c r="JD3" s="2">
        <v>1435.1</v>
      </c>
      <c r="JE3" s="2">
        <v>1595.3</v>
      </c>
      <c r="JF3" s="2">
        <v>1533.8</v>
      </c>
      <c r="JG3" s="2">
        <v>1413.3</v>
      </c>
      <c r="JH3" s="2">
        <v>1472.1</v>
      </c>
      <c r="JI3" s="2">
        <v>1469.1</v>
      </c>
      <c r="JJ3" s="2">
        <v>1475.3</v>
      </c>
      <c r="JK3" s="2">
        <v>1412.5</v>
      </c>
      <c r="JL3" s="2">
        <v>1508.5</v>
      </c>
      <c r="JM3" s="2">
        <v>1476.3</v>
      </c>
      <c r="JN3" s="2">
        <v>1490.9</v>
      </c>
      <c r="JO3" s="2">
        <v>1542.3</v>
      </c>
      <c r="JP3" s="2">
        <v>1513.4</v>
      </c>
      <c r="JQ3" s="2">
        <v>1717.9</v>
      </c>
      <c r="JR3" s="2">
        <v>1535.2</v>
      </c>
      <c r="JS3" s="2">
        <v>1416.9</v>
      </c>
      <c r="JT3" s="2">
        <v>1555.3</v>
      </c>
      <c r="JU3" s="2">
        <v>1481.8</v>
      </c>
      <c r="JV3" s="2">
        <v>1473</v>
      </c>
      <c r="JW3" s="2">
        <v>1452</v>
      </c>
      <c r="JX3" s="2">
        <v>1546.2</v>
      </c>
      <c r="JY3" s="2">
        <v>1553.4</v>
      </c>
      <c r="JZ3" s="2">
        <v>1545.8</v>
      </c>
      <c r="KA3" s="2">
        <v>1593.8</v>
      </c>
      <c r="KB3" s="2">
        <v>1558.3</v>
      </c>
      <c r="KC3" s="2">
        <v>1776.1</v>
      </c>
      <c r="KD3" s="2">
        <v>1585.2</v>
      </c>
      <c r="KE3" s="2">
        <v>1480.1</v>
      </c>
      <c r="KF3" s="2">
        <v>1635.1</v>
      </c>
      <c r="KG3" s="2">
        <v>1582.7</v>
      </c>
      <c r="KH3" s="2">
        <v>1572.3</v>
      </c>
      <c r="KI3" s="2">
        <v>1557.4</v>
      </c>
      <c r="KJ3" s="2">
        <v>1591.7</v>
      </c>
      <c r="KK3" s="2">
        <v>1636</v>
      </c>
      <c r="KL3" s="2">
        <v>1614.7</v>
      </c>
      <c r="KM3" s="2">
        <v>1677</v>
      </c>
      <c r="KN3" s="2">
        <v>1683.8</v>
      </c>
      <c r="KO3" s="2">
        <v>1873</v>
      </c>
      <c r="KP3" s="2">
        <v>1684.4</v>
      </c>
      <c r="KQ3" s="2">
        <v>1557.4</v>
      </c>
      <c r="KR3" s="2">
        <v>1740.8</v>
      </c>
      <c r="KS3" s="2">
        <v>1649.9</v>
      </c>
      <c r="KT3" s="2">
        <v>1678</v>
      </c>
      <c r="KU3" s="2">
        <v>1642</v>
      </c>
      <c r="KV3" s="2">
        <v>1695.7</v>
      </c>
      <c r="KW3" s="2">
        <v>1762.9</v>
      </c>
      <c r="KX3" s="2">
        <v>1740.8</v>
      </c>
      <c r="KY3" s="2">
        <v>1853.8</v>
      </c>
      <c r="KZ3" s="2">
        <v>1897.1</v>
      </c>
      <c r="LA3" s="2">
        <v>2054.6999999999998</v>
      </c>
      <c r="LB3" s="2">
        <v>1849.9</v>
      </c>
      <c r="LC3" s="2">
        <v>1747.1</v>
      </c>
      <c r="LD3" s="2">
        <v>1881.1</v>
      </c>
      <c r="LE3" s="2">
        <v>1737.5</v>
      </c>
      <c r="LF3" s="2">
        <v>1827.4</v>
      </c>
      <c r="LG3" s="2">
        <v>1729.5</v>
      </c>
      <c r="LH3" s="2">
        <v>1789.9</v>
      </c>
      <c r="LI3" s="2">
        <v>1822.2</v>
      </c>
      <c r="LJ3" s="2">
        <v>1729.8</v>
      </c>
      <c r="LK3" s="2">
        <v>1875.8</v>
      </c>
      <c r="LL3" s="2">
        <v>1899.4</v>
      </c>
      <c r="LM3" s="2">
        <v>2121.1999999999998</v>
      </c>
      <c r="LN3" s="2">
        <v>1988.7</v>
      </c>
      <c r="LO3" s="2">
        <v>1758.5</v>
      </c>
      <c r="LP3" s="2">
        <v>1928.8</v>
      </c>
      <c r="LQ3" s="2">
        <v>1878.4</v>
      </c>
      <c r="LR3" s="2">
        <v>1896.7</v>
      </c>
      <c r="LS3" s="2">
        <v>1806.5</v>
      </c>
      <c r="LT3" s="2">
        <v>1876</v>
      </c>
      <c r="LU3" s="2">
        <v>1905.5</v>
      </c>
      <c r="LV3" s="2">
        <v>1871.8</v>
      </c>
      <c r="LW3" s="2">
        <v>2012.9</v>
      </c>
      <c r="LX3" s="2">
        <v>2110.9</v>
      </c>
      <c r="LY3" s="2">
        <v>2264</v>
      </c>
      <c r="LZ3" s="2">
        <v>2051.8000000000002</v>
      </c>
      <c r="MA3" s="2">
        <v>1815.5</v>
      </c>
      <c r="MB3" s="2">
        <v>2015.1</v>
      </c>
      <c r="MC3" s="2">
        <v>1948.4</v>
      </c>
      <c r="MD3" s="2">
        <v>1985.6</v>
      </c>
      <c r="ME3" s="2">
        <v>1884.8</v>
      </c>
      <c r="MF3" s="2">
        <v>2031.7</v>
      </c>
      <c r="MG3" s="2">
        <v>2008.6</v>
      </c>
      <c r="MH3" s="2">
        <v>1980</v>
      </c>
      <c r="MI3" s="2">
        <v>2071.1999999999998</v>
      </c>
      <c r="MJ3" s="2">
        <v>2154.1</v>
      </c>
      <c r="MK3" s="2">
        <v>2352.1999999999998</v>
      </c>
      <c r="ML3" s="2">
        <v>2150.6999999999998</v>
      </c>
      <c r="MM3" s="2">
        <v>1947.7</v>
      </c>
      <c r="MN3" s="2">
        <v>2101.3000000000002</v>
      </c>
      <c r="MO3" s="2">
        <v>2055</v>
      </c>
      <c r="MP3" s="2">
        <v>2027.5</v>
      </c>
    </row>
    <row r="4" spans="1:373" x14ac:dyDescent="0.25">
      <c r="A4" t="s">
        <v>2</v>
      </c>
      <c r="B4" s="12" t="s">
        <v>222</v>
      </c>
      <c r="C4" t="s">
        <v>210</v>
      </c>
      <c r="D4" s="3" t="s">
        <v>191</v>
      </c>
      <c r="E4" s="2">
        <v>41.7</v>
      </c>
      <c r="F4" s="2">
        <v>43.1</v>
      </c>
      <c r="G4" s="2">
        <v>40.299999999999997</v>
      </c>
      <c r="H4" s="2">
        <v>40.9</v>
      </c>
      <c r="I4" s="2">
        <v>42.1</v>
      </c>
      <c r="J4" s="2">
        <v>42</v>
      </c>
      <c r="K4" s="2">
        <v>46.1</v>
      </c>
      <c r="L4" s="2">
        <v>46.5</v>
      </c>
      <c r="M4" s="2">
        <v>53.8</v>
      </c>
      <c r="N4" s="2">
        <v>43.8</v>
      </c>
      <c r="O4" s="2">
        <v>39.299999999999997</v>
      </c>
      <c r="P4" s="2">
        <v>43.4</v>
      </c>
      <c r="Q4" s="2">
        <v>43.7</v>
      </c>
      <c r="R4" s="2">
        <v>42.3</v>
      </c>
      <c r="S4" s="2">
        <v>40.4</v>
      </c>
      <c r="T4" s="2">
        <v>41.6</v>
      </c>
      <c r="U4" s="2">
        <v>42.2</v>
      </c>
      <c r="V4" s="2">
        <v>42.5</v>
      </c>
      <c r="W4" s="2">
        <v>45</v>
      </c>
      <c r="X4" s="2">
        <v>45.8</v>
      </c>
      <c r="Y4" s="2">
        <v>56.8</v>
      </c>
      <c r="Z4" s="2">
        <v>47.2</v>
      </c>
      <c r="AA4" s="2">
        <v>44.5</v>
      </c>
      <c r="AB4" s="2">
        <v>46.1</v>
      </c>
      <c r="AC4" s="2">
        <v>44.8</v>
      </c>
      <c r="AD4" s="2">
        <v>45.3</v>
      </c>
      <c r="AE4" s="2">
        <v>44.8</v>
      </c>
      <c r="AF4" s="2">
        <v>42.5</v>
      </c>
      <c r="AG4" s="2">
        <v>46.3</v>
      </c>
      <c r="AH4" s="2">
        <v>46.2</v>
      </c>
      <c r="AI4" s="2">
        <v>47.4</v>
      </c>
      <c r="AJ4" s="2">
        <v>50.8</v>
      </c>
      <c r="AK4" s="2">
        <v>65.3</v>
      </c>
      <c r="AL4" s="2">
        <v>52.2</v>
      </c>
      <c r="AM4" s="2">
        <v>45.8</v>
      </c>
      <c r="AN4" s="2">
        <v>49.4</v>
      </c>
      <c r="AO4" s="2">
        <v>47.3</v>
      </c>
      <c r="AP4" s="2">
        <v>48.2</v>
      </c>
      <c r="AQ4" s="2">
        <v>45.2</v>
      </c>
      <c r="AR4" s="2">
        <v>47.3</v>
      </c>
      <c r="AS4" s="2">
        <v>50.3</v>
      </c>
      <c r="AT4" s="2">
        <v>48.5</v>
      </c>
      <c r="AU4" s="2">
        <v>52.2</v>
      </c>
      <c r="AV4" s="2">
        <v>55</v>
      </c>
      <c r="AW4" s="2">
        <v>70.3</v>
      </c>
      <c r="AX4" s="2">
        <v>54.8</v>
      </c>
      <c r="AY4" s="2">
        <v>49</v>
      </c>
      <c r="AZ4" s="2">
        <v>53.7</v>
      </c>
      <c r="BA4" s="2">
        <v>51.4</v>
      </c>
      <c r="BB4" s="2">
        <v>50.7</v>
      </c>
      <c r="BC4" s="2">
        <v>47.4</v>
      </c>
      <c r="BD4" s="2">
        <v>48.3</v>
      </c>
      <c r="BE4" s="2">
        <v>52.6</v>
      </c>
      <c r="BF4" s="2">
        <v>51.8</v>
      </c>
      <c r="BG4" s="2">
        <v>57.4</v>
      </c>
      <c r="BH4" s="2">
        <v>56.8</v>
      </c>
      <c r="BI4" s="2">
        <v>73.3</v>
      </c>
      <c r="BJ4" s="2">
        <v>59.5</v>
      </c>
      <c r="BK4" s="2">
        <v>53.9</v>
      </c>
      <c r="BL4" s="2">
        <v>56.2</v>
      </c>
      <c r="BM4" s="2">
        <v>57.3</v>
      </c>
      <c r="BN4" s="2">
        <v>55.1</v>
      </c>
      <c r="BO4" s="2">
        <v>52.7</v>
      </c>
      <c r="BP4" s="2">
        <v>57.2</v>
      </c>
      <c r="BQ4" s="2">
        <v>56.8</v>
      </c>
      <c r="BR4" s="2">
        <v>57.9</v>
      </c>
      <c r="BS4" s="2">
        <v>64.3</v>
      </c>
      <c r="BT4" s="2">
        <v>63.6</v>
      </c>
      <c r="BU4" s="2">
        <v>82.5</v>
      </c>
      <c r="BV4" s="2">
        <v>67.8</v>
      </c>
      <c r="BW4" s="2">
        <v>59.8</v>
      </c>
      <c r="BX4" s="2">
        <v>64.599999999999994</v>
      </c>
      <c r="BY4" s="2">
        <v>62.4</v>
      </c>
      <c r="BZ4" s="2">
        <v>59.6</v>
      </c>
      <c r="CA4" s="2">
        <v>56.4</v>
      </c>
      <c r="CB4" s="2">
        <v>54.1</v>
      </c>
      <c r="CC4" s="2">
        <v>52.9</v>
      </c>
      <c r="CD4" s="2">
        <v>59.4</v>
      </c>
      <c r="CE4" s="2">
        <v>63.9</v>
      </c>
      <c r="CF4" s="2">
        <v>67.099999999999994</v>
      </c>
      <c r="CG4" s="2">
        <v>99</v>
      </c>
      <c r="CH4" s="2">
        <v>51.6</v>
      </c>
      <c r="CI4" s="2">
        <v>52.3</v>
      </c>
      <c r="CJ4" s="2">
        <v>66.8</v>
      </c>
      <c r="CK4" s="2">
        <v>70.099999999999994</v>
      </c>
      <c r="CL4" s="2">
        <v>73.5</v>
      </c>
      <c r="CM4" s="2">
        <v>67.7</v>
      </c>
      <c r="CN4" s="2">
        <v>71.099999999999994</v>
      </c>
      <c r="CO4" s="2">
        <v>73.400000000000006</v>
      </c>
      <c r="CP4" s="2">
        <v>84</v>
      </c>
      <c r="CQ4" s="2">
        <v>85.2</v>
      </c>
      <c r="CR4" s="2">
        <v>88.7</v>
      </c>
      <c r="CS4" s="2">
        <v>146.69999999999999</v>
      </c>
      <c r="CT4" s="2">
        <v>85.1</v>
      </c>
      <c r="CU4" s="2">
        <v>75.5</v>
      </c>
      <c r="CV4" s="2">
        <v>82.1</v>
      </c>
      <c r="CW4" s="2">
        <v>79.900000000000006</v>
      </c>
      <c r="CX4" s="2">
        <v>79.900000000000006</v>
      </c>
      <c r="CY4" s="2">
        <v>76</v>
      </c>
      <c r="CZ4" s="2">
        <v>71.099999999999994</v>
      </c>
      <c r="DA4" s="2">
        <v>72.7</v>
      </c>
      <c r="DB4" s="2">
        <v>69</v>
      </c>
      <c r="DC4" s="2">
        <v>73</v>
      </c>
      <c r="DD4" s="2">
        <v>83.6</v>
      </c>
      <c r="DE4" s="2">
        <v>121</v>
      </c>
      <c r="DF4" s="2">
        <v>76.400000000000006</v>
      </c>
      <c r="DG4" s="2">
        <v>67.3</v>
      </c>
      <c r="DH4" s="2">
        <v>74.3</v>
      </c>
      <c r="DI4" s="2">
        <v>73.099999999999994</v>
      </c>
      <c r="DJ4" s="2">
        <v>75.900000000000006</v>
      </c>
      <c r="DK4" s="2">
        <v>66</v>
      </c>
      <c r="DL4" s="2">
        <v>66.900000000000006</v>
      </c>
      <c r="DM4" s="2">
        <v>72.2</v>
      </c>
      <c r="DN4" s="2">
        <v>69.8</v>
      </c>
      <c r="DO4" s="2">
        <v>75</v>
      </c>
      <c r="DP4" s="2">
        <v>79.7</v>
      </c>
      <c r="DQ4" s="2">
        <v>113.9</v>
      </c>
      <c r="DR4" s="2">
        <v>77.5</v>
      </c>
      <c r="DS4" s="2">
        <v>66.7</v>
      </c>
      <c r="DT4" s="2">
        <v>72.3</v>
      </c>
      <c r="DU4" s="2">
        <v>73.8</v>
      </c>
      <c r="DV4" s="2">
        <v>69.7</v>
      </c>
      <c r="DW4" s="2">
        <v>65.400000000000006</v>
      </c>
      <c r="DX4" s="2">
        <v>69.400000000000006</v>
      </c>
      <c r="DY4" s="2">
        <v>70.8</v>
      </c>
      <c r="DZ4" s="2">
        <v>72</v>
      </c>
      <c r="EA4" s="2">
        <v>77</v>
      </c>
      <c r="EB4" s="2">
        <v>77.8</v>
      </c>
      <c r="EC4" s="2">
        <v>112.3</v>
      </c>
      <c r="ED4" s="2">
        <v>81.099999999999994</v>
      </c>
      <c r="EE4" s="2">
        <v>69.3</v>
      </c>
      <c r="EF4" s="2">
        <v>69.099999999999994</v>
      </c>
      <c r="EG4" s="2">
        <v>75.599999999999994</v>
      </c>
      <c r="EH4" s="2">
        <v>70.400000000000006</v>
      </c>
      <c r="EI4" s="2">
        <v>65.599999999999994</v>
      </c>
      <c r="EJ4" s="2">
        <v>72.3</v>
      </c>
      <c r="EK4" s="2">
        <v>73.400000000000006</v>
      </c>
      <c r="EL4" s="2">
        <v>71.5</v>
      </c>
      <c r="EM4" s="2">
        <v>78.2</v>
      </c>
      <c r="EN4" s="2">
        <v>82.9</v>
      </c>
      <c r="EO4" s="2">
        <v>124</v>
      </c>
      <c r="EP4" s="2">
        <v>84.7</v>
      </c>
      <c r="EQ4" s="2">
        <v>71.400000000000006</v>
      </c>
      <c r="ER4" s="2">
        <v>77.099999999999994</v>
      </c>
      <c r="ES4" s="2">
        <v>75.7</v>
      </c>
      <c r="ET4" s="2">
        <v>72.3</v>
      </c>
      <c r="EU4" s="2">
        <v>73.5</v>
      </c>
      <c r="EV4" s="2">
        <v>78.8</v>
      </c>
      <c r="EW4" s="2">
        <v>77.7</v>
      </c>
      <c r="EX4" s="2">
        <v>84</v>
      </c>
      <c r="EY4" s="2">
        <v>90.6</v>
      </c>
      <c r="EZ4" s="2">
        <v>98.7</v>
      </c>
      <c r="FA4" s="2">
        <v>144.9</v>
      </c>
      <c r="FB4" s="2">
        <v>94.3</v>
      </c>
      <c r="FC4" s="2">
        <v>83.3</v>
      </c>
      <c r="FD4" s="2">
        <v>90.3</v>
      </c>
      <c r="FE4" s="2">
        <v>93</v>
      </c>
      <c r="FF4" s="2">
        <v>84.4</v>
      </c>
      <c r="FG4" s="2">
        <v>85.9</v>
      </c>
      <c r="FH4" s="2">
        <v>89.6</v>
      </c>
      <c r="FI4" s="2">
        <v>91.1</v>
      </c>
      <c r="FJ4" s="2">
        <v>95.5</v>
      </c>
      <c r="FK4" s="2">
        <v>93.4</v>
      </c>
      <c r="FL4" s="2">
        <v>104.2</v>
      </c>
      <c r="FM4" s="2">
        <v>150.19999999999999</v>
      </c>
      <c r="FN4" s="2">
        <v>93.7</v>
      </c>
      <c r="FO4" s="2">
        <v>92.2</v>
      </c>
      <c r="FP4" s="2">
        <v>101.3</v>
      </c>
      <c r="FQ4" s="2">
        <v>98.7</v>
      </c>
      <c r="FR4" s="2">
        <v>98.7</v>
      </c>
      <c r="FS4" s="2">
        <v>95.1</v>
      </c>
      <c r="FT4" s="2">
        <v>92.5</v>
      </c>
      <c r="FU4" s="2">
        <v>97.6</v>
      </c>
      <c r="FV4" s="2">
        <v>94.7</v>
      </c>
      <c r="FW4" s="2">
        <v>101.7</v>
      </c>
      <c r="FX4" s="2">
        <v>113.3</v>
      </c>
      <c r="FY4" s="2">
        <v>153.1</v>
      </c>
      <c r="FZ4" s="2">
        <v>93.7</v>
      </c>
      <c r="GA4" s="2">
        <v>92.1</v>
      </c>
      <c r="GB4" s="2">
        <v>103.3</v>
      </c>
      <c r="GC4" s="2">
        <v>95.7</v>
      </c>
      <c r="GD4" s="2">
        <v>103.7</v>
      </c>
      <c r="GE4" s="2">
        <v>96.7</v>
      </c>
      <c r="GF4" s="2">
        <v>91.1</v>
      </c>
      <c r="GG4" s="2">
        <v>95.4</v>
      </c>
      <c r="GH4" s="2">
        <v>90.4</v>
      </c>
      <c r="GI4" s="2">
        <v>102</v>
      </c>
      <c r="GJ4" s="2">
        <v>108.7</v>
      </c>
      <c r="GK4" s="2">
        <v>157.4</v>
      </c>
      <c r="GL4" s="2">
        <v>100.7</v>
      </c>
      <c r="GM4" s="2">
        <v>88.9</v>
      </c>
      <c r="GN4" s="2">
        <v>94</v>
      </c>
      <c r="GO4" s="2">
        <v>93.8</v>
      </c>
      <c r="GP4" s="2">
        <v>94.6</v>
      </c>
      <c r="GQ4" s="2">
        <v>87.7</v>
      </c>
      <c r="GR4" s="2">
        <v>87.1</v>
      </c>
      <c r="GS4" s="2">
        <v>84.3</v>
      </c>
      <c r="GT4" s="2">
        <v>85.3</v>
      </c>
      <c r="GU4" s="2">
        <v>101.7</v>
      </c>
      <c r="GV4" s="2">
        <v>103.9</v>
      </c>
      <c r="GW4" s="2">
        <v>150.6</v>
      </c>
      <c r="GX4" s="2">
        <v>91.5</v>
      </c>
      <c r="GY4" s="2">
        <v>84.4</v>
      </c>
      <c r="GZ4" s="2">
        <v>96.6</v>
      </c>
      <c r="HA4" s="2">
        <v>92.1</v>
      </c>
      <c r="HB4" s="2">
        <v>92.1</v>
      </c>
      <c r="HC4" s="2">
        <v>86.6</v>
      </c>
      <c r="HD4" s="2">
        <v>97.5</v>
      </c>
      <c r="HE4" s="2">
        <v>93.9</v>
      </c>
      <c r="HF4" s="2">
        <v>100.1</v>
      </c>
      <c r="HG4" s="2">
        <v>107.4</v>
      </c>
      <c r="HH4" s="2">
        <v>108.3</v>
      </c>
      <c r="HI4" s="2">
        <v>159.80000000000001</v>
      </c>
      <c r="HJ4" s="2">
        <v>96.8</v>
      </c>
      <c r="HK4" s="2">
        <v>94.9</v>
      </c>
      <c r="HL4" s="2">
        <v>97.5</v>
      </c>
      <c r="HM4" s="2">
        <v>101</v>
      </c>
      <c r="HN4" s="2">
        <v>97.7</v>
      </c>
      <c r="HO4" s="2">
        <v>106.2</v>
      </c>
      <c r="HP4" s="2">
        <v>96.9</v>
      </c>
      <c r="HQ4" s="2">
        <v>105.7</v>
      </c>
      <c r="HR4" s="2">
        <v>113.8</v>
      </c>
      <c r="HS4" s="2">
        <v>113.3</v>
      </c>
      <c r="HT4" s="2">
        <v>117.3</v>
      </c>
      <c r="HU4" s="2">
        <v>175.9</v>
      </c>
      <c r="HV4" s="2">
        <v>122.6</v>
      </c>
      <c r="HW4" s="2">
        <v>106.4</v>
      </c>
      <c r="HX4" s="2">
        <v>119.6</v>
      </c>
      <c r="HY4" s="2">
        <v>111.7</v>
      </c>
      <c r="HZ4" s="2">
        <v>112.1</v>
      </c>
      <c r="IA4" s="2">
        <v>107</v>
      </c>
      <c r="IB4" s="2">
        <v>102.6</v>
      </c>
      <c r="IC4" s="2">
        <v>106.5</v>
      </c>
      <c r="ID4" s="2">
        <v>109.3</v>
      </c>
      <c r="IE4" s="2">
        <v>121.5</v>
      </c>
      <c r="IF4" s="2">
        <v>131.19999999999999</v>
      </c>
      <c r="IG4" s="2">
        <v>191.9</v>
      </c>
      <c r="IH4" s="2">
        <v>124.8</v>
      </c>
      <c r="II4" s="2">
        <v>111.6</v>
      </c>
      <c r="IJ4" s="2">
        <v>125.5</v>
      </c>
      <c r="IK4" s="2">
        <v>113.2</v>
      </c>
      <c r="IL4" s="2">
        <v>115.5</v>
      </c>
      <c r="IM4" s="2">
        <v>110.2</v>
      </c>
      <c r="IN4" s="2">
        <v>123.6</v>
      </c>
      <c r="IO4" s="2">
        <v>122.6</v>
      </c>
      <c r="IP4" s="2">
        <v>124.9</v>
      </c>
      <c r="IQ4" s="2">
        <v>143.4</v>
      </c>
      <c r="IR4" s="2">
        <v>154.5</v>
      </c>
      <c r="IS4" s="2">
        <v>199</v>
      </c>
      <c r="IT4" s="2">
        <v>142.6</v>
      </c>
      <c r="IU4" s="2">
        <v>124.6</v>
      </c>
      <c r="IV4" s="2">
        <v>134.6</v>
      </c>
      <c r="IW4" s="2">
        <v>135.6</v>
      </c>
      <c r="IX4" s="2">
        <v>133.6</v>
      </c>
      <c r="IY4" s="2">
        <v>133.80000000000001</v>
      </c>
      <c r="IZ4" s="2">
        <v>130</v>
      </c>
      <c r="JA4" s="2">
        <v>131.69999999999999</v>
      </c>
      <c r="JB4" s="2">
        <v>138.80000000000001</v>
      </c>
      <c r="JC4" s="2">
        <v>150</v>
      </c>
      <c r="JD4" s="2">
        <v>160.19999999999999</v>
      </c>
      <c r="JE4" s="2">
        <v>220.5</v>
      </c>
      <c r="JF4" s="2">
        <v>143</v>
      </c>
      <c r="JG4" s="2">
        <v>128.69999999999999</v>
      </c>
      <c r="JH4" s="2">
        <v>140.80000000000001</v>
      </c>
      <c r="JI4" s="2">
        <v>141.5</v>
      </c>
      <c r="JJ4" s="2">
        <v>133</v>
      </c>
      <c r="JK4" s="2">
        <v>133.4</v>
      </c>
      <c r="JL4" s="2">
        <v>138.4</v>
      </c>
      <c r="JM4" s="2">
        <v>135.9</v>
      </c>
      <c r="JN4" s="2">
        <v>142</v>
      </c>
      <c r="JO4" s="2">
        <v>148.19999999999999</v>
      </c>
      <c r="JP4" s="2">
        <v>153.69999999999999</v>
      </c>
      <c r="JQ4" s="2">
        <v>226.9</v>
      </c>
      <c r="JR4" s="2">
        <v>145.69999999999999</v>
      </c>
      <c r="JS4" s="2">
        <v>139.30000000000001</v>
      </c>
      <c r="JT4" s="2">
        <v>155.9</v>
      </c>
      <c r="JU4" s="2">
        <v>149.30000000000001</v>
      </c>
      <c r="JV4" s="2">
        <v>143.1</v>
      </c>
      <c r="JW4" s="2">
        <v>142.80000000000001</v>
      </c>
      <c r="JX4" s="2">
        <v>144.4</v>
      </c>
      <c r="JY4" s="2">
        <v>150.30000000000001</v>
      </c>
      <c r="JZ4" s="2">
        <v>157.6</v>
      </c>
      <c r="KA4" s="2">
        <v>177.8</v>
      </c>
      <c r="KB4" s="2">
        <v>194.7</v>
      </c>
      <c r="KC4" s="2">
        <v>279.89999999999998</v>
      </c>
      <c r="KD4" s="2">
        <v>171.9</v>
      </c>
      <c r="KE4" s="2">
        <v>157.6</v>
      </c>
      <c r="KF4" s="2">
        <v>174.7</v>
      </c>
      <c r="KG4" s="2">
        <v>172.2</v>
      </c>
      <c r="KH4" s="2">
        <v>173</v>
      </c>
      <c r="KI4" s="2">
        <v>164.7</v>
      </c>
      <c r="KJ4" s="2">
        <v>171.1</v>
      </c>
      <c r="KK4" s="2">
        <v>173.6</v>
      </c>
      <c r="KL4" s="2">
        <v>181.7</v>
      </c>
      <c r="KM4" s="2">
        <v>189.3</v>
      </c>
      <c r="KN4" s="2">
        <v>206.5</v>
      </c>
      <c r="KO4" s="2">
        <v>296.5</v>
      </c>
      <c r="KP4" s="2">
        <v>191.2</v>
      </c>
      <c r="KQ4" s="2">
        <v>179.7</v>
      </c>
      <c r="KR4" s="2">
        <v>194.9</v>
      </c>
      <c r="KS4" s="2">
        <v>191.4</v>
      </c>
      <c r="KT4" s="2">
        <v>183.3</v>
      </c>
      <c r="KU4" s="2">
        <v>173.5</v>
      </c>
      <c r="KV4" s="2">
        <v>182.1</v>
      </c>
      <c r="KW4" s="2">
        <v>189.9</v>
      </c>
      <c r="KX4" s="2">
        <v>204.4</v>
      </c>
      <c r="KY4" s="2">
        <v>204.5</v>
      </c>
      <c r="KZ4" s="2">
        <v>217.3</v>
      </c>
      <c r="LA4" s="2">
        <v>309.89999999999998</v>
      </c>
      <c r="LB4" s="2">
        <v>214.9</v>
      </c>
      <c r="LC4" s="2">
        <v>184.3</v>
      </c>
      <c r="LD4" s="2">
        <v>210.3</v>
      </c>
      <c r="LE4" s="2">
        <v>200.4</v>
      </c>
      <c r="LF4" s="2">
        <v>196.9</v>
      </c>
      <c r="LG4" s="2">
        <v>195.4</v>
      </c>
      <c r="LH4" s="2">
        <v>179.5</v>
      </c>
      <c r="LI4" s="2">
        <v>176.8</v>
      </c>
      <c r="LJ4" s="2">
        <v>179.2</v>
      </c>
      <c r="LK4" s="2">
        <v>214.1</v>
      </c>
      <c r="LL4" s="2">
        <v>222.8</v>
      </c>
      <c r="LM4" s="2">
        <v>310.8</v>
      </c>
      <c r="LN4" s="2">
        <v>242.9</v>
      </c>
      <c r="LO4" s="2">
        <v>194</v>
      </c>
      <c r="LP4" s="2">
        <v>215</v>
      </c>
      <c r="LQ4" s="2">
        <v>213.6</v>
      </c>
      <c r="LR4" s="2">
        <v>211.3</v>
      </c>
      <c r="LS4" s="2">
        <v>206</v>
      </c>
      <c r="LT4" s="2">
        <v>201.4</v>
      </c>
      <c r="LU4" s="2">
        <v>208.7</v>
      </c>
      <c r="LV4" s="2">
        <v>206.1</v>
      </c>
      <c r="LW4" s="2">
        <v>218.7</v>
      </c>
      <c r="LX4" s="2">
        <v>236.5</v>
      </c>
      <c r="LY4" s="2">
        <v>326.7</v>
      </c>
      <c r="LZ4" s="2">
        <v>234.5</v>
      </c>
      <c r="MA4" s="2">
        <v>199.8</v>
      </c>
      <c r="MB4" s="2">
        <v>223.7</v>
      </c>
      <c r="MC4" s="2">
        <v>223.6</v>
      </c>
      <c r="MD4" s="2">
        <v>214.9</v>
      </c>
      <c r="ME4" s="2">
        <v>207.9</v>
      </c>
      <c r="MF4" s="2">
        <v>208.5</v>
      </c>
      <c r="MG4" s="2">
        <v>215</v>
      </c>
      <c r="MH4" s="2">
        <v>226.7</v>
      </c>
      <c r="MI4" s="2">
        <v>241.5</v>
      </c>
      <c r="MJ4" s="2">
        <v>254.3</v>
      </c>
      <c r="MK4" s="2">
        <v>384.8</v>
      </c>
      <c r="ML4" s="2">
        <v>253.5</v>
      </c>
      <c r="MM4" s="2">
        <v>220</v>
      </c>
      <c r="MN4" s="2">
        <v>244.3</v>
      </c>
      <c r="MO4" s="2">
        <v>248.4</v>
      </c>
      <c r="MP4" s="2">
        <v>236.1</v>
      </c>
    </row>
    <row r="5" spans="1:373" x14ac:dyDescent="0.25">
      <c r="A5" t="s">
        <v>3</v>
      </c>
      <c r="B5" s="12" t="s">
        <v>223</v>
      </c>
      <c r="C5" t="s">
        <v>210</v>
      </c>
      <c r="D5" s="3" t="s">
        <v>192</v>
      </c>
      <c r="E5" s="2">
        <v>63.9</v>
      </c>
      <c r="F5" s="2">
        <v>64</v>
      </c>
      <c r="G5" s="2">
        <v>62.7</v>
      </c>
      <c r="H5" s="2">
        <v>65.599999999999994</v>
      </c>
      <c r="I5" s="2">
        <v>62.6</v>
      </c>
      <c r="J5" s="2">
        <v>64.400000000000006</v>
      </c>
      <c r="K5" s="2">
        <v>66</v>
      </c>
      <c r="L5" s="2">
        <v>65.3</v>
      </c>
      <c r="M5" s="2">
        <v>77.900000000000006</v>
      </c>
      <c r="N5" s="2">
        <v>65.099999999999994</v>
      </c>
      <c r="O5" s="2">
        <v>62.3</v>
      </c>
      <c r="P5" s="2">
        <v>65.7</v>
      </c>
      <c r="Q5" s="2">
        <v>61.9</v>
      </c>
      <c r="R5" s="2">
        <v>63.7</v>
      </c>
      <c r="S5" s="2">
        <v>64.900000000000006</v>
      </c>
      <c r="T5" s="2">
        <v>69.5</v>
      </c>
      <c r="U5" s="2">
        <v>67.900000000000006</v>
      </c>
      <c r="V5" s="2">
        <v>67.5</v>
      </c>
      <c r="W5" s="2">
        <v>66</v>
      </c>
      <c r="X5" s="2">
        <v>67.2</v>
      </c>
      <c r="Y5" s="2">
        <v>78.400000000000006</v>
      </c>
      <c r="Z5" s="2">
        <v>69.2</v>
      </c>
      <c r="AA5" s="2">
        <v>68.2</v>
      </c>
      <c r="AB5" s="2">
        <v>70.7</v>
      </c>
      <c r="AC5" s="2">
        <v>67.400000000000006</v>
      </c>
      <c r="AD5" s="2">
        <v>71</v>
      </c>
      <c r="AE5" s="2">
        <v>67.900000000000006</v>
      </c>
      <c r="AF5" s="2">
        <v>67.400000000000006</v>
      </c>
      <c r="AG5" s="2">
        <v>70.7</v>
      </c>
      <c r="AH5" s="2">
        <v>68.099999999999994</v>
      </c>
      <c r="AI5" s="2">
        <v>73.5</v>
      </c>
      <c r="AJ5" s="2">
        <v>75.2</v>
      </c>
      <c r="AK5" s="2">
        <v>81.900000000000006</v>
      </c>
      <c r="AL5" s="2">
        <v>74.7</v>
      </c>
      <c r="AM5" s="2">
        <v>68.7</v>
      </c>
      <c r="AN5" s="2">
        <v>72.900000000000006</v>
      </c>
      <c r="AO5" s="2">
        <v>73.099999999999994</v>
      </c>
      <c r="AP5" s="2">
        <v>78.3</v>
      </c>
      <c r="AQ5" s="2">
        <v>73.2</v>
      </c>
      <c r="AR5" s="2">
        <v>78.8</v>
      </c>
      <c r="AS5" s="2">
        <v>80.7</v>
      </c>
      <c r="AT5" s="2">
        <v>77.5</v>
      </c>
      <c r="AU5" s="2">
        <v>86</v>
      </c>
      <c r="AV5" s="2">
        <v>87.4</v>
      </c>
      <c r="AW5" s="2">
        <v>98.2</v>
      </c>
      <c r="AX5" s="2">
        <v>85.4</v>
      </c>
      <c r="AY5" s="2">
        <v>76.5</v>
      </c>
      <c r="AZ5" s="2">
        <v>83.7</v>
      </c>
      <c r="BA5" s="2">
        <v>84.9</v>
      </c>
      <c r="BB5" s="2">
        <v>91.9</v>
      </c>
      <c r="BC5" s="2">
        <v>86.7</v>
      </c>
      <c r="BD5" s="2">
        <v>90.5</v>
      </c>
      <c r="BE5" s="2">
        <v>91.3</v>
      </c>
      <c r="BF5" s="2">
        <v>89.6</v>
      </c>
      <c r="BG5" s="2">
        <v>93</v>
      </c>
      <c r="BH5" s="2">
        <v>92.3</v>
      </c>
      <c r="BI5" s="2">
        <v>107.4</v>
      </c>
      <c r="BJ5" s="2">
        <v>91.2</v>
      </c>
      <c r="BK5" s="2">
        <v>87</v>
      </c>
      <c r="BL5" s="2">
        <v>88.9</v>
      </c>
      <c r="BM5" s="2">
        <v>91.4</v>
      </c>
      <c r="BN5" s="2">
        <v>93.2</v>
      </c>
      <c r="BO5" s="2">
        <v>91.3</v>
      </c>
      <c r="BP5" s="2">
        <v>98.5</v>
      </c>
      <c r="BQ5" s="2">
        <v>97.4</v>
      </c>
      <c r="BR5" s="2">
        <v>97.3</v>
      </c>
      <c r="BS5" s="2">
        <v>99.8</v>
      </c>
      <c r="BT5" s="2">
        <v>96.9</v>
      </c>
      <c r="BU5" s="2">
        <v>111.3</v>
      </c>
      <c r="BV5" s="2">
        <v>100.1</v>
      </c>
      <c r="BW5" s="2">
        <v>95</v>
      </c>
      <c r="BX5" s="2">
        <v>101.4</v>
      </c>
      <c r="BY5" s="2">
        <v>96.2</v>
      </c>
      <c r="BZ5" s="2">
        <v>97.8</v>
      </c>
      <c r="CA5" s="2">
        <v>91.3</v>
      </c>
      <c r="CB5" s="2">
        <v>94.6</v>
      </c>
      <c r="CC5" s="2">
        <v>95.4</v>
      </c>
      <c r="CD5" s="2">
        <v>98.3</v>
      </c>
      <c r="CE5" s="2">
        <v>101.4</v>
      </c>
      <c r="CF5" s="2">
        <v>100.7</v>
      </c>
      <c r="CG5" s="2">
        <v>120.3</v>
      </c>
      <c r="CH5" s="2">
        <v>106.2</v>
      </c>
      <c r="CI5" s="2">
        <v>97.3</v>
      </c>
      <c r="CJ5" s="2">
        <v>105.4</v>
      </c>
      <c r="CK5" s="2">
        <v>100.6</v>
      </c>
      <c r="CL5" s="2">
        <v>103.9</v>
      </c>
      <c r="CM5" s="2">
        <v>107.4</v>
      </c>
      <c r="CN5" s="2">
        <v>106.9</v>
      </c>
      <c r="CO5" s="2">
        <v>109.6</v>
      </c>
      <c r="CP5" s="2">
        <v>108.8</v>
      </c>
      <c r="CQ5" s="2">
        <v>110.6</v>
      </c>
      <c r="CR5" s="2">
        <v>113.8</v>
      </c>
      <c r="CS5" s="2">
        <v>134.4</v>
      </c>
      <c r="CT5" s="2">
        <v>121.4</v>
      </c>
      <c r="CU5" s="2">
        <v>114.6</v>
      </c>
      <c r="CV5" s="2">
        <v>123.5</v>
      </c>
      <c r="CW5" s="2">
        <v>118.8</v>
      </c>
      <c r="CX5" s="2">
        <v>123.6</v>
      </c>
      <c r="CY5" s="2">
        <v>127.5</v>
      </c>
      <c r="CZ5" s="2">
        <v>125.9</v>
      </c>
      <c r="DA5" s="2">
        <v>130.1</v>
      </c>
      <c r="DB5" s="2">
        <v>116.9</v>
      </c>
      <c r="DC5" s="2">
        <v>123.3</v>
      </c>
      <c r="DD5" s="2">
        <v>125.3</v>
      </c>
      <c r="DE5" s="2">
        <v>136.5</v>
      </c>
      <c r="DF5" s="2">
        <v>121.5</v>
      </c>
      <c r="DG5" s="2">
        <v>112.3</v>
      </c>
      <c r="DH5" s="2">
        <v>121.6</v>
      </c>
      <c r="DI5" s="2">
        <v>120.2</v>
      </c>
      <c r="DJ5" s="2">
        <v>124.1</v>
      </c>
      <c r="DK5" s="2">
        <v>120.1</v>
      </c>
      <c r="DL5" s="2">
        <v>124.5</v>
      </c>
      <c r="DM5" s="2">
        <v>130.19999999999999</v>
      </c>
      <c r="DN5" s="2">
        <v>119.1</v>
      </c>
      <c r="DO5" s="2">
        <v>127.7</v>
      </c>
      <c r="DP5" s="2">
        <v>127</v>
      </c>
      <c r="DQ5" s="2">
        <v>141.80000000000001</v>
      </c>
      <c r="DR5" s="2">
        <v>133.5</v>
      </c>
      <c r="DS5" s="2">
        <v>125.9</v>
      </c>
      <c r="DT5" s="2">
        <v>135.1</v>
      </c>
      <c r="DU5" s="2">
        <v>135.1</v>
      </c>
      <c r="DV5" s="2">
        <v>137.69999999999999</v>
      </c>
      <c r="DW5" s="2">
        <v>129.5</v>
      </c>
      <c r="DX5" s="2">
        <v>134.19999999999999</v>
      </c>
      <c r="DY5" s="2">
        <v>134.9</v>
      </c>
      <c r="DZ5" s="2">
        <v>132.69999999999999</v>
      </c>
      <c r="EA5" s="2">
        <v>138.30000000000001</v>
      </c>
      <c r="EB5" s="2">
        <v>134.9</v>
      </c>
      <c r="EC5" s="2">
        <v>153.80000000000001</v>
      </c>
      <c r="ED5" s="2">
        <v>130.4</v>
      </c>
      <c r="EE5" s="2">
        <v>122</v>
      </c>
      <c r="EF5" s="2">
        <v>125.9</v>
      </c>
      <c r="EG5" s="2">
        <v>130.6</v>
      </c>
      <c r="EH5" s="2">
        <v>128.5</v>
      </c>
      <c r="EI5" s="2">
        <v>126.2</v>
      </c>
      <c r="EJ5" s="2">
        <v>133.9</v>
      </c>
      <c r="EK5" s="2">
        <v>127.6</v>
      </c>
      <c r="EL5" s="2">
        <v>127.3</v>
      </c>
      <c r="EM5" s="2">
        <v>134.30000000000001</v>
      </c>
      <c r="EN5" s="2">
        <v>132.4</v>
      </c>
      <c r="EO5" s="2">
        <v>156.4</v>
      </c>
      <c r="EP5" s="2">
        <v>145.69999999999999</v>
      </c>
      <c r="EQ5" s="2">
        <v>131.69999999999999</v>
      </c>
      <c r="ER5" s="2">
        <v>143.9</v>
      </c>
      <c r="ES5" s="2">
        <v>137.1</v>
      </c>
      <c r="ET5" s="2">
        <v>136.1</v>
      </c>
      <c r="EU5" s="2">
        <v>127.8</v>
      </c>
      <c r="EV5" s="2">
        <v>130.5</v>
      </c>
      <c r="EW5" s="2">
        <v>135.69999999999999</v>
      </c>
      <c r="EX5" s="2">
        <v>138.5</v>
      </c>
      <c r="EY5" s="2">
        <v>153.9</v>
      </c>
      <c r="EZ5" s="2">
        <v>151.6</v>
      </c>
      <c r="FA5" s="2">
        <v>179.2</v>
      </c>
      <c r="FB5" s="2">
        <v>160.9</v>
      </c>
      <c r="FC5" s="2">
        <v>157</v>
      </c>
      <c r="FD5" s="2">
        <v>165.5</v>
      </c>
      <c r="FE5" s="2">
        <v>164.4</v>
      </c>
      <c r="FF5" s="2">
        <v>160.80000000000001</v>
      </c>
      <c r="FG5" s="2">
        <v>156.9</v>
      </c>
      <c r="FH5" s="2">
        <v>158.5</v>
      </c>
      <c r="FI5" s="2">
        <v>169.3</v>
      </c>
      <c r="FJ5" s="2">
        <v>164.3</v>
      </c>
      <c r="FK5" s="2">
        <v>184.2</v>
      </c>
      <c r="FL5" s="2">
        <v>192</v>
      </c>
      <c r="FM5" s="2">
        <v>219.4</v>
      </c>
      <c r="FN5" s="2">
        <v>168</v>
      </c>
      <c r="FO5" s="2">
        <v>166.6</v>
      </c>
      <c r="FP5" s="2">
        <v>170.2</v>
      </c>
      <c r="FQ5" s="2">
        <v>163.30000000000001</v>
      </c>
      <c r="FR5" s="2">
        <v>167.9</v>
      </c>
      <c r="FS5" s="2">
        <v>174.3</v>
      </c>
      <c r="FT5" s="2">
        <v>169.1</v>
      </c>
      <c r="FU5" s="2">
        <v>173.1</v>
      </c>
      <c r="FV5" s="2">
        <v>164.1</v>
      </c>
      <c r="FW5" s="2">
        <v>178.5</v>
      </c>
      <c r="FX5" s="2">
        <v>172.1</v>
      </c>
      <c r="FY5" s="2">
        <v>188.8</v>
      </c>
      <c r="FZ5" s="2">
        <v>165.1</v>
      </c>
      <c r="GA5" s="2">
        <v>149.5</v>
      </c>
      <c r="GB5" s="2">
        <v>161</v>
      </c>
      <c r="GC5" s="2">
        <v>165.3</v>
      </c>
      <c r="GD5" s="2">
        <v>165.1</v>
      </c>
      <c r="GE5" s="2">
        <v>161.4</v>
      </c>
      <c r="GF5" s="2">
        <v>201.3</v>
      </c>
      <c r="GG5" s="2">
        <v>201</v>
      </c>
      <c r="GH5" s="2">
        <v>200.3</v>
      </c>
      <c r="GI5" s="2">
        <v>207.4</v>
      </c>
      <c r="GJ5" s="2">
        <v>204.7</v>
      </c>
      <c r="GK5" s="2">
        <v>240.8</v>
      </c>
      <c r="GL5" s="2">
        <v>233.7</v>
      </c>
      <c r="GM5" s="2">
        <v>207.8</v>
      </c>
      <c r="GN5" s="2">
        <v>214</v>
      </c>
      <c r="GO5" s="2">
        <v>218.9</v>
      </c>
      <c r="GP5" s="2">
        <v>219.3</v>
      </c>
      <c r="GQ5" s="2">
        <v>212.4</v>
      </c>
      <c r="GR5" s="2">
        <v>216.7</v>
      </c>
      <c r="GS5" s="2">
        <v>211.9</v>
      </c>
      <c r="GT5" s="2">
        <v>218.6</v>
      </c>
      <c r="GU5" s="2">
        <v>223.4</v>
      </c>
      <c r="GV5" s="2">
        <v>209.4</v>
      </c>
      <c r="GW5" s="2">
        <v>247.8</v>
      </c>
      <c r="GX5" s="2">
        <v>219.7</v>
      </c>
      <c r="GY5" s="2">
        <v>206.9</v>
      </c>
      <c r="GZ5" s="2">
        <v>218.4</v>
      </c>
      <c r="HA5" s="2">
        <v>226.4</v>
      </c>
      <c r="HB5" s="2">
        <v>217</v>
      </c>
      <c r="HC5" s="2">
        <v>215.4</v>
      </c>
      <c r="HD5" s="2">
        <v>227.7</v>
      </c>
      <c r="HE5" s="2">
        <v>223.5</v>
      </c>
      <c r="HF5" s="2">
        <v>228.3</v>
      </c>
      <c r="HG5" s="2">
        <v>230.6</v>
      </c>
      <c r="HH5" s="2">
        <v>226</v>
      </c>
      <c r="HI5" s="2">
        <v>284.5</v>
      </c>
      <c r="HJ5" s="2">
        <v>185.8</v>
      </c>
      <c r="HK5" s="2">
        <v>183.1</v>
      </c>
      <c r="HL5" s="2">
        <v>186.9</v>
      </c>
      <c r="HM5" s="2">
        <v>176.9</v>
      </c>
      <c r="HN5" s="2">
        <v>172.2</v>
      </c>
      <c r="HO5" s="2">
        <v>176.8</v>
      </c>
      <c r="HP5" s="2">
        <v>169.9</v>
      </c>
      <c r="HQ5" s="2">
        <v>171.9</v>
      </c>
      <c r="HR5" s="2">
        <v>169.3</v>
      </c>
      <c r="HS5" s="2">
        <v>153.4</v>
      </c>
      <c r="HT5" s="2">
        <v>150.9</v>
      </c>
      <c r="HU5" s="2">
        <v>174.9</v>
      </c>
      <c r="HV5" s="2">
        <v>151</v>
      </c>
      <c r="HW5" s="2">
        <v>142.9</v>
      </c>
      <c r="HX5" s="2">
        <v>157.5</v>
      </c>
      <c r="HY5" s="2">
        <v>179.2</v>
      </c>
      <c r="HZ5" s="2">
        <v>172.6</v>
      </c>
      <c r="IA5" s="2">
        <v>173</v>
      </c>
      <c r="IB5" s="2">
        <v>188.3</v>
      </c>
      <c r="IC5" s="2">
        <v>191.7</v>
      </c>
      <c r="ID5" s="2">
        <v>189.3</v>
      </c>
      <c r="IE5" s="2">
        <v>218.8</v>
      </c>
      <c r="IF5" s="2">
        <v>218.1</v>
      </c>
      <c r="IG5" s="2">
        <v>243</v>
      </c>
      <c r="IH5" s="2">
        <v>230.5</v>
      </c>
      <c r="II5" s="2">
        <v>210.4</v>
      </c>
      <c r="IJ5" s="2">
        <v>216</v>
      </c>
      <c r="IK5" s="2">
        <v>212.6</v>
      </c>
      <c r="IL5" s="2">
        <v>226.1</v>
      </c>
      <c r="IM5" s="2">
        <v>213.6</v>
      </c>
      <c r="IN5" s="2">
        <v>272.8</v>
      </c>
      <c r="IO5" s="2">
        <v>268.3</v>
      </c>
      <c r="IP5" s="2">
        <v>272.3</v>
      </c>
      <c r="IQ5" s="2">
        <v>251</v>
      </c>
      <c r="IR5" s="2">
        <v>249.8</v>
      </c>
      <c r="IS5" s="2">
        <v>289.3</v>
      </c>
      <c r="IT5" s="2">
        <v>241.6</v>
      </c>
      <c r="IU5" s="2">
        <v>220.6</v>
      </c>
      <c r="IV5" s="2">
        <v>235.7</v>
      </c>
      <c r="IW5" s="2">
        <v>216.9</v>
      </c>
      <c r="IX5" s="2">
        <v>212.1</v>
      </c>
      <c r="IY5" s="2">
        <v>203.5</v>
      </c>
      <c r="IZ5" s="2">
        <v>232.7</v>
      </c>
      <c r="JA5" s="2">
        <v>228.2</v>
      </c>
      <c r="JB5" s="2">
        <v>223.8</v>
      </c>
      <c r="JC5" s="2">
        <v>240.7</v>
      </c>
      <c r="JD5" s="2">
        <v>242.7</v>
      </c>
      <c r="JE5" s="2">
        <v>263.7</v>
      </c>
      <c r="JF5" s="2">
        <v>231.3</v>
      </c>
      <c r="JG5" s="2">
        <v>215.4</v>
      </c>
      <c r="JH5" s="2">
        <v>228.6</v>
      </c>
      <c r="JI5" s="2">
        <v>234.5</v>
      </c>
      <c r="JJ5" s="2">
        <v>221.4</v>
      </c>
      <c r="JK5" s="2">
        <v>218.5</v>
      </c>
      <c r="JL5" s="2">
        <v>224.6</v>
      </c>
      <c r="JM5" s="2">
        <v>228.2</v>
      </c>
      <c r="JN5" s="2">
        <v>226.1</v>
      </c>
      <c r="JO5" s="2">
        <v>236.4</v>
      </c>
      <c r="JP5" s="2">
        <v>248.1</v>
      </c>
      <c r="JQ5" s="2">
        <v>296.5</v>
      </c>
      <c r="JR5" s="2">
        <v>239.3</v>
      </c>
      <c r="JS5" s="2">
        <v>225.1</v>
      </c>
      <c r="JT5" s="2">
        <v>247.7</v>
      </c>
      <c r="JU5" s="2">
        <v>244.5</v>
      </c>
      <c r="JV5" s="2">
        <v>242.9</v>
      </c>
      <c r="JW5" s="2">
        <v>238.6</v>
      </c>
      <c r="JX5" s="2">
        <v>245.9</v>
      </c>
      <c r="JY5" s="2">
        <v>251.9</v>
      </c>
      <c r="JZ5" s="2">
        <v>246.8</v>
      </c>
      <c r="KA5" s="2">
        <v>267.2</v>
      </c>
      <c r="KB5" s="2">
        <v>271.7</v>
      </c>
      <c r="KC5" s="2">
        <v>316</v>
      </c>
      <c r="KD5" s="2">
        <v>287</v>
      </c>
      <c r="KE5" s="2">
        <v>265.7</v>
      </c>
      <c r="KF5" s="2">
        <v>291.5</v>
      </c>
      <c r="KG5" s="2">
        <v>268.2</v>
      </c>
      <c r="KH5" s="2">
        <v>261.7</v>
      </c>
      <c r="KI5" s="2">
        <v>253.6</v>
      </c>
      <c r="KJ5" s="2">
        <v>264.8</v>
      </c>
      <c r="KK5" s="2">
        <v>273.60000000000002</v>
      </c>
      <c r="KL5" s="2">
        <v>269.10000000000002</v>
      </c>
      <c r="KM5" s="2">
        <v>289.60000000000002</v>
      </c>
      <c r="KN5" s="2">
        <v>289.60000000000002</v>
      </c>
      <c r="KO5" s="2">
        <v>341.9</v>
      </c>
      <c r="KP5" s="2">
        <v>304.60000000000002</v>
      </c>
      <c r="KQ5" s="2">
        <v>288.8</v>
      </c>
      <c r="KR5" s="2">
        <v>311.3</v>
      </c>
      <c r="KS5" s="2">
        <v>307.10000000000002</v>
      </c>
      <c r="KT5" s="2">
        <v>304</v>
      </c>
      <c r="KU5" s="2">
        <v>279.5</v>
      </c>
      <c r="KV5" s="2">
        <v>300.10000000000002</v>
      </c>
      <c r="KW5" s="2">
        <v>308.5</v>
      </c>
      <c r="KX5" s="2">
        <v>296.2</v>
      </c>
      <c r="KY5" s="2">
        <v>276.8</v>
      </c>
      <c r="KZ5" s="2">
        <v>272</v>
      </c>
      <c r="LA5" s="2">
        <v>322.60000000000002</v>
      </c>
      <c r="LB5" s="2">
        <v>239.7</v>
      </c>
      <c r="LC5" s="2">
        <v>229.9</v>
      </c>
      <c r="LD5" s="2">
        <v>241.3</v>
      </c>
      <c r="LE5" s="2">
        <v>223.8</v>
      </c>
      <c r="LF5" s="2">
        <v>234.7</v>
      </c>
      <c r="LG5" s="2">
        <v>221.4</v>
      </c>
      <c r="LH5" s="2">
        <v>238</v>
      </c>
      <c r="LI5" s="2">
        <v>250</v>
      </c>
      <c r="LJ5" s="2">
        <v>243.7</v>
      </c>
      <c r="LK5" s="2">
        <v>250.6</v>
      </c>
      <c r="LL5" s="2">
        <v>254.7</v>
      </c>
      <c r="LM5" s="2">
        <v>320.60000000000002</v>
      </c>
      <c r="LN5" s="2">
        <v>236.1</v>
      </c>
      <c r="LO5" s="2">
        <v>222.5</v>
      </c>
      <c r="LP5" s="2">
        <v>243.3</v>
      </c>
      <c r="LQ5" s="2">
        <v>241.6</v>
      </c>
      <c r="LR5" s="2">
        <v>238.4</v>
      </c>
      <c r="LS5" s="2">
        <v>230.6</v>
      </c>
      <c r="LT5" s="2">
        <v>237.1</v>
      </c>
      <c r="LU5" s="2">
        <v>245.2</v>
      </c>
      <c r="LV5" s="2">
        <v>241</v>
      </c>
      <c r="LW5" s="2">
        <v>266.2</v>
      </c>
      <c r="LX5" s="2">
        <v>275.7</v>
      </c>
      <c r="LY5" s="2">
        <v>342.2</v>
      </c>
      <c r="LZ5" s="2">
        <v>255.5</v>
      </c>
      <c r="MA5" s="2">
        <v>215.6</v>
      </c>
      <c r="MB5" s="2">
        <v>229.8</v>
      </c>
      <c r="MC5" s="2">
        <v>214.6</v>
      </c>
      <c r="MD5" s="2">
        <v>224.8</v>
      </c>
      <c r="ME5" s="2">
        <v>205.9</v>
      </c>
      <c r="MF5" s="2">
        <v>198.9</v>
      </c>
      <c r="MG5" s="2">
        <v>203.5</v>
      </c>
      <c r="MH5" s="2">
        <v>203.5</v>
      </c>
      <c r="MI5" s="2">
        <v>214.6</v>
      </c>
      <c r="MJ5" s="2">
        <v>201.6</v>
      </c>
      <c r="MK5" s="2">
        <v>252.2</v>
      </c>
      <c r="ML5" s="2">
        <v>206.1</v>
      </c>
      <c r="MM5" s="2">
        <v>194.9</v>
      </c>
      <c r="MN5" s="2">
        <v>200.8</v>
      </c>
      <c r="MO5" s="2">
        <v>196.2</v>
      </c>
      <c r="MP5" s="2">
        <v>185.9</v>
      </c>
    </row>
    <row r="6" spans="1:373" x14ac:dyDescent="0.25">
      <c r="A6" t="s">
        <v>4</v>
      </c>
      <c r="B6" s="12" t="s">
        <v>224</v>
      </c>
      <c r="C6" t="s">
        <v>210</v>
      </c>
      <c r="D6" s="3" t="s">
        <v>193</v>
      </c>
      <c r="E6" s="2">
        <v>408.7</v>
      </c>
      <c r="F6" s="2">
        <v>404.9</v>
      </c>
      <c r="G6" s="2">
        <v>401</v>
      </c>
      <c r="H6" s="2">
        <v>414.4</v>
      </c>
      <c r="I6" s="2">
        <v>403.8</v>
      </c>
      <c r="J6" s="2">
        <v>411.8</v>
      </c>
      <c r="K6" s="2">
        <v>430.1</v>
      </c>
      <c r="L6" s="2">
        <v>446.2</v>
      </c>
      <c r="M6" s="2">
        <v>521.29999999999995</v>
      </c>
      <c r="N6" s="2">
        <v>420.3</v>
      </c>
      <c r="O6" s="2">
        <v>428.8</v>
      </c>
      <c r="P6" s="2">
        <v>460</v>
      </c>
      <c r="Q6" s="2">
        <v>429</v>
      </c>
      <c r="R6" s="2">
        <v>422.6</v>
      </c>
      <c r="S6" s="2">
        <v>430.6</v>
      </c>
      <c r="T6" s="2">
        <v>434.2</v>
      </c>
      <c r="U6" s="2">
        <v>448.2</v>
      </c>
      <c r="V6" s="2">
        <v>440.6</v>
      </c>
      <c r="W6" s="2">
        <v>462.1</v>
      </c>
      <c r="X6" s="2">
        <v>474.5</v>
      </c>
      <c r="Y6" s="2">
        <v>566.1</v>
      </c>
      <c r="Z6" s="2">
        <v>449.5</v>
      </c>
      <c r="AA6" s="2">
        <v>455.9</v>
      </c>
      <c r="AB6" s="2">
        <v>461.7</v>
      </c>
      <c r="AC6" s="2">
        <v>458.2</v>
      </c>
      <c r="AD6" s="2">
        <v>468.3</v>
      </c>
      <c r="AE6" s="2">
        <v>461.6</v>
      </c>
      <c r="AF6" s="2">
        <v>458.5</v>
      </c>
      <c r="AG6" s="2">
        <v>491.6</v>
      </c>
      <c r="AH6" s="2">
        <v>460</v>
      </c>
      <c r="AI6" s="2">
        <v>494.4</v>
      </c>
      <c r="AJ6" s="2">
        <v>504.7</v>
      </c>
      <c r="AK6" s="2">
        <v>579.79999999999995</v>
      </c>
      <c r="AL6" s="2">
        <v>503.3</v>
      </c>
      <c r="AM6" s="2">
        <v>466.5</v>
      </c>
      <c r="AN6" s="2">
        <v>494</v>
      </c>
      <c r="AO6" s="2">
        <v>487</v>
      </c>
      <c r="AP6" s="2">
        <v>517.4</v>
      </c>
      <c r="AQ6" s="2">
        <v>487.9</v>
      </c>
      <c r="AR6" s="2">
        <v>549.9</v>
      </c>
      <c r="AS6" s="2">
        <v>532.9</v>
      </c>
      <c r="AT6" s="2">
        <v>514.6</v>
      </c>
      <c r="AU6" s="2">
        <v>558.1</v>
      </c>
      <c r="AV6" s="2">
        <v>565</v>
      </c>
      <c r="AW6" s="2">
        <v>649.79999999999995</v>
      </c>
      <c r="AX6" s="2">
        <v>561</v>
      </c>
      <c r="AY6" s="2">
        <v>518.5</v>
      </c>
      <c r="AZ6" s="2">
        <v>556.70000000000005</v>
      </c>
      <c r="BA6" s="2">
        <v>551.29999999999995</v>
      </c>
      <c r="BB6" s="2">
        <v>582.70000000000005</v>
      </c>
      <c r="BC6" s="2">
        <v>552.9</v>
      </c>
      <c r="BD6" s="2">
        <v>590.70000000000005</v>
      </c>
      <c r="BE6" s="2">
        <v>590.20000000000005</v>
      </c>
      <c r="BF6" s="2">
        <v>585.79999999999995</v>
      </c>
      <c r="BG6" s="2">
        <v>609</v>
      </c>
      <c r="BH6" s="2">
        <v>603.79999999999995</v>
      </c>
      <c r="BI6" s="2">
        <v>708.8</v>
      </c>
      <c r="BJ6" s="2">
        <v>617.1</v>
      </c>
      <c r="BK6" s="2">
        <v>571.5</v>
      </c>
      <c r="BL6" s="2">
        <v>592.79999999999995</v>
      </c>
      <c r="BM6" s="2">
        <v>604.20000000000005</v>
      </c>
      <c r="BN6" s="2">
        <v>608.20000000000005</v>
      </c>
      <c r="BO6" s="2">
        <v>587.1</v>
      </c>
      <c r="BP6" s="2">
        <v>615.9</v>
      </c>
      <c r="BQ6" s="2">
        <v>617.79999999999995</v>
      </c>
      <c r="BR6" s="2">
        <v>615</v>
      </c>
      <c r="BS6" s="2">
        <v>643</v>
      </c>
      <c r="BT6" s="2">
        <v>639.20000000000005</v>
      </c>
      <c r="BU6" s="2">
        <v>759.2</v>
      </c>
      <c r="BV6" s="2">
        <v>647.1</v>
      </c>
      <c r="BW6" s="2">
        <v>622</v>
      </c>
      <c r="BX6" s="2">
        <v>667.1</v>
      </c>
      <c r="BY6" s="2">
        <v>643.20000000000005</v>
      </c>
      <c r="BZ6" s="2">
        <v>638.6</v>
      </c>
      <c r="CA6" s="2">
        <v>630.6</v>
      </c>
      <c r="CB6" s="2">
        <v>627.9</v>
      </c>
      <c r="CC6" s="2">
        <v>642.79999999999995</v>
      </c>
      <c r="CD6" s="2">
        <v>666.3</v>
      </c>
      <c r="CE6" s="2">
        <v>674.5</v>
      </c>
      <c r="CF6" s="2">
        <v>703.5</v>
      </c>
      <c r="CG6" s="2">
        <v>847</v>
      </c>
      <c r="CH6" s="2">
        <v>665.7</v>
      </c>
      <c r="CI6" s="2">
        <v>652.79999999999995</v>
      </c>
      <c r="CJ6" s="2">
        <v>750.5</v>
      </c>
      <c r="CK6" s="2">
        <v>717.2</v>
      </c>
      <c r="CL6" s="2">
        <v>718</v>
      </c>
      <c r="CM6" s="2">
        <v>722</v>
      </c>
      <c r="CN6" s="2">
        <v>727.5</v>
      </c>
      <c r="CO6" s="2">
        <v>753.1</v>
      </c>
      <c r="CP6" s="2">
        <v>768.5</v>
      </c>
      <c r="CQ6" s="2">
        <v>751.9</v>
      </c>
      <c r="CR6" s="2">
        <v>789.3</v>
      </c>
      <c r="CS6" s="2">
        <v>983</v>
      </c>
      <c r="CT6" s="2">
        <v>769.5</v>
      </c>
      <c r="CU6" s="2">
        <v>748.3</v>
      </c>
      <c r="CV6" s="2">
        <v>814.4</v>
      </c>
      <c r="CW6" s="2">
        <v>768.9</v>
      </c>
      <c r="CX6" s="2">
        <v>799.7</v>
      </c>
      <c r="CY6" s="2">
        <v>809</v>
      </c>
      <c r="CZ6" s="2">
        <v>791.8</v>
      </c>
      <c r="DA6" s="2">
        <v>846.9</v>
      </c>
      <c r="DB6" s="2">
        <v>790.2</v>
      </c>
      <c r="DC6" s="2">
        <v>826.4</v>
      </c>
      <c r="DD6" s="2">
        <v>874.6</v>
      </c>
      <c r="DE6" s="2">
        <v>995.4</v>
      </c>
      <c r="DF6" s="2">
        <v>875.8</v>
      </c>
      <c r="DG6" s="2">
        <v>796.9</v>
      </c>
      <c r="DH6" s="2">
        <v>868.1</v>
      </c>
      <c r="DI6" s="2">
        <v>816.5</v>
      </c>
      <c r="DJ6" s="2">
        <v>866.9</v>
      </c>
      <c r="DK6" s="2">
        <v>807.1</v>
      </c>
      <c r="DL6" s="2">
        <v>849.1</v>
      </c>
      <c r="DM6" s="2">
        <v>913.5</v>
      </c>
      <c r="DN6" s="2">
        <v>828.2</v>
      </c>
      <c r="DO6" s="2">
        <v>899.4</v>
      </c>
      <c r="DP6" s="2">
        <v>908.5</v>
      </c>
      <c r="DQ6" s="2">
        <v>1027.9000000000001</v>
      </c>
      <c r="DR6" s="2">
        <v>918.9</v>
      </c>
      <c r="DS6" s="2">
        <v>868.9</v>
      </c>
      <c r="DT6" s="2">
        <v>904.7</v>
      </c>
      <c r="DU6" s="2">
        <v>929.1</v>
      </c>
      <c r="DV6" s="2">
        <v>920.4</v>
      </c>
      <c r="DW6" s="2">
        <v>883.3</v>
      </c>
      <c r="DX6" s="2">
        <v>941.8</v>
      </c>
      <c r="DY6" s="2">
        <v>927.1</v>
      </c>
      <c r="DZ6" s="2">
        <v>918.9</v>
      </c>
      <c r="EA6" s="2">
        <v>972.9</v>
      </c>
      <c r="EB6" s="2">
        <v>928.9</v>
      </c>
      <c r="EC6" s="2">
        <v>1098.9000000000001</v>
      </c>
      <c r="ED6" s="2">
        <v>946.3</v>
      </c>
      <c r="EE6" s="2">
        <v>902.1</v>
      </c>
      <c r="EF6" s="2">
        <v>949.8</v>
      </c>
      <c r="EG6" s="2">
        <v>962.1</v>
      </c>
      <c r="EH6" s="2">
        <v>951.8</v>
      </c>
      <c r="EI6" s="2">
        <v>922.3</v>
      </c>
      <c r="EJ6" s="2">
        <v>953.3</v>
      </c>
      <c r="EK6" s="2">
        <v>925.6</v>
      </c>
      <c r="EL6" s="2">
        <v>943.3</v>
      </c>
      <c r="EM6" s="2">
        <v>979.8</v>
      </c>
      <c r="EN6" s="2">
        <v>978.9</v>
      </c>
      <c r="EO6" s="2">
        <v>1169.7</v>
      </c>
      <c r="EP6" s="2">
        <v>996.2</v>
      </c>
      <c r="EQ6" s="2">
        <v>939.5</v>
      </c>
      <c r="ER6" s="2">
        <v>1031.5</v>
      </c>
      <c r="ES6" s="2">
        <v>968.7</v>
      </c>
      <c r="ET6" s="2">
        <v>979.3</v>
      </c>
      <c r="EU6" s="2">
        <v>983.4</v>
      </c>
      <c r="EV6" s="2">
        <v>1010.6</v>
      </c>
      <c r="EW6" s="2">
        <v>1020.1</v>
      </c>
      <c r="EX6" s="2">
        <v>1035.3</v>
      </c>
      <c r="EY6" s="2">
        <v>1063.2</v>
      </c>
      <c r="EZ6" s="2">
        <v>1058.8</v>
      </c>
      <c r="FA6" s="2">
        <v>1267.5999999999999</v>
      </c>
      <c r="FB6" s="2">
        <v>1047.0999999999999</v>
      </c>
      <c r="FC6" s="2">
        <v>995.3</v>
      </c>
      <c r="FD6" s="2">
        <v>1093.8</v>
      </c>
      <c r="FE6" s="2">
        <v>1077.2</v>
      </c>
      <c r="FF6" s="2">
        <v>1080</v>
      </c>
      <c r="FG6" s="2">
        <v>1075.5999999999999</v>
      </c>
      <c r="FH6" s="2">
        <v>1086.7</v>
      </c>
      <c r="FI6" s="2">
        <v>1138.7</v>
      </c>
      <c r="FJ6" s="2">
        <v>1106.2</v>
      </c>
      <c r="FK6" s="2">
        <v>1163.0999999999999</v>
      </c>
      <c r="FL6" s="2">
        <v>1201.9000000000001</v>
      </c>
      <c r="FM6" s="2">
        <v>1390.4</v>
      </c>
      <c r="FN6" s="2">
        <v>1145.9000000000001</v>
      </c>
      <c r="FO6" s="2">
        <v>1137</v>
      </c>
      <c r="FP6" s="2">
        <v>1182.3</v>
      </c>
      <c r="FQ6" s="2">
        <v>1144.4000000000001</v>
      </c>
      <c r="FR6" s="2">
        <v>1202.7</v>
      </c>
      <c r="FS6" s="2">
        <v>1157.5</v>
      </c>
      <c r="FT6" s="2">
        <v>1176</v>
      </c>
      <c r="FU6" s="2">
        <v>1222.8</v>
      </c>
      <c r="FV6" s="2">
        <v>1163.8</v>
      </c>
      <c r="FW6" s="2">
        <v>1239.0999999999999</v>
      </c>
      <c r="FX6" s="2">
        <v>1251.3</v>
      </c>
      <c r="FY6" s="2">
        <v>1382.7</v>
      </c>
      <c r="FZ6" s="2">
        <v>1237.4000000000001</v>
      </c>
      <c r="GA6" s="2">
        <v>1141.2</v>
      </c>
      <c r="GB6" s="2">
        <v>1250.7</v>
      </c>
      <c r="GC6" s="2">
        <v>1189.0999999999999</v>
      </c>
      <c r="GD6" s="2">
        <v>1254.0999999999999</v>
      </c>
      <c r="GE6" s="2">
        <v>1167.8</v>
      </c>
      <c r="GF6" s="2">
        <v>1253.0999999999999</v>
      </c>
      <c r="GG6" s="2">
        <v>1268.4000000000001</v>
      </c>
      <c r="GH6" s="2">
        <v>1237.7</v>
      </c>
      <c r="GI6" s="2">
        <v>1331.9</v>
      </c>
      <c r="GJ6" s="2">
        <v>1314.5</v>
      </c>
      <c r="GK6" s="2">
        <v>1513.3</v>
      </c>
      <c r="GL6" s="2">
        <v>1373.6</v>
      </c>
      <c r="GM6" s="2">
        <v>1237.3</v>
      </c>
      <c r="GN6" s="2">
        <v>1311.9</v>
      </c>
      <c r="GO6" s="2">
        <v>1308.3</v>
      </c>
      <c r="GP6" s="2">
        <v>1320.5</v>
      </c>
      <c r="GQ6" s="2">
        <v>1263</v>
      </c>
      <c r="GR6" s="2">
        <v>1311.6</v>
      </c>
      <c r="GS6" s="2">
        <v>1299.5999999999999</v>
      </c>
      <c r="GT6" s="2">
        <v>1302.9000000000001</v>
      </c>
      <c r="GU6" s="2">
        <v>1434.4</v>
      </c>
      <c r="GV6" s="2">
        <v>1355.1</v>
      </c>
      <c r="GW6" s="2">
        <v>1585</v>
      </c>
      <c r="GX6" s="2">
        <v>1415.9</v>
      </c>
      <c r="GY6" s="2">
        <v>1292.3</v>
      </c>
      <c r="GZ6" s="2">
        <v>1423.9</v>
      </c>
      <c r="HA6" s="2">
        <v>1361.8</v>
      </c>
      <c r="HB6" s="2">
        <v>1369.2</v>
      </c>
      <c r="HC6" s="2">
        <v>1331.5</v>
      </c>
      <c r="HD6" s="2">
        <v>1405.9</v>
      </c>
      <c r="HE6" s="2">
        <v>1376</v>
      </c>
      <c r="HF6" s="2">
        <v>1402.6</v>
      </c>
      <c r="HG6" s="2">
        <v>1463.5</v>
      </c>
      <c r="HH6" s="2">
        <v>1430.1</v>
      </c>
      <c r="HI6" s="2">
        <v>1713.6</v>
      </c>
      <c r="HJ6" s="2">
        <v>1412.7</v>
      </c>
      <c r="HK6" s="2">
        <v>1350.8</v>
      </c>
      <c r="HL6" s="2">
        <v>1429.8</v>
      </c>
      <c r="HM6" s="2">
        <v>1377</v>
      </c>
      <c r="HN6" s="2">
        <v>1369.8</v>
      </c>
      <c r="HO6" s="2">
        <v>1373.3</v>
      </c>
      <c r="HP6" s="2">
        <v>1375.4</v>
      </c>
      <c r="HQ6" s="2">
        <v>1431.9</v>
      </c>
      <c r="HR6" s="2">
        <v>1429.7</v>
      </c>
      <c r="HS6" s="2">
        <v>1446.4</v>
      </c>
      <c r="HT6" s="2">
        <v>1445</v>
      </c>
      <c r="HU6" s="2">
        <v>1698.2</v>
      </c>
      <c r="HV6" s="2">
        <v>1474.4</v>
      </c>
      <c r="HW6" s="2">
        <v>1373.2</v>
      </c>
      <c r="HX6" s="2">
        <v>1518.6</v>
      </c>
      <c r="HY6" s="2">
        <v>1499.6</v>
      </c>
      <c r="HZ6" s="2">
        <v>1531.1</v>
      </c>
      <c r="IA6" s="2">
        <v>1491.1</v>
      </c>
      <c r="IB6" s="2">
        <v>1511</v>
      </c>
      <c r="IC6" s="2">
        <v>1572.2</v>
      </c>
      <c r="ID6" s="2">
        <v>1548.3</v>
      </c>
      <c r="IE6" s="2">
        <v>1640.4</v>
      </c>
      <c r="IF6" s="2">
        <v>1663.2</v>
      </c>
      <c r="IG6" s="2">
        <v>1868.8</v>
      </c>
      <c r="IH6" s="2">
        <v>1709.3</v>
      </c>
      <c r="II6" s="2">
        <v>1537.5</v>
      </c>
      <c r="IJ6" s="2">
        <v>1692.4</v>
      </c>
      <c r="IK6" s="2">
        <v>1598.5</v>
      </c>
      <c r="IL6" s="2">
        <v>1678.8</v>
      </c>
      <c r="IM6" s="2">
        <v>1581</v>
      </c>
      <c r="IN6" s="2">
        <v>1663</v>
      </c>
      <c r="IO6" s="2">
        <v>1715.8</v>
      </c>
      <c r="IP6" s="2">
        <v>1659.2</v>
      </c>
      <c r="IQ6" s="2">
        <v>1770.3</v>
      </c>
      <c r="IR6" s="2">
        <v>1773.8</v>
      </c>
      <c r="IS6" s="2">
        <v>1972.3</v>
      </c>
      <c r="IT6" s="2">
        <v>1805.1</v>
      </c>
      <c r="IU6" s="2">
        <v>1632.1</v>
      </c>
      <c r="IV6" s="2">
        <v>1770.6</v>
      </c>
      <c r="IW6" s="2">
        <v>1708.1</v>
      </c>
      <c r="IX6" s="2">
        <v>1745.4</v>
      </c>
      <c r="IY6" s="2">
        <v>1623.3</v>
      </c>
      <c r="IZ6" s="2">
        <v>1738.9</v>
      </c>
      <c r="JA6" s="2">
        <v>1742.9</v>
      </c>
      <c r="JB6" s="2">
        <v>1722.3</v>
      </c>
      <c r="JC6" s="2">
        <v>1852.3</v>
      </c>
      <c r="JD6" s="2">
        <v>1838</v>
      </c>
      <c r="JE6" s="2">
        <v>2079.5</v>
      </c>
      <c r="JF6" s="2">
        <v>1908.2</v>
      </c>
      <c r="JG6" s="2">
        <v>1757.4</v>
      </c>
      <c r="JH6" s="2">
        <v>1841.5</v>
      </c>
      <c r="JI6" s="2">
        <v>1845.1</v>
      </c>
      <c r="JJ6" s="2">
        <v>1829.8</v>
      </c>
      <c r="JK6" s="2">
        <v>1764.4</v>
      </c>
      <c r="JL6" s="2">
        <v>1871.5</v>
      </c>
      <c r="JM6" s="2">
        <v>1840.4</v>
      </c>
      <c r="JN6" s="2">
        <v>1858.9</v>
      </c>
      <c r="JO6" s="2">
        <v>1926.9</v>
      </c>
      <c r="JP6" s="2">
        <v>1915.2</v>
      </c>
      <c r="JQ6" s="2">
        <v>2241.3000000000002</v>
      </c>
      <c r="JR6" s="2">
        <v>1920.2</v>
      </c>
      <c r="JS6" s="2">
        <v>1781.3</v>
      </c>
      <c r="JT6" s="2">
        <v>1958.9</v>
      </c>
      <c r="JU6" s="2">
        <v>1875.7</v>
      </c>
      <c r="JV6" s="2">
        <v>1859</v>
      </c>
      <c r="JW6" s="2">
        <v>1833.4</v>
      </c>
      <c r="JX6" s="2">
        <v>1936.5</v>
      </c>
      <c r="JY6" s="2">
        <v>1955.6</v>
      </c>
      <c r="JZ6" s="2">
        <v>1950.3</v>
      </c>
      <c r="KA6" s="2">
        <v>2038.8</v>
      </c>
      <c r="KB6" s="2">
        <v>2024.6</v>
      </c>
      <c r="KC6" s="2">
        <v>2372</v>
      </c>
      <c r="KD6" s="2">
        <v>2044</v>
      </c>
      <c r="KE6" s="2">
        <v>1903.4</v>
      </c>
      <c r="KF6" s="2">
        <v>2101.4</v>
      </c>
      <c r="KG6" s="2">
        <v>2023.1</v>
      </c>
      <c r="KH6" s="2">
        <v>2007</v>
      </c>
      <c r="KI6" s="2">
        <v>1975.7</v>
      </c>
      <c r="KJ6" s="2">
        <v>2027.6</v>
      </c>
      <c r="KK6" s="2">
        <v>2083.1999999999998</v>
      </c>
      <c r="KL6" s="2">
        <v>2065.5</v>
      </c>
      <c r="KM6" s="2">
        <v>2155.9</v>
      </c>
      <c r="KN6" s="2">
        <v>2179.8000000000002</v>
      </c>
      <c r="KO6" s="2">
        <v>2511.5</v>
      </c>
      <c r="KP6" s="2">
        <v>2180.3000000000002</v>
      </c>
      <c r="KQ6" s="2">
        <v>2025.8</v>
      </c>
      <c r="KR6" s="2">
        <v>2247</v>
      </c>
      <c r="KS6" s="2">
        <v>2148.4</v>
      </c>
      <c r="KT6" s="2">
        <v>2165.3000000000002</v>
      </c>
      <c r="KU6" s="2">
        <v>2094.9</v>
      </c>
      <c r="KV6" s="2">
        <v>2177.9</v>
      </c>
      <c r="KW6" s="2">
        <v>2261.1999999999998</v>
      </c>
      <c r="KX6" s="2">
        <v>2241.5</v>
      </c>
      <c r="KY6" s="2">
        <v>2335.1</v>
      </c>
      <c r="KZ6" s="2">
        <v>2386.4</v>
      </c>
      <c r="LA6" s="2">
        <v>2687.2</v>
      </c>
      <c r="LB6" s="2">
        <v>2304.5</v>
      </c>
      <c r="LC6" s="2">
        <v>2161.4</v>
      </c>
      <c r="LD6" s="2">
        <v>2332.6</v>
      </c>
      <c r="LE6" s="2">
        <v>2161.8000000000002</v>
      </c>
      <c r="LF6" s="2">
        <v>2259.1</v>
      </c>
      <c r="LG6" s="2">
        <v>2146.3000000000002</v>
      </c>
      <c r="LH6" s="2">
        <v>2207.4</v>
      </c>
      <c r="LI6" s="2">
        <v>2249.1</v>
      </c>
      <c r="LJ6" s="2">
        <v>2152.6</v>
      </c>
      <c r="LK6" s="2">
        <v>2340.5</v>
      </c>
      <c r="LL6" s="2">
        <v>2376.9</v>
      </c>
      <c r="LM6" s="2">
        <v>2752.6</v>
      </c>
      <c r="LN6" s="2">
        <v>2467.6999999999998</v>
      </c>
      <c r="LO6" s="2">
        <v>2174.9</v>
      </c>
      <c r="LP6" s="2">
        <v>2387.1</v>
      </c>
      <c r="LQ6" s="2">
        <v>2333.6</v>
      </c>
      <c r="LR6" s="2">
        <v>2346.5</v>
      </c>
      <c r="LS6" s="2">
        <v>2243</v>
      </c>
      <c r="LT6" s="2">
        <v>2314.5</v>
      </c>
      <c r="LU6" s="2">
        <v>2359.5</v>
      </c>
      <c r="LV6" s="2">
        <v>2319</v>
      </c>
      <c r="LW6" s="2">
        <v>2497.8000000000002</v>
      </c>
      <c r="LX6" s="2">
        <v>2623</v>
      </c>
      <c r="LY6" s="2">
        <v>2932.9</v>
      </c>
      <c r="LZ6" s="2">
        <v>2541.8000000000002</v>
      </c>
      <c r="MA6" s="2">
        <v>2231</v>
      </c>
      <c r="MB6" s="2">
        <v>2468.6999999999998</v>
      </c>
      <c r="MC6" s="2">
        <v>2386.6</v>
      </c>
      <c r="MD6" s="2">
        <v>2425.3000000000002</v>
      </c>
      <c r="ME6" s="2">
        <v>2298.6</v>
      </c>
      <c r="MF6" s="2">
        <v>2439.1</v>
      </c>
      <c r="MG6" s="2">
        <v>2427.1</v>
      </c>
      <c r="MH6" s="2">
        <v>2410.1</v>
      </c>
      <c r="MI6" s="2">
        <v>2527.3000000000002</v>
      </c>
      <c r="MJ6" s="2">
        <v>2610.1</v>
      </c>
      <c r="MK6" s="2">
        <v>2989.2</v>
      </c>
      <c r="ML6" s="2">
        <v>2610.3000000000002</v>
      </c>
      <c r="MM6" s="2">
        <v>2362.6</v>
      </c>
      <c r="MN6" s="2">
        <v>2546.4</v>
      </c>
      <c r="MO6" s="2">
        <v>2499.6999999999998</v>
      </c>
      <c r="MP6" s="2">
        <v>2449.6</v>
      </c>
    </row>
    <row r="7" spans="1:373" x14ac:dyDescent="0.25">
      <c r="A7" t="s">
        <v>5</v>
      </c>
      <c r="B7" s="12" t="s">
        <v>225</v>
      </c>
      <c r="C7" t="s">
        <v>210</v>
      </c>
      <c r="D7" s="3" t="s">
        <v>194</v>
      </c>
      <c r="E7" s="2">
        <v>65.8</v>
      </c>
      <c r="F7" s="2">
        <v>65.8</v>
      </c>
      <c r="G7" s="2">
        <v>62.3</v>
      </c>
      <c r="H7" s="2">
        <v>68.2</v>
      </c>
      <c r="I7" s="2">
        <v>66</v>
      </c>
      <c r="J7" s="2">
        <v>62.3</v>
      </c>
      <c r="K7" s="2">
        <v>66.2</v>
      </c>
      <c r="L7" s="2">
        <v>68.900000000000006</v>
      </c>
      <c r="M7" s="2">
        <v>90.8</v>
      </c>
      <c r="N7" s="2">
        <v>58</v>
      </c>
      <c r="O7" s="2">
        <v>63.7</v>
      </c>
      <c r="P7" s="2">
        <v>66</v>
      </c>
      <c r="Q7" s="2">
        <v>58.3</v>
      </c>
      <c r="R7" s="2">
        <v>67.8</v>
      </c>
      <c r="S7" s="2">
        <v>64.2</v>
      </c>
      <c r="T7" s="2">
        <v>60.8</v>
      </c>
      <c r="U7" s="2">
        <v>64.8</v>
      </c>
      <c r="V7" s="2">
        <v>65.099999999999994</v>
      </c>
      <c r="W7" s="2">
        <v>66.3</v>
      </c>
      <c r="X7" s="2">
        <v>72.8</v>
      </c>
      <c r="Y7" s="2">
        <v>96</v>
      </c>
      <c r="Z7" s="2">
        <v>67.7</v>
      </c>
      <c r="AA7" s="2">
        <v>69.7</v>
      </c>
      <c r="AB7" s="2">
        <v>71.8</v>
      </c>
      <c r="AC7" s="2">
        <v>60.8</v>
      </c>
      <c r="AD7" s="2">
        <v>72.7</v>
      </c>
      <c r="AE7" s="2">
        <v>67.2</v>
      </c>
      <c r="AF7" s="2">
        <v>75.8</v>
      </c>
      <c r="AG7" s="2">
        <v>79.7</v>
      </c>
      <c r="AH7" s="2">
        <v>73.3</v>
      </c>
      <c r="AI7" s="2">
        <v>78.7</v>
      </c>
      <c r="AJ7" s="2">
        <v>86</v>
      </c>
      <c r="AK7" s="2">
        <v>98.4</v>
      </c>
      <c r="AL7" s="2">
        <v>68.900000000000006</v>
      </c>
      <c r="AM7" s="2">
        <v>68.900000000000006</v>
      </c>
      <c r="AN7" s="2">
        <v>75.2</v>
      </c>
      <c r="AO7" s="2">
        <v>81.8</v>
      </c>
      <c r="AP7" s="2">
        <v>92.5</v>
      </c>
      <c r="AQ7" s="2">
        <v>83.3</v>
      </c>
      <c r="AR7" s="2">
        <v>94</v>
      </c>
      <c r="AS7" s="2">
        <v>91.5</v>
      </c>
      <c r="AT7" s="2">
        <v>90.3</v>
      </c>
      <c r="AU7" s="2">
        <v>91.3</v>
      </c>
      <c r="AV7" s="2">
        <v>102.9</v>
      </c>
      <c r="AW7" s="2">
        <v>116</v>
      </c>
      <c r="AX7" s="2">
        <v>78</v>
      </c>
      <c r="AY7" s="2">
        <v>73.3</v>
      </c>
      <c r="AZ7" s="2">
        <v>76.599999999999994</v>
      </c>
      <c r="BA7" s="2">
        <v>82.5</v>
      </c>
      <c r="BB7" s="2">
        <v>91.6</v>
      </c>
      <c r="BC7" s="2">
        <v>77.7</v>
      </c>
      <c r="BD7" s="2">
        <v>86.1</v>
      </c>
      <c r="BE7" s="2">
        <v>86</v>
      </c>
      <c r="BF7" s="2">
        <v>82.9</v>
      </c>
      <c r="BG7" s="2">
        <v>94.6</v>
      </c>
      <c r="BH7" s="2">
        <v>94.9</v>
      </c>
      <c r="BI7" s="2">
        <v>115.7</v>
      </c>
      <c r="BJ7" s="2">
        <v>78.099999999999994</v>
      </c>
      <c r="BK7" s="2">
        <v>78.400000000000006</v>
      </c>
      <c r="BL7" s="2">
        <v>84.9</v>
      </c>
      <c r="BM7" s="2">
        <v>85.6</v>
      </c>
      <c r="BN7" s="2">
        <v>90</v>
      </c>
      <c r="BO7" s="2">
        <v>85.3</v>
      </c>
      <c r="BP7" s="2">
        <v>98.7</v>
      </c>
      <c r="BQ7" s="2">
        <v>94.4</v>
      </c>
      <c r="BR7" s="2">
        <v>92.8</v>
      </c>
      <c r="BS7" s="2">
        <v>104.2</v>
      </c>
      <c r="BT7" s="2">
        <v>106.2</v>
      </c>
      <c r="BU7" s="2">
        <v>125.1</v>
      </c>
      <c r="BV7" s="2">
        <v>94.8</v>
      </c>
      <c r="BW7" s="2">
        <v>98.9</v>
      </c>
      <c r="BX7" s="2">
        <v>99.5</v>
      </c>
      <c r="BY7" s="2">
        <v>83.5</v>
      </c>
      <c r="BZ7" s="2">
        <v>96.8</v>
      </c>
      <c r="CA7" s="2">
        <v>97.7</v>
      </c>
      <c r="CB7" s="2">
        <v>94.1</v>
      </c>
      <c r="CC7" s="2">
        <v>96.3</v>
      </c>
      <c r="CD7" s="2">
        <v>102.6</v>
      </c>
      <c r="CE7" s="2">
        <v>103.7</v>
      </c>
      <c r="CF7" s="2">
        <v>109.7</v>
      </c>
      <c r="CG7" s="2">
        <v>132.80000000000001</v>
      </c>
      <c r="CH7" s="2">
        <v>89.9</v>
      </c>
      <c r="CI7" s="2">
        <v>86.2</v>
      </c>
      <c r="CJ7" s="2">
        <v>94</v>
      </c>
      <c r="CK7" s="2">
        <v>97.2</v>
      </c>
      <c r="CL7" s="2">
        <v>109.7</v>
      </c>
      <c r="CM7" s="2">
        <v>112.4</v>
      </c>
      <c r="CN7" s="2">
        <v>109.2</v>
      </c>
      <c r="CO7" s="2">
        <v>110.6</v>
      </c>
      <c r="CP7" s="2">
        <v>117.8</v>
      </c>
      <c r="CQ7" s="2">
        <v>121.5</v>
      </c>
      <c r="CR7" s="2">
        <v>137</v>
      </c>
      <c r="CS7" s="2">
        <v>146.30000000000001</v>
      </c>
      <c r="CT7" s="2">
        <v>103.7</v>
      </c>
      <c r="CU7" s="2">
        <v>96.2</v>
      </c>
      <c r="CV7" s="2">
        <v>114</v>
      </c>
      <c r="CW7" s="2">
        <v>105.9</v>
      </c>
      <c r="CX7" s="2">
        <v>121.8</v>
      </c>
      <c r="CY7" s="2">
        <v>121.6</v>
      </c>
      <c r="CZ7" s="2">
        <v>113.4</v>
      </c>
      <c r="DA7" s="2">
        <v>114.4</v>
      </c>
      <c r="DB7" s="2">
        <v>116.3</v>
      </c>
      <c r="DC7" s="2">
        <v>126.7</v>
      </c>
      <c r="DD7" s="2">
        <v>126.5</v>
      </c>
      <c r="DE7" s="2">
        <v>137.80000000000001</v>
      </c>
      <c r="DF7" s="2">
        <v>108.5</v>
      </c>
      <c r="DG7" s="2">
        <v>104.4</v>
      </c>
      <c r="DH7" s="2">
        <v>116.2</v>
      </c>
      <c r="DI7" s="2">
        <v>116.8</v>
      </c>
      <c r="DJ7" s="2">
        <v>133.9</v>
      </c>
      <c r="DK7" s="2">
        <v>114</v>
      </c>
      <c r="DL7" s="2">
        <v>119.9</v>
      </c>
      <c r="DM7" s="2">
        <v>128.69999999999999</v>
      </c>
      <c r="DN7" s="2">
        <v>123</v>
      </c>
      <c r="DO7" s="2">
        <v>138.4</v>
      </c>
      <c r="DP7" s="2">
        <v>144.80000000000001</v>
      </c>
      <c r="DQ7" s="2">
        <v>139</v>
      </c>
      <c r="DR7" s="2">
        <v>110.9</v>
      </c>
      <c r="DS7" s="2">
        <v>108.9</v>
      </c>
      <c r="DT7" s="2">
        <v>105.5</v>
      </c>
      <c r="DU7" s="2">
        <v>114.1</v>
      </c>
      <c r="DV7" s="2">
        <v>116.8</v>
      </c>
      <c r="DW7" s="2">
        <v>114.3</v>
      </c>
      <c r="DX7" s="2">
        <v>120.5</v>
      </c>
      <c r="DY7" s="2">
        <v>111.4</v>
      </c>
      <c r="DZ7" s="2">
        <v>122.7</v>
      </c>
      <c r="EA7" s="2">
        <v>128.6</v>
      </c>
      <c r="EB7" s="2">
        <v>130.4</v>
      </c>
      <c r="EC7" s="2">
        <v>151.4</v>
      </c>
      <c r="ED7" s="2">
        <v>110.5</v>
      </c>
      <c r="EE7" s="2">
        <v>107.6</v>
      </c>
      <c r="EF7" s="2">
        <v>118.9</v>
      </c>
      <c r="EG7" s="2">
        <v>110.5</v>
      </c>
      <c r="EH7" s="2">
        <v>121.2</v>
      </c>
      <c r="EI7" s="2">
        <v>121.1</v>
      </c>
      <c r="EJ7" s="2">
        <v>114.5</v>
      </c>
      <c r="EK7" s="2">
        <v>115.1</v>
      </c>
      <c r="EL7" s="2">
        <v>120.5</v>
      </c>
      <c r="EM7" s="2">
        <v>125.4</v>
      </c>
      <c r="EN7" s="2">
        <v>133.5</v>
      </c>
      <c r="EO7" s="2">
        <v>168.7</v>
      </c>
      <c r="EP7" s="2">
        <v>122.7</v>
      </c>
      <c r="EQ7" s="2">
        <v>126.1</v>
      </c>
      <c r="ER7" s="2">
        <v>147.30000000000001</v>
      </c>
      <c r="ES7" s="2">
        <v>136</v>
      </c>
      <c r="ET7" s="2">
        <v>146.6</v>
      </c>
      <c r="EU7" s="2">
        <v>150.1</v>
      </c>
      <c r="EV7" s="2">
        <v>143.69999999999999</v>
      </c>
      <c r="EW7" s="2">
        <v>167.7</v>
      </c>
      <c r="EX7" s="2">
        <v>152.69999999999999</v>
      </c>
      <c r="EY7" s="2">
        <v>160.4</v>
      </c>
      <c r="EZ7" s="2">
        <v>171</v>
      </c>
      <c r="FA7" s="2">
        <v>182.3</v>
      </c>
      <c r="FB7" s="2">
        <v>131.69999999999999</v>
      </c>
      <c r="FC7" s="2">
        <v>140.30000000000001</v>
      </c>
      <c r="FD7" s="2">
        <v>155.6</v>
      </c>
      <c r="FE7" s="2">
        <v>137.5</v>
      </c>
      <c r="FF7" s="2">
        <v>161.5</v>
      </c>
      <c r="FG7" s="2">
        <v>158</v>
      </c>
      <c r="FH7" s="2">
        <v>160.9</v>
      </c>
      <c r="FI7" s="2">
        <v>156.80000000000001</v>
      </c>
      <c r="FJ7" s="2">
        <v>168.2</v>
      </c>
      <c r="FK7" s="2">
        <v>162.4</v>
      </c>
      <c r="FL7" s="2">
        <v>161</v>
      </c>
      <c r="FM7" s="2">
        <v>177.6</v>
      </c>
      <c r="FN7" s="2">
        <v>144.30000000000001</v>
      </c>
      <c r="FO7" s="2">
        <v>140</v>
      </c>
      <c r="FP7" s="2">
        <v>143.30000000000001</v>
      </c>
      <c r="FQ7" s="2">
        <v>141.19999999999999</v>
      </c>
      <c r="FR7" s="2">
        <v>144.30000000000001</v>
      </c>
      <c r="FS7" s="2">
        <v>147.6</v>
      </c>
      <c r="FT7" s="2">
        <v>161.30000000000001</v>
      </c>
      <c r="FU7" s="2">
        <v>149.5</v>
      </c>
      <c r="FV7" s="2">
        <v>149</v>
      </c>
      <c r="FW7" s="2">
        <v>164.3</v>
      </c>
      <c r="FX7" s="2">
        <v>163.5</v>
      </c>
      <c r="FY7" s="2">
        <v>177.8</v>
      </c>
      <c r="FZ7" s="2">
        <v>146</v>
      </c>
      <c r="GA7" s="2">
        <v>135.9</v>
      </c>
      <c r="GB7" s="2">
        <v>141.9</v>
      </c>
      <c r="GC7" s="2">
        <v>132.30000000000001</v>
      </c>
      <c r="GD7" s="2">
        <v>141.80000000000001</v>
      </c>
      <c r="GE7" s="2">
        <v>144.30000000000001</v>
      </c>
      <c r="GF7" s="2">
        <v>150.9</v>
      </c>
      <c r="GG7" s="2">
        <v>144.9</v>
      </c>
      <c r="GH7" s="2">
        <v>141.4</v>
      </c>
      <c r="GI7" s="2">
        <v>154.19999999999999</v>
      </c>
      <c r="GJ7" s="2">
        <v>148</v>
      </c>
      <c r="GK7" s="2">
        <v>165.1</v>
      </c>
      <c r="GL7" s="2">
        <v>137.80000000000001</v>
      </c>
      <c r="GM7" s="2">
        <v>129.69999999999999</v>
      </c>
      <c r="GN7" s="2">
        <v>138.19999999999999</v>
      </c>
      <c r="GO7" s="2">
        <v>133.1</v>
      </c>
      <c r="GP7" s="2">
        <v>147.1</v>
      </c>
      <c r="GQ7" s="2">
        <v>145.4</v>
      </c>
      <c r="GR7" s="2">
        <v>162.6</v>
      </c>
      <c r="GS7" s="2">
        <v>149.1</v>
      </c>
      <c r="GT7" s="2">
        <v>147.1</v>
      </c>
      <c r="GU7" s="2">
        <v>158.1</v>
      </c>
      <c r="GV7" s="2">
        <v>172.7</v>
      </c>
      <c r="GW7" s="2">
        <v>175.7</v>
      </c>
      <c r="GX7" s="2">
        <v>150.30000000000001</v>
      </c>
      <c r="GY7" s="2">
        <v>126.6</v>
      </c>
      <c r="GZ7" s="2">
        <v>149.4</v>
      </c>
      <c r="HA7" s="2">
        <v>140.4</v>
      </c>
      <c r="HB7" s="2">
        <v>159.4</v>
      </c>
      <c r="HC7" s="2">
        <v>159</v>
      </c>
      <c r="HD7" s="2">
        <v>167.1</v>
      </c>
      <c r="HE7" s="2">
        <v>172.6</v>
      </c>
      <c r="HF7" s="2">
        <v>186.2</v>
      </c>
      <c r="HG7" s="2">
        <v>189.7</v>
      </c>
      <c r="HH7" s="2">
        <v>187.8</v>
      </c>
      <c r="HI7" s="2">
        <v>200</v>
      </c>
      <c r="HJ7" s="2">
        <v>175.9</v>
      </c>
      <c r="HK7" s="2">
        <v>177.1</v>
      </c>
      <c r="HL7" s="2">
        <v>189.5</v>
      </c>
      <c r="HM7" s="2">
        <v>173.7</v>
      </c>
      <c r="HN7" s="2">
        <v>192</v>
      </c>
      <c r="HO7" s="2">
        <v>244.1</v>
      </c>
      <c r="HP7" s="2">
        <v>166</v>
      </c>
      <c r="HQ7" s="2">
        <v>187</v>
      </c>
      <c r="HR7" s="2">
        <v>177.8</v>
      </c>
      <c r="HS7" s="2">
        <v>185.9</v>
      </c>
      <c r="HT7" s="2">
        <v>189</v>
      </c>
      <c r="HU7" s="2">
        <v>209.2</v>
      </c>
      <c r="HV7" s="2">
        <v>166.7</v>
      </c>
      <c r="HW7" s="2">
        <v>148.5</v>
      </c>
      <c r="HX7" s="2">
        <v>168.5</v>
      </c>
      <c r="HY7" s="2">
        <v>171.9</v>
      </c>
      <c r="HZ7" s="2">
        <v>179.4</v>
      </c>
      <c r="IA7" s="2">
        <v>188</v>
      </c>
      <c r="IB7" s="2">
        <v>184.1</v>
      </c>
      <c r="IC7" s="2">
        <v>175.2</v>
      </c>
      <c r="ID7" s="2">
        <v>172.2</v>
      </c>
      <c r="IE7" s="2">
        <v>181.3</v>
      </c>
      <c r="IF7" s="2">
        <v>185.5</v>
      </c>
      <c r="IG7" s="2">
        <v>197.2</v>
      </c>
      <c r="IH7" s="2">
        <v>176.3</v>
      </c>
      <c r="II7" s="2">
        <v>152.19999999999999</v>
      </c>
      <c r="IJ7" s="2">
        <v>167.2</v>
      </c>
      <c r="IK7" s="2">
        <v>185.5</v>
      </c>
      <c r="IL7" s="2">
        <v>190.7</v>
      </c>
      <c r="IM7" s="2">
        <v>187.6</v>
      </c>
      <c r="IN7" s="2">
        <v>223.2</v>
      </c>
      <c r="IO7" s="2">
        <v>217.5</v>
      </c>
      <c r="IP7" s="2">
        <v>214.6</v>
      </c>
      <c r="IQ7" s="2">
        <v>218.7</v>
      </c>
      <c r="IR7" s="2">
        <v>224.3</v>
      </c>
      <c r="IS7" s="2">
        <v>240.7</v>
      </c>
      <c r="IT7" s="2">
        <v>199.3</v>
      </c>
      <c r="IU7" s="2">
        <v>185.7</v>
      </c>
      <c r="IV7" s="2">
        <v>202.7</v>
      </c>
      <c r="IW7" s="2">
        <v>208.8</v>
      </c>
      <c r="IX7" s="2">
        <v>221.2</v>
      </c>
      <c r="IY7" s="2">
        <v>223</v>
      </c>
      <c r="IZ7" s="2">
        <v>228.3</v>
      </c>
      <c r="JA7" s="2">
        <v>223.1</v>
      </c>
      <c r="JB7" s="2">
        <v>229.5</v>
      </c>
      <c r="JC7" s="2">
        <v>237.1</v>
      </c>
      <c r="JD7" s="2">
        <v>241.2</v>
      </c>
      <c r="JE7" s="2">
        <v>258.3</v>
      </c>
      <c r="JF7" s="2">
        <v>204.4</v>
      </c>
      <c r="JG7" s="2">
        <v>189.7</v>
      </c>
      <c r="JH7" s="2">
        <v>212.2</v>
      </c>
      <c r="JI7" s="2">
        <v>196.2</v>
      </c>
      <c r="JJ7" s="2">
        <v>217.8</v>
      </c>
      <c r="JK7" s="2">
        <v>214.5</v>
      </c>
      <c r="JL7" s="2">
        <v>222.8</v>
      </c>
      <c r="JM7" s="2">
        <v>209.2</v>
      </c>
      <c r="JN7" s="2">
        <v>220</v>
      </c>
      <c r="JO7" s="2">
        <v>230.4</v>
      </c>
      <c r="JP7" s="2">
        <v>237.5</v>
      </c>
      <c r="JQ7" s="2">
        <v>259.39999999999998</v>
      </c>
      <c r="JR7" s="2">
        <v>228.3</v>
      </c>
      <c r="JS7" s="2">
        <v>199.7</v>
      </c>
      <c r="JT7" s="2">
        <v>200.5</v>
      </c>
      <c r="JU7" s="2">
        <v>204.3</v>
      </c>
      <c r="JV7" s="2">
        <v>215.8</v>
      </c>
      <c r="JW7" s="2">
        <v>227</v>
      </c>
      <c r="JX7" s="2">
        <v>232.9</v>
      </c>
      <c r="JY7" s="2">
        <v>223.5</v>
      </c>
      <c r="JZ7" s="2">
        <v>225.3</v>
      </c>
      <c r="KA7" s="2">
        <v>218.6</v>
      </c>
      <c r="KB7" s="2">
        <v>227.6</v>
      </c>
      <c r="KC7" s="2">
        <v>247.8</v>
      </c>
      <c r="KD7" s="2">
        <v>208.2</v>
      </c>
      <c r="KE7" s="2">
        <v>181.9</v>
      </c>
      <c r="KF7" s="2">
        <v>202.4</v>
      </c>
      <c r="KG7" s="2">
        <v>203.3</v>
      </c>
      <c r="KH7" s="2">
        <v>216.6</v>
      </c>
      <c r="KI7" s="2">
        <v>218.6</v>
      </c>
      <c r="KJ7" s="2">
        <v>225.1</v>
      </c>
      <c r="KK7" s="2">
        <v>220.6</v>
      </c>
      <c r="KL7" s="2">
        <v>224</v>
      </c>
      <c r="KM7" s="2">
        <v>234.1</v>
      </c>
      <c r="KN7" s="2">
        <v>236.3</v>
      </c>
      <c r="KO7" s="2">
        <v>258.89999999999998</v>
      </c>
      <c r="KP7" s="2">
        <v>222.4</v>
      </c>
      <c r="KQ7" s="2">
        <v>195.6</v>
      </c>
      <c r="KR7" s="2">
        <v>216.5</v>
      </c>
      <c r="KS7" s="2">
        <v>218</v>
      </c>
      <c r="KT7" s="2">
        <v>234.8</v>
      </c>
      <c r="KU7" s="2">
        <v>238.3</v>
      </c>
      <c r="KV7" s="2">
        <v>250.1</v>
      </c>
      <c r="KW7" s="2">
        <v>251.3</v>
      </c>
      <c r="KX7" s="2">
        <v>247.6</v>
      </c>
      <c r="KY7" s="2">
        <v>282.60000000000002</v>
      </c>
      <c r="KZ7" s="2">
        <v>291.3</v>
      </c>
      <c r="LA7" s="2">
        <v>325.39999999999998</v>
      </c>
      <c r="LB7" s="2">
        <v>282.3</v>
      </c>
      <c r="LC7" s="2">
        <v>262.8</v>
      </c>
      <c r="LD7" s="2">
        <v>255.8</v>
      </c>
      <c r="LE7" s="2">
        <v>254.9</v>
      </c>
      <c r="LF7" s="2">
        <v>261.2</v>
      </c>
      <c r="LG7" s="2">
        <v>256.39999999999998</v>
      </c>
      <c r="LH7" s="2">
        <v>261.10000000000002</v>
      </c>
      <c r="LI7" s="2">
        <v>253.9</v>
      </c>
      <c r="LJ7" s="2">
        <v>250</v>
      </c>
      <c r="LK7" s="2">
        <v>272.39999999999998</v>
      </c>
      <c r="LL7" s="2">
        <v>275.89999999999998</v>
      </c>
      <c r="LM7" s="2">
        <v>308.3</v>
      </c>
      <c r="LN7" s="2">
        <v>299.2</v>
      </c>
      <c r="LO7" s="2">
        <v>258.89999999999998</v>
      </c>
      <c r="LP7" s="2">
        <v>274.10000000000002</v>
      </c>
      <c r="LQ7" s="2">
        <v>278.10000000000002</v>
      </c>
      <c r="LR7" s="2">
        <v>289.8</v>
      </c>
      <c r="LS7" s="2">
        <v>314.3</v>
      </c>
      <c r="LT7" s="2">
        <v>273</v>
      </c>
      <c r="LU7" s="2">
        <v>275.7</v>
      </c>
      <c r="LV7" s="2">
        <v>269.2</v>
      </c>
      <c r="LW7" s="2">
        <v>279.60000000000002</v>
      </c>
      <c r="LX7" s="2">
        <v>284.8</v>
      </c>
      <c r="LY7" s="2">
        <v>327.39999999999998</v>
      </c>
      <c r="LZ7" s="2">
        <v>309.5</v>
      </c>
      <c r="MA7" s="2">
        <v>270.3</v>
      </c>
      <c r="MB7" s="2">
        <v>285.3</v>
      </c>
      <c r="MC7" s="2">
        <v>259.89999999999998</v>
      </c>
      <c r="MD7" s="2">
        <v>285.10000000000002</v>
      </c>
      <c r="ME7" s="2">
        <v>303.60000000000002</v>
      </c>
      <c r="MF7" s="2">
        <v>296.39999999999998</v>
      </c>
      <c r="MG7" s="2">
        <v>293.39999999999998</v>
      </c>
      <c r="MH7" s="2">
        <v>278</v>
      </c>
      <c r="MI7" s="2">
        <v>301.3</v>
      </c>
      <c r="MJ7" s="2">
        <v>306.60000000000002</v>
      </c>
      <c r="MK7" s="2">
        <v>346.7</v>
      </c>
      <c r="ML7" s="2">
        <v>308.10000000000002</v>
      </c>
      <c r="MM7" s="2">
        <v>260</v>
      </c>
      <c r="MN7" s="2">
        <v>272.89999999999998</v>
      </c>
      <c r="MO7" s="2">
        <v>273.2</v>
      </c>
      <c r="MP7" s="2">
        <v>282</v>
      </c>
    </row>
    <row r="8" spans="1:373" x14ac:dyDescent="0.25">
      <c r="A8" t="s">
        <v>6</v>
      </c>
      <c r="B8" s="12" t="s">
        <v>226</v>
      </c>
      <c r="C8" t="s">
        <v>210</v>
      </c>
      <c r="D8" s="3" t="s">
        <v>195</v>
      </c>
      <c r="E8" s="2">
        <v>91.8</v>
      </c>
      <c r="F8" s="2">
        <v>102.6</v>
      </c>
      <c r="G8" s="2">
        <v>105</v>
      </c>
      <c r="H8" s="2">
        <v>106</v>
      </c>
      <c r="I8" s="2">
        <v>96.9</v>
      </c>
      <c r="J8" s="2">
        <v>97.5</v>
      </c>
      <c r="K8" s="2">
        <v>99.3</v>
      </c>
      <c r="L8" s="2">
        <v>107.8</v>
      </c>
      <c r="M8" s="2">
        <v>155.5</v>
      </c>
      <c r="N8" s="2">
        <v>95.1</v>
      </c>
      <c r="O8" s="2">
        <v>105.1</v>
      </c>
      <c r="P8" s="2">
        <v>124.1</v>
      </c>
      <c r="Q8" s="2">
        <v>112.3</v>
      </c>
      <c r="R8" s="2">
        <v>120.5</v>
      </c>
      <c r="S8" s="2">
        <v>115</v>
      </c>
      <c r="T8" s="2">
        <v>111.7</v>
      </c>
      <c r="U8" s="2">
        <v>117.2</v>
      </c>
      <c r="V8" s="2">
        <v>106.9</v>
      </c>
      <c r="W8" s="2">
        <v>114.4</v>
      </c>
      <c r="X8" s="2">
        <v>136.5</v>
      </c>
      <c r="Y8" s="2">
        <v>189</v>
      </c>
      <c r="Z8" s="2">
        <v>95.4</v>
      </c>
      <c r="AA8" s="2">
        <v>105.8</v>
      </c>
      <c r="AB8" s="2">
        <v>107.5</v>
      </c>
      <c r="AC8" s="2">
        <v>90.4</v>
      </c>
      <c r="AD8" s="2">
        <v>110</v>
      </c>
      <c r="AE8" s="2">
        <v>102.6</v>
      </c>
      <c r="AF8" s="2">
        <v>111</v>
      </c>
      <c r="AG8" s="2">
        <v>105.2</v>
      </c>
      <c r="AH8" s="2">
        <v>93.9</v>
      </c>
      <c r="AI8" s="2">
        <v>103.3</v>
      </c>
      <c r="AJ8" s="2">
        <v>117.2</v>
      </c>
      <c r="AK8" s="2">
        <v>170.4</v>
      </c>
      <c r="AL8" s="2">
        <v>100.7</v>
      </c>
      <c r="AM8" s="2">
        <v>92</v>
      </c>
      <c r="AN8" s="2">
        <v>106.6</v>
      </c>
      <c r="AO8" s="2">
        <v>103.6</v>
      </c>
      <c r="AP8" s="2">
        <v>122.3</v>
      </c>
      <c r="AQ8" s="2">
        <v>107.8</v>
      </c>
      <c r="AR8" s="2">
        <v>124.5</v>
      </c>
      <c r="AS8" s="2">
        <v>116.8</v>
      </c>
      <c r="AT8" s="2">
        <v>109.8</v>
      </c>
      <c r="AU8" s="2">
        <v>117.3</v>
      </c>
      <c r="AV8" s="2">
        <v>135.1</v>
      </c>
      <c r="AW8" s="2">
        <v>191.8</v>
      </c>
      <c r="AX8" s="2">
        <v>114</v>
      </c>
      <c r="AY8" s="2">
        <v>103.2</v>
      </c>
      <c r="AZ8" s="2">
        <v>106.8</v>
      </c>
      <c r="BA8" s="2">
        <v>102.9</v>
      </c>
      <c r="BB8" s="2">
        <v>121.2</v>
      </c>
      <c r="BC8" s="2">
        <v>109.2</v>
      </c>
      <c r="BD8" s="2">
        <v>133.69999999999999</v>
      </c>
      <c r="BE8" s="2">
        <v>127.5</v>
      </c>
      <c r="BF8" s="2">
        <v>123.5</v>
      </c>
      <c r="BG8" s="2">
        <v>117.9</v>
      </c>
      <c r="BH8" s="2">
        <v>124.6</v>
      </c>
      <c r="BI8" s="2">
        <v>188</v>
      </c>
      <c r="BJ8" s="2">
        <v>111.9</v>
      </c>
      <c r="BK8" s="2">
        <v>103.3</v>
      </c>
      <c r="BL8" s="2">
        <v>113.5</v>
      </c>
      <c r="BM8" s="2">
        <v>119.6</v>
      </c>
      <c r="BN8" s="2">
        <v>134.9</v>
      </c>
      <c r="BO8" s="2">
        <v>139</v>
      </c>
      <c r="BP8" s="2">
        <v>133.1</v>
      </c>
      <c r="BQ8" s="2">
        <v>125</v>
      </c>
      <c r="BR8" s="2">
        <v>126.4</v>
      </c>
      <c r="BS8" s="2">
        <v>139.80000000000001</v>
      </c>
      <c r="BT8" s="2">
        <v>145.80000000000001</v>
      </c>
      <c r="BU8" s="2">
        <v>225.2</v>
      </c>
      <c r="BV8" s="2">
        <v>130.6</v>
      </c>
      <c r="BW8" s="2">
        <v>136.4</v>
      </c>
      <c r="BX8" s="2">
        <v>151.69999999999999</v>
      </c>
      <c r="BY8" s="2">
        <v>140.9</v>
      </c>
      <c r="BZ8" s="2">
        <v>163.4</v>
      </c>
      <c r="CA8" s="2">
        <v>150</v>
      </c>
      <c r="CB8" s="2">
        <v>146.5</v>
      </c>
      <c r="CC8" s="2">
        <v>149</v>
      </c>
      <c r="CD8" s="2">
        <v>141</v>
      </c>
      <c r="CE8" s="2">
        <v>133.80000000000001</v>
      </c>
      <c r="CF8" s="2">
        <v>161.1</v>
      </c>
      <c r="CG8" s="2">
        <v>225.3</v>
      </c>
      <c r="CH8" s="2">
        <v>143.80000000000001</v>
      </c>
      <c r="CI8" s="2">
        <v>133.6</v>
      </c>
      <c r="CJ8" s="2">
        <v>148</v>
      </c>
      <c r="CK8" s="2">
        <v>144.1</v>
      </c>
      <c r="CL8" s="2">
        <v>168.8</v>
      </c>
      <c r="CM8" s="2">
        <v>173.9</v>
      </c>
      <c r="CN8" s="2">
        <v>166.7</v>
      </c>
      <c r="CO8" s="2">
        <v>170.8</v>
      </c>
      <c r="CP8" s="2">
        <v>172</v>
      </c>
      <c r="CQ8" s="2">
        <v>175.1</v>
      </c>
      <c r="CR8" s="2">
        <v>189.6</v>
      </c>
      <c r="CS8" s="2">
        <v>253.9</v>
      </c>
      <c r="CT8" s="2">
        <v>171.6</v>
      </c>
      <c r="CU8" s="2">
        <v>158.9</v>
      </c>
      <c r="CV8" s="2">
        <v>175.5</v>
      </c>
      <c r="CW8" s="2">
        <v>165.7</v>
      </c>
      <c r="CX8" s="2">
        <v>190.2</v>
      </c>
      <c r="CY8" s="2">
        <v>173.1</v>
      </c>
      <c r="CZ8" s="2">
        <v>173.9</v>
      </c>
      <c r="DA8" s="2">
        <v>181.1</v>
      </c>
      <c r="DB8" s="2">
        <v>171.4</v>
      </c>
      <c r="DC8" s="2">
        <v>189.2</v>
      </c>
      <c r="DD8" s="2">
        <v>194.9</v>
      </c>
      <c r="DE8" s="2">
        <v>280.2</v>
      </c>
      <c r="DF8" s="2">
        <v>186.3</v>
      </c>
      <c r="DG8" s="2">
        <v>170.8</v>
      </c>
      <c r="DH8" s="2">
        <v>171.7</v>
      </c>
      <c r="DI8" s="2">
        <v>170</v>
      </c>
      <c r="DJ8" s="2">
        <v>186.9</v>
      </c>
      <c r="DK8" s="2">
        <v>170.5</v>
      </c>
      <c r="DL8" s="2">
        <v>193.5</v>
      </c>
      <c r="DM8" s="2">
        <v>194.2</v>
      </c>
      <c r="DN8" s="2">
        <v>175.8</v>
      </c>
      <c r="DO8" s="2">
        <v>194.6</v>
      </c>
      <c r="DP8" s="2">
        <v>196.8</v>
      </c>
      <c r="DQ8" s="2">
        <v>257.60000000000002</v>
      </c>
      <c r="DR8" s="2">
        <v>191.7</v>
      </c>
      <c r="DS8" s="2">
        <v>184.8</v>
      </c>
      <c r="DT8" s="2">
        <v>185.1</v>
      </c>
      <c r="DU8" s="2">
        <v>181.7</v>
      </c>
      <c r="DV8" s="2">
        <v>189.4</v>
      </c>
      <c r="DW8" s="2">
        <v>189.5</v>
      </c>
      <c r="DX8" s="2">
        <v>206.2</v>
      </c>
      <c r="DY8" s="2">
        <v>183</v>
      </c>
      <c r="DZ8" s="2">
        <v>189.9</v>
      </c>
      <c r="EA8" s="2">
        <v>198.6</v>
      </c>
      <c r="EB8" s="2">
        <v>201.4</v>
      </c>
      <c r="EC8" s="2">
        <v>293.3</v>
      </c>
      <c r="ED8" s="2">
        <v>196</v>
      </c>
      <c r="EE8" s="2">
        <v>176.5</v>
      </c>
      <c r="EF8" s="2">
        <v>198.4</v>
      </c>
      <c r="EG8" s="2">
        <v>181.5</v>
      </c>
      <c r="EH8" s="2">
        <v>196.4</v>
      </c>
      <c r="EI8" s="2">
        <v>193.4</v>
      </c>
      <c r="EJ8" s="2">
        <v>207.6</v>
      </c>
      <c r="EK8" s="2">
        <v>194.6</v>
      </c>
      <c r="EL8" s="2">
        <v>206.9</v>
      </c>
      <c r="EM8" s="2">
        <v>225</v>
      </c>
      <c r="EN8" s="2">
        <v>224.8</v>
      </c>
      <c r="EO8" s="2">
        <v>295.7</v>
      </c>
      <c r="EP8" s="2">
        <v>202.7</v>
      </c>
      <c r="EQ8" s="2">
        <v>182.9</v>
      </c>
      <c r="ER8" s="2">
        <v>207.6</v>
      </c>
      <c r="ES8" s="2">
        <v>189.6</v>
      </c>
      <c r="ET8" s="2">
        <v>214.8</v>
      </c>
      <c r="EU8" s="2">
        <v>208.2</v>
      </c>
      <c r="EV8" s="2">
        <v>216.5</v>
      </c>
      <c r="EW8" s="2">
        <v>243.5</v>
      </c>
      <c r="EX8" s="2">
        <v>206.5</v>
      </c>
      <c r="EY8" s="2">
        <v>226.1</v>
      </c>
      <c r="EZ8" s="2">
        <v>253.5</v>
      </c>
      <c r="FA8" s="2">
        <v>356.5</v>
      </c>
      <c r="FB8" s="2">
        <v>232.7</v>
      </c>
      <c r="FC8" s="2">
        <v>204.5</v>
      </c>
      <c r="FD8" s="2">
        <v>229.1</v>
      </c>
      <c r="FE8" s="2">
        <v>217.7</v>
      </c>
      <c r="FF8" s="2">
        <v>250.3</v>
      </c>
      <c r="FG8" s="2">
        <v>238.7</v>
      </c>
      <c r="FH8" s="2">
        <v>228.9</v>
      </c>
      <c r="FI8" s="2">
        <v>219.3</v>
      </c>
      <c r="FJ8" s="2">
        <v>219.2</v>
      </c>
      <c r="FK8" s="2">
        <v>215.2</v>
      </c>
      <c r="FL8" s="2">
        <v>246.7</v>
      </c>
      <c r="FM8" s="2">
        <v>340</v>
      </c>
      <c r="FN8" s="2">
        <v>238</v>
      </c>
      <c r="FO8" s="2">
        <v>227.5</v>
      </c>
      <c r="FP8" s="2">
        <v>253.3</v>
      </c>
      <c r="FQ8" s="2">
        <v>235.9</v>
      </c>
      <c r="FR8" s="2">
        <v>262.3</v>
      </c>
      <c r="FS8" s="2">
        <v>262.60000000000002</v>
      </c>
      <c r="FT8" s="2">
        <v>262.2</v>
      </c>
      <c r="FU8" s="2">
        <v>251.6</v>
      </c>
      <c r="FV8" s="2">
        <v>238</v>
      </c>
      <c r="FW8" s="2">
        <v>244.8</v>
      </c>
      <c r="FX8" s="2">
        <v>249.8</v>
      </c>
      <c r="FY8" s="2">
        <v>351.5</v>
      </c>
      <c r="FZ8" s="2">
        <v>227.5</v>
      </c>
      <c r="GA8" s="2">
        <v>236.5</v>
      </c>
      <c r="GB8" s="2">
        <v>235.4</v>
      </c>
      <c r="GC8" s="2">
        <v>223.3</v>
      </c>
      <c r="GD8" s="2">
        <v>261.39999999999998</v>
      </c>
      <c r="GE8" s="2">
        <v>257</v>
      </c>
      <c r="GF8" s="2">
        <v>254.3</v>
      </c>
      <c r="GG8" s="2">
        <v>234.5</v>
      </c>
      <c r="GH8" s="2">
        <v>226.1</v>
      </c>
      <c r="GI8" s="2">
        <v>231.8</v>
      </c>
      <c r="GJ8" s="2">
        <v>227.9</v>
      </c>
      <c r="GK8" s="2">
        <v>344</v>
      </c>
      <c r="GL8" s="2">
        <v>243</v>
      </c>
      <c r="GM8" s="2">
        <v>213.7</v>
      </c>
      <c r="GN8" s="2">
        <v>244.7</v>
      </c>
      <c r="GO8" s="2">
        <v>231.2</v>
      </c>
      <c r="GP8" s="2">
        <v>242.7</v>
      </c>
      <c r="GQ8" s="2">
        <v>243.4</v>
      </c>
      <c r="GR8" s="2">
        <v>240.8</v>
      </c>
      <c r="GS8" s="2">
        <v>223.3</v>
      </c>
      <c r="GT8" s="2">
        <v>212.7</v>
      </c>
      <c r="GU8" s="2">
        <v>216.2</v>
      </c>
      <c r="GV8" s="2">
        <v>210.8</v>
      </c>
      <c r="GW8" s="2">
        <v>325.7</v>
      </c>
      <c r="GX8" s="2">
        <v>239.8</v>
      </c>
      <c r="GY8" s="2">
        <v>207.5</v>
      </c>
      <c r="GZ8" s="2">
        <v>212</v>
      </c>
      <c r="HA8" s="2">
        <v>219.4</v>
      </c>
      <c r="HB8" s="2">
        <v>217.4</v>
      </c>
      <c r="HC8" s="2">
        <v>224.8</v>
      </c>
      <c r="HD8" s="2">
        <v>225.7</v>
      </c>
      <c r="HE8" s="2">
        <v>232.7</v>
      </c>
      <c r="HF8" s="2">
        <v>226.7</v>
      </c>
      <c r="HG8" s="2">
        <v>233</v>
      </c>
      <c r="HH8" s="2">
        <v>236.8</v>
      </c>
      <c r="HI8" s="2">
        <v>349.3</v>
      </c>
      <c r="HJ8" s="2">
        <v>217.3</v>
      </c>
      <c r="HK8" s="2">
        <v>221.5</v>
      </c>
      <c r="HL8" s="2">
        <v>225.1</v>
      </c>
      <c r="HM8" s="2">
        <v>205.4</v>
      </c>
      <c r="HN8" s="2">
        <v>250.8</v>
      </c>
      <c r="HO8" s="2">
        <v>301.89999999999998</v>
      </c>
      <c r="HP8" s="2">
        <v>230.6</v>
      </c>
      <c r="HQ8" s="2">
        <v>246.7</v>
      </c>
      <c r="HR8" s="2">
        <v>236.1</v>
      </c>
      <c r="HS8" s="2">
        <v>254.4</v>
      </c>
      <c r="HT8" s="2">
        <v>271.10000000000002</v>
      </c>
      <c r="HU8" s="2">
        <v>388</v>
      </c>
      <c r="HV8" s="2">
        <v>274.89999999999998</v>
      </c>
      <c r="HW8" s="2">
        <v>251.1</v>
      </c>
      <c r="HX8" s="2">
        <v>261.7</v>
      </c>
      <c r="HY8" s="2">
        <v>230.5</v>
      </c>
      <c r="HZ8" s="2">
        <v>257.5</v>
      </c>
      <c r="IA8" s="2">
        <v>266.89999999999998</v>
      </c>
      <c r="IB8" s="2">
        <v>276.89999999999998</v>
      </c>
      <c r="IC8" s="2">
        <v>271.8</v>
      </c>
      <c r="ID8" s="2">
        <v>243.1</v>
      </c>
      <c r="IE8" s="2">
        <v>254.8</v>
      </c>
      <c r="IF8" s="2">
        <v>292.2</v>
      </c>
      <c r="IG8" s="2">
        <v>414.3</v>
      </c>
      <c r="IH8" s="2">
        <v>289.7</v>
      </c>
      <c r="II8" s="2">
        <v>234.5</v>
      </c>
      <c r="IJ8" s="2">
        <v>253.3</v>
      </c>
      <c r="IK8" s="2">
        <v>264.10000000000002</v>
      </c>
      <c r="IL8" s="2">
        <v>312.60000000000002</v>
      </c>
      <c r="IM8" s="2">
        <v>310.7</v>
      </c>
      <c r="IN8" s="2">
        <v>292.7</v>
      </c>
      <c r="IO8" s="2">
        <v>296.60000000000002</v>
      </c>
      <c r="IP8" s="2">
        <v>274.2</v>
      </c>
      <c r="IQ8" s="2">
        <v>295.2</v>
      </c>
      <c r="IR8" s="2">
        <v>322.39999999999998</v>
      </c>
      <c r="IS8" s="2">
        <v>447.3</v>
      </c>
      <c r="IT8" s="2">
        <v>314.10000000000002</v>
      </c>
      <c r="IU8" s="2">
        <v>263.10000000000002</v>
      </c>
      <c r="IV8" s="2">
        <v>279.89999999999998</v>
      </c>
      <c r="IW8" s="2">
        <v>266.10000000000002</v>
      </c>
      <c r="IX8" s="2">
        <v>301</v>
      </c>
      <c r="IY8" s="2">
        <v>300.3</v>
      </c>
      <c r="IZ8" s="2">
        <v>297.2</v>
      </c>
      <c r="JA8" s="2">
        <v>289.3</v>
      </c>
      <c r="JB8" s="2">
        <v>282.39999999999998</v>
      </c>
      <c r="JC8" s="2">
        <v>320</v>
      </c>
      <c r="JD8" s="2">
        <v>326.3</v>
      </c>
      <c r="JE8" s="2">
        <v>470.1</v>
      </c>
      <c r="JF8" s="2">
        <v>345.1</v>
      </c>
      <c r="JG8" s="2">
        <v>291.5</v>
      </c>
      <c r="JH8" s="2">
        <v>312.7</v>
      </c>
      <c r="JI8" s="2">
        <v>286.8</v>
      </c>
      <c r="JJ8" s="2">
        <v>306.10000000000002</v>
      </c>
      <c r="JK8" s="2">
        <v>331.7</v>
      </c>
      <c r="JL8" s="2">
        <v>346.8</v>
      </c>
      <c r="JM8" s="2">
        <v>325.7</v>
      </c>
      <c r="JN8" s="2">
        <v>320.2</v>
      </c>
      <c r="JO8" s="2">
        <v>356.7</v>
      </c>
      <c r="JP8" s="2">
        <v>381.9</v>
      </c>
      <c r="JQ8" s="2">
        <v>528.4</v>
      </c>
      <c r="JR8" s="2">
        <v>365.5</v>
      </c>
      <c r="JS8" s="2">
        <v>318.5</v>
      </c>
      <c r="JT8" s="2">
        <v>335.7</v>
      </c>
      <c r="JU8" s="2">
        <v>340.3</v>
      </c>
      <c r="JV8" s="2">
        <v>366.7</v>
      </c>
      <c r="JW8" s="2">
        <v>376.5</v>
      </c>
      <c r="JX8" s="2">
        <v>362</v>
      </c>
      <c r="JY8" s="2">
        <v>353.9</v>
      </c>
      <c r="JZ8" s="2">
        <v>352.7</v>
      </c>
      <c r="KA8" s="2">
        <v>348.6</v>
      </c>
      <c r="KB8" s="2">
        <v>381.5</v>
      </c>
      <c r="KC8" s="2">
        <v>568.4</v>
      </c>
      <c r="KD8" s="2">
        <v>384.6</v>
      </c>
      <c r="KE8" s="2">
        <v>311</v>
      </c>
      <c r="KF8" s="2">
        <v>340.1</v>
      </c>
      <c r="KG8" s="2">
        <v>321</v>
      </c>
      <c r="KH8" s="2">
        <v>364.8</v>
      </c>
      <c r="KI8" s="2">
        <v>399.1</v>
      </c>
      <c r="KJ8" s="2">
        <v>374.5</v>
      </c>
      <c r="KK8" s="2">
        <v>357.9</v>
      </c>
      <c r="KL8" s="2">
        <v>362.7</v>
      </c>
      <c r="KM8" s="2">
        <v>383.1</v>
      </c>
      <c r="KN8" s="2">
        <v>417.8</v>
      </c>
      <c r="KO8" s="2">
        <v>618.5</v>
      </c>
      <c r="KP8" s="2">
        <v>412.8</v>
      </c>
      <c r="KQ8" s="2">
        <v>358.3</v>
      </c>
      <c r="KR8" s="2">
        <v>410.5</v>
      </c>
      <c r="KS8" s="2">
        <v>364.7</v>
      </c>
      <c r="KT8" s="2">
        <v>392.5</v>
      </c>
      <c r="KU8" s="2">
        <v>439.7</v>
      </c>
      <c r="KV8" s="2">
        <v>422.8</v>
      </c>
      <c r="KW8" s="2">
        <v>426.7</v>
      </c>
      <c r="KX8" s="2">
        <v>420.5</v>
      </c>
      <c r="KY8" s="2">
        <v>420.4</v>
      </c>
      <c r="KZ8" s="2">
        <v>477.5</v>
      </c>
      <c r="LA8" s="2">
        <v>704.6</v>
      </c>
      <c r="LB8" s="2">
        <v>472.2</v>
      </c>
      <c r="LC8" s="2">
        <v>403.9</v>
      </c>
      <c r="LD8" s="2">
        <v>410.8</v>
      </c>
      <c r="LE8" s="2">
        <v>437.9</v>
      </c>
      <c r="LF8" s="2">
        <v>445.4</v>
      </c>
      <c r="LG8" s="2">
        <v>493.4</v>
      </c>
      <c r="LH8" s="2">
        <v>455.4</v>
      </c>
      <c r="LI8" s="2">
        <v>451.8</v>
      </c>
      <c r="LJ8" s="2">
        <v>433.9</v>
      </c>
      <c r="LK8" s="2">
        <v>459.7</v>
      </c>
      <c r="LL8" s="2">
        <v>484.7</v>
      </c>
      <c r="LM8" s="2">
        <v>782.7</v>
      </c>
      <c r="LN8" s="2">
        <v>492.8</v>
      </c>
      <c r="LO8" s="2">
        <v>405.5</v>
      </c>
      <c r="LP8" s="2">
        <v>443.7</v>
      </c>
      <c r="LQ8" s="2">
        <v>427</v>
      </c>
      <c r="LR8" s="2">
        <v>460.7</v>
      </c>
      <c r="LS8" s="2">
        <v>527.9</v>
      </c>
      <c r="LT8" s="2">
        <v>485.8</v>
      </c>
      <c r="LU8" s="2">
        <v>464.2</v>
      </c>
      <c r="LV8" s="2">
        <v>428.3</v>
      </c>
      <c r="LW8" s="2">
        <v>463</v>
      </c>
      <c r="LX8" s="2">
        <v>513.79999999999995</v>
      </c>
      <c r="LY8" s="2">
        <v>731.1</v>
      </c>
      <c r="LZ8" s="2">
        <v>491.9</v>
      </c>
      <c r="MA8" s="2">
        <v>392.7</v>
      </c>
      <c r="MB8" s="2">
        <v>428.8</v>
      </c>
      <c r="MC8" s="2">
        <v>432.7</v>
      </c>
      <c r="MD8" s="2">
        <v>465.6</v>
      </c>
      <c r="ME8" s="2">
        <v>516.5</v>
      </c>
      <c r="MF8" s="2">
        <v>476.7</v>
      </c>
      <c r="MG8" s="2">
        <v>472.7</v>
      </c>
      <c r="MH8" s="2">
        <v>438.1</v>
      </c>
      <c r="MI8" s="2">
        <v>462.2</v>
      </c>
      <c r="MJ8" s="2">
        <v>490.7</v>
      </c>
      <c r="MK8" s="2">
        <v>720.9</v>
      </c>
      <c r="ML8" s="2">
        <v>439.4</v>
      </c>
      <c r="MM8" s="2">
        <v>384.4</v>
      </c>
      <c r="MN8" s="2">
        <v>418.8</v>
      </c>
      <c r="MO8" s="2">
        <v>394.7</v>
      </c>
      <c r="MP8" s="2">
        <v>437.2</v>
      </c>
    </row>
    <row r="9" spans="1:373" x14ac:dyDescent="0.25">
      <c r="A9" t="s">
        <v>7</v>
      </c>
      <c r="B9" s="12" t="s">
        <v>227</v>
      </c>
      <c r="C9" t="s">
        <v>210</v>
      </c>
      <c r="D9" s="3" t="s">
        <v>196</v>
      </c>
      <c r="E9" s="2">
        <v>53.6</v>
      </c>
      <c r="F9" s="2">
        <v>55.4</v>
      </c>
      <c r="G9" s="2">
        <v>48.4</v>
      </c>
      <c r="H9" s="2">
        <v>52.1</v>
      </c>
      <c r="I9" s="2">
        <v>54.2</v>
      </c>
      <c r="J9" s="2">
        <v>53.6</v>
      </c>
      <c r="K9" s="2">
        <v>58</v>
      </c>
      <c r="L9" s="2">
        <v>67.2</v>
      </c>
      <c r="M9" s="2">
        <v>146.30000000000001</v>
      </c>
      <c r="N9" s="2">
        <v>66.599999999999994</v>
      </c>
      <c r="O9" s="2">
        <v>59.2</v>
      </c>
      <c r="P9" s="2">
        <v>67.3</v>
      </c>
      <c r="Q9" s="2">
        <v>57.7</v>
      </c>
      <c r="R9" s="2">
        <v>64.900000000000006</v>
      </c>
      <c r="S9" s="2">
        <v>58.6</v>
      </c>
      <c r="T9" s="2">
        <v>58.8</v>
      </c>
      <c r="U9" s="2">
        <v>64.8</v>
      </c>
      <c r="V9" s="2">
        <v>68.7</v>
      </c>
      <c r="W9" s="2">
        <v>84.1</v>
      </c>
      <c r="X9" s="2">
        <v>101.2</v>
      </c>
      <c r="Y9" s="2">
        <v>192.3</v>
      </c>
      <c r="Z9" s="2">
        <v>73.7</v>
      </c>
      <c r="AA9" s="2">
        <v>69.599999999999994</v>
      </c>
      <c r="AB9" s="2">
        <v>77.7</v>
      </c>
      <c r="AC9" s="2">
        <v>68.5</v>
      </c>
      <c r="AD9" s="2">
        <v>70</v>
      </c>
      <c r="AE9" s="2">
        <v>60.5</v>
      </c>
      <c r="AF9" s="2">
        <v>60.2</v>
      </c>
      <c r="AG9" s="2">
        <v>70</v>
      </c>
      <c r="AH9" s="2">
        <v>69.5</v>
      </c>
      <c r="AI9" s="2">
        <v>81.5</v>
      </c>
      <c r="AJ9" s="2">
        <v>96.5</v>
      </c>
      <c r="AK9" s="2">
        <v>179.4</v>
      </c>
      <c r="AL9" s="2">
        <v>69.400000000000006</v>
      </c>
      <c r="AM9" s="2">
        <v>69.8</v>
      </c>
      <c r="AN9" s="2">
        <v>74.099999999999994</v>
      </c>
      <c r="AO9" s="2">
        <v>71.900000000000006</v>
      </c>
      <c r="AP9" s="2">
        <v>83.6</v>
      </c>
      <c r="AQ9" s="2">
        <v>68.8</v>
      </c>
      <c r="AR9" s="2">
        <v>71.8</v>
      </c>
      <c r="AS9" s="2">
        <v>79.400000000000006</v>
      </c>
      <c r="AT9" s="2">
        <v>76</v>
      </c>
      <c r="AU9" s="2">
        <v>97</v>
      </c>
      <c r="AV9" s="2">
        <v>126.8</v>
      </c>
      <c r="AW9" s="2">
        <v>221.2</v>
      </c>
      <c r="AX9" s="2">
        <v>90.3</v>
      </c>
      <c r="AY9" s="2">
        <v>89.8</v>
      </c>
      <c r="AZ9" s="2">
        <v>89.6</v>
      </c>
      <c r="BA9" s="2">
        <v>91.9</v>
      </c>
      <c r="BB9" s="2">
        <v>96</v>
      </c>
      <c r="BC9" s="2">
        <v>89.3</v>
      </c>
      <c r="BD9" s="2">
        <v>79.400000000000006</v>
      </c>
      <c r="BE9" s="2">
        <v>89.1</v>
      </c>
      <c r="BF9" s="2">
        <v>88.1</v>
      </c>
      <c r="BG9" s="2">
        <v>116.8</v>
      </c>
      <c r="BH9" s="2">
        <v>128.6</v>
      </c>
      <c r="BI9" s="2">
        <v>235.4</v>
      </c>
      <c r="BJ9" s="2">
        <v>103.9</v>
      </c>
      <c r="BK9" s="2">
        <v>97.3</v>
      </c>
      <c r="BL9" s="2">
        <v>97.9</v>
      </c>
      <c r="BM9" s="2">
        <v>97.2</v>
      </c>
      <c r="BN9" s="2">
        <v>106.5</v>
      </c>
      <c r="BO9" s="2">
        <v>88.2</v>
      </c>
      <c r="BP9" s="2">
        <v>97.7</v>
      </c>
      <c r="BQ9" s="2">
        <v>100.2</v>
      </c>
      <c r="BR9" s="2">
        <v>110.8</v>
      </c>
      <c r="BS9" s="2">
        <v>137.30000000000001</v>
      </c>
      <c r="BT9" s="2">
        <v>150.5</v>
      </c>
      <c r="BU9" s="2">
        <v>248.8</v>
      </c>
      <c r="BV9" s="2">
        <v>126.6</v>
      </c>
      <c r="BW9" s="2">
        <v>119.4</v>
      </c>
      <c r="BX9" s="2">
        <v>123.6</v>
      </c>
      <c r="BY9" s="2">
        <v>108.8</v>
      </c>
      <c r="BZ9" s="2">
        <v>121</v>
      </c>
      <c r="CA9" s="2">
        <v>113.9</v>
      </c>
      <c r="CB9" s="2">
        <v>110.9</v>
      </c>
      <c r="CC9" s="2">
        <v>124.3</v>
      </c>
      <c r="CD9" s="2">
        <v>118.5</v>
      </c>
      <c r="CE9" s="2">
        <v>143.9</v>
      </c>
      <c r="CF9" s="2">
        <v>172.1</v>
      </c>
      <c r="CG9" s="2">
        <v>307.39999999999998</v>
      </c>
      <c r="CH9" s="2">
        <v>160.69999999999999</v>
      </c>
      <c r="CI9" s="2">
        <v>155.19999999999999</v>
      </c>
      <c r="CJ9" s="2">
        <v>161</v>
      </c>
      <c r="CK9" s="2">
        <v>149.30000000000001</v>
      </c>
      <c r="CL9" s="2">
        <v>165.6</v>
      </c>
      <c r="CM9" s="2">
        <v>140.1</v>
      </c>
      <c r="CN9" s="2">
        <v>128.19999999999999</v>
      </c>
      <c r="CO9" s="2">
        <v>140.4</v>
      </c>
      <c r="CP9" s="2">
        <v>130.19999999999999</v>
      </c>
      <c r="CQ9" s="2">
        <v>143.30000000000001</v>
      </c>
      <c r="CR9" s="2">
        <v>185.3</v>
      </c>
      <c r="CS9" s="2">
        <v>228.9</v>
      </c>
      <c r="CT9" s="2">
        <v>96.4</v>
      </c>
      <c r="CU9" s="2">
        <v>95</v>
      </c>
      <c r="CV9" s="2">
        <v>103.8</v>
      </c>
      <c r="CW9" s="2">
        <v>97.1</v>
      </c>
      <c r="CX9" s="2">
        <v>104.6</v>
      </c>
      <c r="CY9" s="2">
        <v>100.7</v>
      </c>
      <c r="CZ9" s="2">
        <v>98.2</v>
      </c>
      <c r="DA9" s="2">
        <v>106.6</v>
      </c>
      <c r="DB9" s="2">
        <v>96.7</v>
      </c>
      <c r="DC9" s="2">
        <v>113.3</v>
      </c>
      <c r="DD9" s="2">
        <v>126.2</v>
      </c>
      <c r="DE9" s="2">
        <v>159.5</v>
      </c>
      <c r="DF9" s="2">
        <v>89.1</v>
      </c>
      <c r="DG9" s="2">
        <v>99.6</v>
      </c>
      <c r="DH9" s="2">
        <v>129</v>
      </c>
      <c r="DI9" s="2">
        <v>125.6</v>
      </c>
      <c r="DJ9" s="2">
        <v>127.3</v>
      </c>
      <c r="DK9" s="2">
        <v>111.7</v>
      </c>
      <c r="DL9" s="2">
        <v>114.1</v>
      </c>
      <c r="DM9" s="2">
        <v>118</v>
      </c>
      <c r="DN9" s="2">
        <v>119.6</v>
      </c>
      <c r="DO9" s="2">
        <v>121.5</v>
      </c>
      <c r="DP9" s="2">
        <v>128.5</v>
      </c>
      <c r="DQ9" s="2">
        <v>151.4</v>
      </c>
      <c r="DR9" s="2">
        <v>100.1</v>
      </c>
      <c r="DS9" s="2">
        <v>108.2</v>
      </c>
      <c r="DT9" s="2">
        <v>113.2</v>
      </c>
      <c r="DU9" s="2">
        <v>108</v>
      </c>
      <c r="DV9" s="2">
        <v>98.2</v>
      </c>
      <c r="DW9" s="2">
        <v>95.2</v>
      </c>
      <c r="DX9" s="2">
        <v>101.4</v>
      </c>
      <c r="DY9" s="2">
        <v>93.5</v>
      </c>
      <c r="DZ9" s="2">
        <v>112</v>
      </c>
      <c r="EA9" s="2">
        <v>118.9</v>
      </c>
      <c r="EB9" s="2">
        <v>125.7</v>
      </c>
      <c r="EC9" s="2">
        <v>154.69999999999999</v>
      </c>
      <c r="ED9" s="2">
        <v>100.7</v>
      </c>
      <c r="EE9" s="2">
        <v>102.8</v>
      </c>
      <c r="EF9" s="2">
        <v>113.5</v>
      </c>
      <c r="EG9" s="2">
        <v>99.2</v>
      </c>
      <c r="EH9" s="2">
        <v>95.4</v>
      </c>
      <c r="EI9" s="2">
        <v>89.3</v>
      </c>
      <c r="EJ9" s="2">
        <v>84.4</v>
      </c>
      <c r="EK9" s="2">
        <v>91.1</v>
      </c>
      <c r="EL9" s="2">
        <v>102.2</v>
      </c>
      <c r="EM9" s="2">
        <v>101.4</v>
      </c>
      <c r="EN9" s="2">
        <v>108.5</v>
      </c>
      <c r="EO9" s="2">
        <v>179</v>
      </c>
      <c r="EP9" s="2">
        <v>111</v>
      </c>
      <c r="EQ9" s="2">
        <v>121.4</v>
      </c>
      <c r="ER9" s="2">
        <v>125.6</v>
      </c>
      <c r="ES9" s="2">
        <v>116.2</v>
      </c>
      <c r="ET9" s="2">
        <v>125.1</v>
      </c>
      <c r="EU9" s="2">
        <v>119.1</v>
      </c>
      <c r="EV9" s="2">
        <v>117.5</v>
      </c>
      <c r="EW9" s="2">
        <v>123.8</v>
      </c>
      <c r="EX9" s="2">
        <v>134.5</v>
      </c>
      <c r="EY9" s="2">
        <v>141</v>
      </c>
      <c r="EZ9" s="2">
        <v>145.19999999999999</v>
      </c>
      <c r="FA9" s="2">
        <v>180.7</v>
      </c>
      <c r="FB9" s="2">
        <v>120.8</v>
      </c>
      <c r="FC9" s="2">
        <v>121</v>
      </c>
      <c r="FD9" s="2">
        <v>132.6</v>
      </c>
      <c r="FE9" s="2">
        <v>116.3</v>
      </c>
      <c r="FF9" s="2">
        <v>113.2</v>
      </c>
      <c r="FG9" s="2">
        <v>120.2</v>
      </c>
      <c r="FH9" s="2">
        <v>124.3</v>
      </c>
      <c r="FI9" s="2">
        <v>134</v>
      </c>
      <c r="FJ9" s="2">
        <v>140.6</v>
      </c>
      <c r="FK9" s="2">
        <v>163.69999999999999</v>
      </c>
      <c r="FL9" s="2">
        <v>176.2</v>
      </c>
      <c r="FM9" s="2">
        <v>225.4</v>
      </c>
      <c r="FN9" s="2">
        <v>157.5</v>
      </c>
      <c r="FO9" s="2">
        <v>147.69999999999999</v>
      </c>
      <c r="FP9" s="2">
        <v>158.1</v>
      </c>
      <c r="FQ9" s="2">
        <v>152.4</v>
      </c>
      <c r="FR9" s="2">
        <v>171</v>
      </c>
      <c r="FS9" s="2">
        <v>158</v>
      </c>
      <c r="FT9" s="2">
        <v>174</v>
      </c>
      <c r="FU9" s="2">
        <v>157.5</v>
      </c>
      <c r="FV9" s="2">
        <v>167</v>
      </c>
      <c r="FW9" s="2">
        <v>181</v>
      </c>
      <c r="FX9" s="2">
        <v>189.6</v>
      </c>
      <c r="FY9" s="2">
        <v>249.8</v>
      </c>
      <c r="FZ9" s="2">
        <v>168</v>
      </c>
      <c r="GA9" s="2">
        <v>154.9</v>
      </c>
      <c r="GB9" s="2">
        <v>169.9</v>
      </c>
      <c r="GC9" s="2">
        <v>159.80000000000001</v>
      </c>
      <c r="GD9" s="2">
        <v>172.7</v>
      </c>
      <c r="GE9" s="2">
        <v>154.1</v>
      </c>
      <c r="GF9" s="2">
        <v>144.9</v>
      </c>
      <c r="GG9" s="2">
        <v>141.30000000000001</v>
      </c>
      <c r="GH9" s="2">
        <v>164.3</v>
      </c>
      <c r="GI9" s="2">
        <v>162.69999999999999</v>
      </c>
      <c r="GJ9" s="2">
        <v>172.8</v>
      </c>
      <c r="GK9" s="2">
        <v>248.7</v>
      </c>
      <c r="GL9" s="2">
        <v>157</v>
      </c>
      <c r="GM9" s="2">
        <v>145</v>
      </c>
      <c r="GN9" s="2">
        <v>158.6</v>
      </c>
      <c r="GO9" s="2">
        <v>145.9</v>
      </c>
      <c r="GP9" s="2">
        <v>146.80000000000001</v>
      </c>
      <c r="GQ9" s="2">
        <v>140.19999999999999</v>
      </c>
      <c r="GR9" s="2">
        <v>135.80000000000001</v>
      </c>
      <c r="GS9" s="2">
        <v>141.69999999999999</v>
      </c>
      <c r="GT9" s="2">
        <v>158.69999999999999</v>
      </c>
      <c r="GU9" s="2">
        <v>148.4</v>
      </c>
      <c r="GV9" s="2">
        <v>148</v>
      </c>
      <c r="GW9" s="2">
        <v>183</v>
      </c>
      <c r="GX9" s="2">
        <v>133.1</v>
      </c>
      <c r="GY9" s="2">
        <v>120.5</v>
      </c>
      <c r="GZ9" s="2">
        <v>132.19999999999999</v>
      </c>
      <c r="HA9" s="2">
        <v>126</v>
      </c>
      <c r="HB9" s="2">
        <v>141</v>
      </c>
      <c r="HC9" s="2">
        <v>135</v>
      </c>
      <c r="HD9" s="2">
        <v>143.69999999999999</v>
      </c>
      <c r="HE9" s="2">
        <v>144.4</v>
      </c>
      <c r="HF9" s="2">
        <v>171.7</v>
      </c>
      <c r="HG9" s="2">
        <v>185.5</v>
      </c>
      <c r="HH9" s="2">
        <v>167.9</v>
      </c>
      <c r="HI9" s="2">
        <v>200.7</v>
      </c>
      <c r="HJ9" s="2">
        <v>169.7</v>
      </c>
      <c r="HK9" s="2">
        <v>163.19999999999999</v>
      </c>
      <c r="HL9" s="2">
        <v>167.6</v>
      </c>
      <c r="HM9" s="2">
        <v>148.69999999999999</v>
      </c>
      <c r="HN9" s="2">
        <v>161.4</v>
      </c>
      <c r="HO9" s="2">
        <v>188.5</v>
      </c>
      <c r="HP9" s="2">
        <v>158.30000000000001</v>
      </c>
      <c r="HQ9" s="2">
        <v>174.5</v>
      </c>
      <c r="HR9" s="2">
        <v>193.2</v>
      </c>
      <c r="HS9" s="2">
        <v>194.5</v>
      </c>
      <c r="HT9" s="2">
        <v>209.7</v>
      </c>
      <c r="HU9" s="2">
        <v>266.3</v>
      </c>
      <c r="HV9" s="2">
        <v>209.6</v>
      </c>
      <c r="HW9" s="2">
        <v>185.2</v>
      </c>
      <c r="HX9" s="2">
        <v>202.2</v>
      </c>
      <c r="HY9" s="2">
        <v>200</v>
      </c>
      <c r="HZ9" s="2">
        <v>200.3</v>
      </c>
      <c r="IA9" s="2">
        <v>200.3</v>
      </c>
      <c r="IB9" s="2">
        <v>193.6</v>
      </c>
      <c r="IC9" s="2">
        <v>211.4</v>
      </c>
      <c r="ID9" s="2">
        <v>218.2</v>
      </c>
      <c r="IE9" s="2">
        <v>236.3</v>
      </c>
      <c r="IF9" s="2">
        <v>230.6</v>
      </c>
      <c r="IG9" s="2">
        <v>291</v>
      </c>
      <c r="IH9" s="2">
        <v>219.9</v>
      </c>
      <c r="II9" s="2">
        <v>196.6</v>
      </c>
      <c r="IJ9" s="2">
        <v>218.7</v>
      </c>
      <c r="IK9" s="2">
        <v>216.8</v>
      </c>
      <c r="IL9" s="2">
        <v>205.5</v>
      </c>
      <c r="IM9" s="2">
        <v>198.2</v>
      </c>
      <c r="IN9" s="2">
        <v>233.9</v>
      </c>
      <c r="IO9" s="2">
        <v>246.2</v>
      </c>
      <c r="IP9" s="2">
        <v>259.8</v>
      </c>
      <c r="IQ9" s="2">
        <v>277.3</v>
      </c>
      <c r="IR9" s="2">
        <v>294.3</v>
      </c>
      <c r="IS9" s="2">
        <v>341.9</v>
      </c>
      <c r="IT9" s="2">
        <v>247</v>
      </c>
      <c r="IU9" s="2">
        <v>229.3</v>
      </c>
      <c r="IV9" s="2">
        <v>250.3</v>
      </c>
      <c r="IW9" s="2">
        <v>241.6</v>
      </c>
      <c r="IX9" s="2">
        <v>247</v>
      </c>
      <c r="IY9" s="2">
        <v>258.7</v>
      </c>
      <c r="IZ9" s="2">
        <v>271.3</v>
      </c>
      <c r="JA9" s="2">
        <v>291.10000000000002</v>
      </c>
      <c r="JB9" s="2">
        <v>312.7</v>
      </c>
      <c r="JC9" s="2">
        <v>324.60000000000002</v>
      </c>
      <c r="JD9" s="2">
        <v>315.2</v>
      </c>
      <c r="JE9" s="2">
        <v>360.8</v>
      </c>
      <c r="JF9" s="2">
        <v>258.89999999999998</v>
      </c>
      <c r="JG9" s="2">
        <v>246.5</v>
      </c>
      <c r="JH9" s="2">
        <v>260.89999999999998</v>
      </c>
      <c r="JI9" s="2">
        <v>249</v>
      </c>
      <c r="JJ9" s="2">
        <v>256.5</v>
      </c>
      <c r="JK9" s="2">
        <v>257.39999999999998</v>
      </c>
      <c r="JL9" s="2">
        <v>275.39999999999998</v>
      </c>
      <c r="JM9" s="2">
        <v>269.8</v>
      </c>
      <c r="JN9" s="2">
        <v>279.8</v>
      </c>
      <c r="JO9" s="2">
        <v>307.3</v>
      </c>
      <c r="JP9" s="2">
        <v>323.89999999999998</v>
      </c>
      <c r="JQ9" s="2">
        <v>361.1</v>
      </c>
      <c r="JR9" s="2">
        <v>281.8</v>
      </c>
      <c r="JS9" s="2">
        <v>250.6</v>
      </c>
      <c r="JT9" s="2">
        <v>274.10000000000002</v>
      </c>
      <c r="JU9" s="2">
        <v>270.3</v>
      </c>
      <c r="JV9" s="2">
        <v>268.2</v>
      </c>
      <c r="JW9" s="2">
        <v>264</v>
      </c>
      <c r="JX9" s="2">
        <v>266.89999999999998</v>
      </c>
      <c r="JY9" s="2">
        <v>298.60000000000002</v>
      </c>
      <c r="JZ9" s="2">
        <v>303.10000000000002</v>
      </c>
      <c r="KA9" s="2">
        <v>329.4</v>
      </c>
      <c r="KB9" s="2">
        <v>345.6</v>
      </c>
      <c r="KC9" s="2">
        <v>395.2</v>
      </c>
      <c r="KD9" s="2">
        <v>288</v>
      </c>
      <c r="KE9" s="2">
        <v>277.3</v>
      </c>
      <c r="KF9" s="2">
        <v>302.8</v>
      </c>
      <c r="KG9" s="2">
        <v>288.5</v>
      </c>
      <c r="KH9" s="2">
        <v>290.39999999999998</v>
      </c>
      <c r="KI9" s="2">
        <v>275.39999999999998</v>
      </c>
      <c r="KJ9" s="2">
        <v>262.39999999999998</v>
      </c>
      <c r="KK9" s="2">
        <v>272.89999999999998</v>
      </c>
      <c r="KL9" s="2">
        <v>279.7</v>
      </c>
      <c r="KM9" s="2">
        <v>299.3</v>
      </c>
      <c r="KN9" s="2">
        <v>313.3</v>
      </c>
      <c r="KO9" s="2">
        <v>341.6</v>
      </c>
      <c r="KP9" s="2">
        <v>286.39999999999998</v>
      </c>
      <c r="KQ9" s="2">
        <v>268.39999999999998</v>
      </c>
      <c r="KR9" s="2">
        <v>286.60000000000002</v>
      </c>
      <c r="KS9" s="2">
        <v>260</v>
      </c>
      <c r="KT9" s="2">
        <v>273</v>
      </c>
      <c r="KU9" s="2">
        <v>248.5</v>
      </c>
      <c r="KV9" s="2">
        <v>259.7</v>
      </c>
      <c r="KW9" s="2">
        <v>272.2</v>
      </c>
      <c r="KX9" s="2">
        <v>293.60000000000002</v>
      </c>
      <c r="KY9" s="2">
        <v>294.89999999999998</v>
      </c>
      <c r="KZ9" s="2">
        <v>294.3</v>
      </c>
      <c r="LA9" s="2">
        <v>339.3</v>
      </c>
      <c r="LB9" s="2">
        <v>263</v>
      </c>
      <c r="LC9" s="2">
        <v>246.2</v>
      </c>
      <c r="LD9" s="2">
        <v>255.2</v>
      </c>
      <c r="LE9" s="2">
        <v>240.2</v>
      </c>
      <c r="LF9" s="2">
        <v>239.6</v>
      </c>
      <c r="LG9" s="2">
        <v>226.9</v>
      </c>
      <c r="LH9" s="2">
        <v>238.7</v>
      </c>
      <c r="LI9" s="2">
        <v>253.1</v>
      </c>
      <c r="LJ9" s="2">
        <v>271.3</v>
      </c>
      <c r="LK9" s="2">
        <v>283.10000000000002</v>
      </c>
      <c r="LL9" s="2">
        <v>299</v>
      </c>
      <c r="LM9" s="2">
        <v>360.2</v>
      </c>
      <c r="LN9" s="2">
        <v>289.3</v>
      </c>
      <c r="LO9" s="2">
        <v>249.6</v>
      </c>
      <c r="LP9" s="2">
        <v>272.10000000000002</v>
      </c>
      <c r="LQ9" s="2">
        <v>272.89999999999998</v>
      </c>
      <c r="LR9" s="2">
        <v>279.39999999999998</v>
      </c>
      <c r="LS9" s="2">
        <v>267.8</v>
      </c>
      <c r="LT9" s="2">
        <v>273.10000000000002</v>
      </c>
      <c r="LU9" s="2">
        <v>307.7</v>
      </c>
      <c r="LV9" s="2">
        <v>318.2</v>
      </c>
      <c r="LW9" s="2">
        <v>333.5</v>
      </c>
      <c r="LX9" s="2">
        <v>324</v>
      </c>
      <c r="LY9" s="2">
        <v>347.2</v>
      </c>
      <c r="LZ9" s="2">
        <v>307.2</v>
      </c>
      <c r="MA9" s="2">
        <v>270.39999999999998</v>
      </c>
      <c r="MB9" s="2">
        <v>308.2</v>
      </c>
      <c r="MC9" s="2">
        <v>294.89999999999998</v>
      </c>
      <c r="MD9" s="2">
        <v>309.3</v>
      </c>
      <c r="ME9" s="2">
        <v>301.5</v>
      </c>
      <c r="MF9" s="2">
        <v>302.60000000000002</v>
      </c>
      <c r="MG9" s="2">
        <v>325.3</v>
      </c>
      <c r="MH9" s="2">
        <v>356.2</v>
      </c>
      <c r="MI9" s="2">
        <v>354.6</v>
      </c>
      <c r="MJ9" s="2">
        <v>356.4</v>
      </c>
      <c r="MK9" s="2">
        <v>386.3</v>
      </c>
      <c r="ML9" s="2">
        <v>303.89999999999998</v>
      </c>
      <c r="MM9" s="2">
        <v>276.3</v>
      </c>
      <c r="MN9" s="2">
        <v>313.39999999999998</v>
      </c>
      <c r="MO9" s="2">
        <v>301.8</v>
      </c>
      <c r="MP9" s="2">
        <v>309.8</v>
      </c>
    </row>
    <row r="10" spans="1:373" x14ac:dyDescent="0.25">
      <c r="A10" t="s">
        <v>8</v>
      </c>
      <c r="B10" s="12" t="s">
        <v>228</v>
      </c>
      <c r="C10" t="s">
        <v>210</v>
      </c>
      <c r="D10" s="3" t="s">
        <v>197</v>
      </c>
      <c r="E10" s="2">
        <v>211.3</v>
      </c>
      <c r="F10" s="2">
        <v>223.8</v>
      </c>
      <c r="G10" s="2">
        <v>215.7</v>
      </c>
      <c r="H10" s="2">
        <v>226.3</v>
      </c>
      <c r="I10" s="2">
        <v>217.1</v>
      </c>
      <c r="J10" s="2">
        <v>213.4</v>
      </c>
      <c r="K10" s="2">
        <v>223.5</v>
      </c>
      <c r="L10" s="2">
        <v>243.9</v>
      </c>
      <c r="M10" s="2">
        <v>392.6</v>
      </c>
      <c r="N10" s="2">
        <v>219.7</v>
      </c>
      <c r="O10" s="2">
        <v>228</v>
      </c>
      <c r="P10" s="2">
        <v>257.5</v>
      </c>
      <c r="Q10" s="2">
        <v>228.2</v>
      </c>
      <c r="R10" s="2">
        <v>253.2</v>
      </c>
      <c r="S10" s="2">
        <v>237.8</v>
      </c>
      <c r="T10" s="2">
        <v>231.3</v>
      </c>
      <c r="U10" s="2">
        <v>246.9</v>
      </c>
      <c r="V10" s="2">
        <v>240.7</v>
      </c>
      <c r="W10" s="2">
        <v>264.8</v>
      </c>
      <c r="X10" s="2">
        <v>310.39999999999998</v>
      </c>
      <c r="Y10" s="2">
        <v>477.3</v>
      </c>
      <c r="Z10" s="2">
        <v>236.8</v>
      </c>
      <c r="AA10" s="2">
        <v>245.2</v>
      </c>
      <c r="AB10" s="2">
        <v>256.89999999999998</v>
      </c>
      <c r="AC10" s="2">
        <v>219.6</v>
      </c>
      <c r="AD10" s="2">
        <v>252.7</v>
      </c>
      <c r="AE10" s="2">
        <v>230.3</v>
      </c>
      <c r="AF10" s="2">
        <v>247</v>
      </c>
      <c r="AG10" s="2">
        <v>255</v>
      </c>
      <c r="AH10" s="2">
        <v>236.7</v>
      </c>
      <c r="AI10" s="2">
        <v>263.60000000000002</v>
      </c>
      <c r="AJ10" s="2">
        <v>299.7</v>
      </c>
      <c r="AK10" s="2">
        <v>448.2</v>
      </c>
      <c r="AL10" s="2">
        <v>239</v>
      </c>
      <c r="AM10" s="2">
        <v>230.7</v>
      </c>
      <c r="AN10" s="2">
        <v>255.8</v>
      </c>
      <c r="AO10" s="2">
        <v>257.3</v>
      </c>
      <c r="AP10" s="2">
        <v>298.39999999999998</v>
      </c>
      <c r="AQ10" s="2">
        <v>259.8</v>
      </c>
      <c r="AR10" s="2">
        <v>290.3</v>
      </c>
      <c r="AS10" s="2">
        <v>287.7</v>
      </c>
      <c r="AT10" s="2">
        <v>276.10000000000002</v>
      </c>
      <c r="AU10" s="2">
        <v>305.60000000000002</v>
      </c>
      <c r="AV10" s="2">
        <v>364.8</v>
      </c>
      <c r="AW10" s="2">
        <v>529</v>
      </c>
      <c r="AX10" s="2">
        <v>282.2</v>
      </c>
      <c r="AY10" s="2">
        <v>266.39999999999998</v>
      </c>
      <c r="AZ10" s="2">
        <v>273</v>
      </c>
      <c r="BA10" s="2">
        <v>277.2</v>
      </c>
      <c r="BB10" s="2">
        <v>308.8</v>
      </c>
      <c r="BC10" s="2">
        <v>276.2</v>
      </c>
      <c r="BD10" s="2">
        <v>299.2</v>
      </c>
      <c r="BE10" s="2">
        <v>302.60000000000002</v>
      </c>
      <c r="BF10" s="2">
        <v>294.5</v>
      </c>
      <c r="BG10" s="2">
        <v>329.3</v>
      </c>
      <c r="BH10" s="2">
        <v>348</v>
      </c>
      <c r="BI10" s="2">
        <v>539.20000000000005</v>
      </c>
      <c r="BJ10" s="2">
        <v>293.89999999999998</v>
      </c>
      <c r="BK10" s="2">
        <v>278.89999999999998</v>
      </c>
      <c r="BL10" s="2">
        <v>296.3</v>
      </c>
      <c r="BM10" s="2">
        <v>302.39999999999998</v>
      </c>
      <c r="BN10" s="2">
        <v>331.5</v>
      </c>
      <c r="BO10" s="2">
        <v>312.5</v>
      </c>
      <c r="BP10" s="2">
        <v>329.5</v>
      </c>
      <c r="BQ10" s="2">
        <v>319.5</v>
      </c>
      <c r="BR10" s="2">
        <v>330</v>
      </c>
      <c r="BS10" s="2">
        <v>381.2</v>
      </c>
      <c r="BT10" s="2">
        <v>402.5</v>
      </c>
      <c r="BU10" s="2">
        <v>599.1</v>
      </c>
      <c r="BV10" s="2">
        <v>352</v>
      </c>
      <c r="BW10" s="2">
        <v>354.7</v>
      </c>
      <c r="BX10" s="2">
        <v>374.8</v>
      </c>
      <c r="BY10" s="2">
        <v>333.2</v>
      </c>
      <c r="BZ10" s="2">
        <v>381.2</v>
      </c>
      <c r="CA10" s="2">
        <v>361.6</v>
      </c>
      <c r="CB10" s="2">
        <v>351.5</v>
      </c>
      <c r="CC10" s="2">
        <v>369.6</v>
      </c>
      <c r="CD10" s="2">
        <v>362.2</v>
      </c>
      <c r="CE10" s="2">
        <v>381.4</v>
      </c>
      <c r="CF10" s="2">
        <v>442.9</v>
      </c>
      <c r="CG10" s="2">
        <v>665.5</v>
      </c>
      <c r="CH10" s="2">
        <v>394.4</v>
      </c>
      <c r="CI10" s="2">
        <v>375</v>
      </c>
      <c r="CJ10" s="2">
        <v>403</v>
      </c>
      <c r="CK10" s="2">
        <v>390.5</v>
      </c>
      <c r="CL10" s="2">
        <v>444.1</v>
      </c>
      <c r="CM10" s="2">
        <v>426.4</v>
      </c>
      <c r="CN10" s="2">
        <v>404.1</v>
      </c>
      <c r="CO10" s="2">
        <v>421.7</v>
      </c>
      <c r="CP10" s="2">
        <v>420</v>
      </c>
      <c r="CQ10" s="2">
        <v>439.9</v>
      </c>
      <c r="CR10" s="2">
        <v>511.9</v>
      </c>
      <c r="CS10" s="2">
        <v>629.1</v>
      </c>
      <c r="CT10" s="2">
        <v>371.7</v>
      </c>
      <c r="CU10" s="2">
        <v>350</v>
      </c>
      <c r="CV10" s="2">
        <v>393.3</v>
      </c>
      <c r="CW10" s="2">
        <v>368.8</v>
      </c>
      <c r="CX10" s="2">
        <v>416.6</v>
      </c>
      <c r="CY10" s="2">
        <v>395.4</v>
      </c>
      <c r="CZ10" s="2">
        <v>385.5</v>
      </c>
      <c r="DA10" s="2">
        <v>402.1</v>
      </c>
      <c r="DB10" s="2">
        <v>384.4</v>
      </c>
      <c r="DC10" s="2">
        <v>429.3</v>
      </c>
      <c r="DD10" s="2">
        <v>447.6</v>
      </c>
      <c r="DE10" s="2">
        <v>577.5</v>
      </c>
      <c r="DF10" s="2">
        <v>383.8</v>
      </c>
      <c r="DG10" s="2">
        <v>374.8</v>
      </c>
      <c r="DH10" s="2">
        <v>417</v>
      </c>
      <c r="DI10" s="2">
        <v>412.4</v>
      </c>
      <c r="DJ10" s="2">
        <v>448.2</v>
      </c>
      <c r="DK10" s="2">
        <v>396.3</v>
      </c>
      <c r="DL10" s="2">
        <v>427.5</v>
      </c>
      <c r="DM10" s="2">
        <v>440.9</v>
      </c>
      <c r="DN10" s="2">
        <v>418.4</v>
      </c>
      <c r="DO10" s="2">
        <v>454.5</v>
      </c>
      <c r="DP10" s="2">
        <v>470.1</v>
      </c>
      <c r="DQ10" s="2">
        <v>548.1</v>
      </c>
      <c r="DR10" s="2">
        <v>402.7</v>
      </c>
      <c r="DS10" s="2">
        <v>401.9</v>
      </c>
      <c r="DT10" s="2">
        <v>403.8</v>
      </c>
      <c r="DU10" s="2">
        <v>403.9</v>
      </c>
      <c r="DV10" s="2">
        <v>404.4</v>
      </c>
      <c r="DW10" s="2">
        <v>399.1</v>
      </c>
      <c r="DX10" s="2">
        <v>428.1</v>
      </c>
      <c r="DY10" s="2">
        <v>388</v>
      </c>
      <c r="DZ10" s="2">
        <v>424.6</v>
      </c>
      <c r="EA10" s="2">
        <v>446.2</v>
      </c>
      <c r="EB10" s="2">
        <v>457.5</v>
      </c>
      <c r="EC10" s="2">
        <v>599.29999999999995</v>
      </c>
      <c r="ED10" s="2">
        <v>407.2</v>
      </c>
      <c r="EE10" s="2">
        <v>386.9</v>
      </c>
      <c r="EF10" s="2">
        <v>430.8</v>
      </c>
      <c r="EG10" s="2">
        <v>391.2</v>
      </c>
      <c r="EH10" s="2">
        <v>413</v>
      </c>
      <c r="EI10" s="2">
        <v>403.8</v>
      </c>
      <c r="EJ10" s="2">
        <v>406.4</v>
      </c>
      <c r="EK10" s="2">
        <v>400.8</v>
      </c>
      <c r="EL10" s="2">
        <v>429.5</v>
      </c>
      <c r="EM10" s="2">
        <v>451.8</v>
      </c>
      <c r="EN10" s="2">
        <v>466.8</v>
      </c>
      <c r="EO10" s="2">
        <v>643.4</v>
      </c>
      <c r="EP10" s="2">
        <v>436.4</v>
      </c>
      <c r="EQ10" s="2">
        <v>430.4</v>
      </c>
      <c r="ER10" s="2">
        <v>480.5</v>
      </c>
      <c r="ES10" s="2">
        <v>441.8</v>
      </c>
      <c r="ET10" s="2">
        <v>486.4</v>
      </c>
      <c r="EU10" s="2">
        <v>477.5</v>
      </c>
      <c r="EV10" s="2">
        <v>477.7</v>
      </c>
      <c r="EW10" s="2">
        <v>535.1</v>
      </c>
      <c r="EX10" s="2">
        <v>493.7</v>
      </c>
      <c r="EY10" s="2">
        <v>527.4</v>
      </c>
      <c r="EZ10" s="2">
        <v>569.70000000000005</v>
      </c>
      <c r="FA10" s="2">
        <v>719.5</v>
      </c>
      <c r="FB10" s="2">
        <v>485.2</v>
      </c>
      <c r="FC10" s="2">
        <v>465.9</v>
      </c>
      <c r="FD10" s="2">
        <v>517.29999999999995</v>
      </c>
      <c r="FE10" s="2">
        <v>471.5</v>
      </c>
      <c r="FF10" s="2">
        <v>525</v>
      </c>
      <c r="FG10" s="2">
        <v>516.9</v>
      </c>
      <c r="FH10" s="2">
        <v>514.20000000000005</v>
      </c>
      <c r="FI10" s="2">
        <v>510.1</v>
      </c>
      <c r="FJ10" s="2">
        <v>528</v>
      </c>
      <c r="FK10" s="2">
        <v>541.4</v>
      </c>
      <c r="FL10" s="2">
        <v>583.9</v>
      </c>
      <c r="FM10" s="2">
        <v>743</v>
      </c>
      <c r="FN10" s="2">
        <v>539.79999999999995</v>
      </c>
      <c r="FO10" s="2">
        <v>515.20000000000005</v>
      </c>
      <c r="FP10" s="2">
        <v>554.70000000000005</v>
      </c>
      <c r="FQ10" s="2">
        <v>529.6</v>
      </c>
      <c r="FR10" s="2">
        <v>577.6</v>
      </c>
      <c r="FS10" s="2">
        <v>568.1</v>
      </c>
      <c r="FT10" s="2">
        <v>597.5</v>
      </c>
      <c r="FU10" s="2">
        <v>558.70000000000005</v>
      </c>
      <c r="FV10" s="2">
        <v>554</v>
      </c>
      <c r="FW10" s="2">
        <v>590.1</v>
      </c>
      <c r="FX10" s="2">
        <v>603</v>
      </c>
      <c r="FY10" s="2">
        <v>779.1</v>
      </c>
      <c r="FZ10" s="2">
        <v>541.5</v>
      </c>
      <c r="GA10" s="2">
        <v>527.29999999999995</v>
      </c>
      <c r="GB10" s="2">
        <v>547.20000000000005</v>
      </c>
      <c r="GC10" s="2">
        <v>515.29999999999995</v>
      </c>
      <c r="GD10" s="2">
        <v>575.9</v>
      </c>
      <c r="GE10" s="2">
        <v>555.4</v>
      </c>
      <c r="GF10" s="2">
        <v>550.1</v>
      </c>
      <c r="GG10" s="2">
        <v>520.70000000000005</v>
      </c>
      <c r="GH10" s="2">
        <v>531.79999999999995</v>
      </c>
      <c r="GI10" s="2">
        <v>548.70000000000005</v>
      </c>
      <c r="GJ10" s="2">
        <v>548.6</v>
      </c>
      <c r="GK10" s="2">
        <v>757.9</v>
      </c>
      <c r="GL10" s="2">
        <v>537.9</v>
      </c>
      <c r="GM10" s="2">
        <v>488.4</v>
      </c>
      <c r="GN10" s="2">
        <v>541.5</v>
      </c>
      <c r="GO10" s="2">
        <v>510.2</v>
      </c>
      <c r="GP10" s="2">
        <v>536.6</v>
      </c>
      <c r="GQ10" s="2">
        <v>528.9</v>
      </c>
      <c r="GR10" s="2">
        <v>539.20000000000005</v>
      </c>
      <c r="GS10" s="2">
        <v>514.1</v>
      </c>
      <c r="GT10" s="2">
        <v>518.5</v>
      </c>
      <c r="GU10" s="2">
        <v>522.6</v>
      </c>
      <c r="GV10" s="2">
        <v>531.6</v>
      </c>
      <c r="GW10" s="2">
        <v>684.4</v>
      </c>
      <c r="GX10" s="2">
        <v>523.20000000000005</v>
      </c>
      <c r="GY10" s="2">
        <v>454.6</v>
      </c>
      <c r="GZ10" s="2">
        <v>493.6</v>
      </c>
      <c r="HA10" s="2">
        <v>485.8</v>
      </c>
      <c r="HB10" s="2">
        <v>517.79999999999995</v>
      </c>
      <c r="HC10" s="2">
        <v>518.79999999999995</v>
      </c>
      <c r="HD10" s="2">
        <v>536.5</v>
      </c>
      <c r="HE10" s="2">
        <v>549.70000000000005</v>
      </c>
      <c r="HF10" s="2">
        <v>584.6</v>
      </c>
      <c r="HG10" s="2">
        <v>608.20000000000005</v>
      </c>
      <c r="HH10" s="2">
        <v>592.5</v>
      </c>
      <c r="HI10" s="2">
        <v>750</v>
      </c>
      <c r="HJ10" s="2">
        <v>562.9</v>
      </c>
      <c r="HK10" s="2">
        <v>561.70000000000005</v>
      </c>
      <c r="HL10" s="2">
        <v>582.29999999999995</v>
      </c>
      <c r="HM10" s="2">
        <v>527.9</v>
      </c>
      <c r="HN10" s="2">
        <v>604.20000000000005</v>
      </c>
      <c r="HO10" s="2">
        <v>734.5</v>
      </c>
      <c r="HP10" s="2">
        <v>554.9</v>
      </c>
      <c r="HQ10" s="2">
        <v>608.20000000000005</v>
      </c>
      <c r="HR10" s="2">
        <v>607.1</v>
      </c>
      <c r="HS10" s="2">
        <v>634.79999999999995</v>
      </c>
      <c r="HT10" s="2">
        <v>669.8</v>
      </c>
      <c r="HU10" s="2">
        <v>863.4</v>
      </c>
      <c r="HV10" s="2">
        <v>651.20000000000005</v>
      </c>
      <c r="HW10" s="2">
        <v>584.79999999999995</v>
      </c>
      <c r="HX10" s="2">
        <v>632.4</v>
      </c>
      <c r="HY10" s="2">
        <v>602.4</v>
      </c>
      <c r="HZ10" s="2">
        <v>637.29999999999995</v>
      </c>
      <c r="IA10" s="2">
        <v>655.1</v>
      </c>
      <c r="IB10" s="2">
        <v>654.6</v>
      </c>
      <c r="IC10" s="2">
        <v>658.4</v>
      </c>
      <c r="ID10" s="2">
        <v>633.4</v>
      </c>
      <c r="IE10" s="2">
        <v>672.4</v>
      </c>
      <c r="IF10" s="2">
        <v>708.4</v>
      </c>
      <c r="IG10" s="2">
        <v>902.5</v>
      </c>
      <c r="IH10" s="2">
        <v>685.9</v>
      </c>
      <c r="II10" s="2">
        <v>583.29999999999995</v>
      </c>
      <c r="IJ10" s="2">
        <v>639.20000000000005</v>
      </c>
      <c r="IK10" s="2">
        <v>666.4</v>
      </c>
      <c r="IL10" s="2">
        <v>708.9</v>
      </c>
      <c r="IM10" s="2">
        <v>696.6</v>
      </c>
      <c r="IN10" s="2">
        <v>749.8</v>
      </c>
      <c r="IO10" s="2">
        <v>760.3</v>
      </c>
      <c r="IP10" s="2">
        <v>748.6</v>
      </c>
      <c r="IQ10" s="2">
        <v>791.2</v>
      </c>
      <c r="IR10" s="2">
        <v>841</v>
      </c>
      <c r="IS10" s="2">
        <v>1030</v>
      </c>
      <c r="IT10" s="2">
        <v>760.4</v>
      </c>
      <c r="IU10" s="2">
        <v>678.1</v>
      </c>
      <c r="IV10" s="2">
        <v>733</v>
      </c>
      <c r="IW10" s="2">
        <v>716.5</v>
      </c>
      <c r="IX10" s="2">
        <v>769.2</v>
      </c>
      <c r="IY10" s="2">
        <v>781.9</v>
      </c>
      <c r="IZ10" s="2">
        <v>796.9</v>
      </c>
      <c r="JA10" s="2">
        <v>803.6</v>
      </c>
      <c r="JB10" s="2">
        <v>824.5</v>
      </c>
      <c r="JC10" s="2">
        <v>881.7</v>
      </c>
      <c r="JD10" s="2">
        <v>882.7</v>
      </c>
      <c r="JE10" s="2">
        <v>1089.0999999999999</v>
      </c>
      <c r="JF10" s="2">
        <v>808.4</v>
      </c>
      <c r="JG10" s="2">
        <v>727.7</v>
      </c>
      <c r="JH10" s="2">
        <v>785.8</v>
      </c>
      <c r="JI10" s="2">
        <v>732</v>
      </c>
      <c r="JJ10" s="2">
        <v>780.4</v>
      </c>
      <c r="JK10" s="2">
        <v>803.6</v>
      </c>
      <c r="JL10" s="2">
        <v>845.1</v>
      </c>
      <c r="JM10" s="2">
        <v>804.7</v>
      </c>
      <c r="JN10" s="2">
        <v>820</v>
      </c>
      <c r="JO10" s="2">
        <v>894.4</v>
      </c>
      <c r="JP10" s="2">
        <v>943.3</v>
      </c>
      <c r="JQ10" s="2">
        <v>1148.9000000000001</v>
      </c>
      <c r="JR10" s="2">
        <v>875.5</v>
      </c>
      <c r="JS10" s="2">
        <v>768.8</v>
      </c>
      <c r="JT10" s="2">
        <v>810.3</v>
      </c>
      <c r="JU10" s="2">
        <v>814.9</v>
      </c>
      <c r="JV10" s="2">
        <v>850.8</v>
      </c>
      <c r="JW10" s="2">
        <v>867.5</v>
      </c>
      <c r="JX10" s="2">
        <v>861.8</v>
      </c>
      <c r="JY10" s="2">
        <v>876.1</v>
      </c>
      <c r="JZ10" s="2">
        <v>881.1</v>
      </c>
      <c r="KA10" s="2">
        <v>896.6</v>
      </c>
      <c r="KB10" s="2">
        <v>954.7</v>
      </c>
      <c r="KC10" s="2">
        <v>1211.4000000000001</v>
      </c>
      <c r="KD10" s="2">
        <v>880.8</v>
      </c>
      <c r="KE10" s="2">
        <v>770.1</v>
      </c>
      <c r="KF10" s="2">
        <v>845.4</v>
      </c>
      <c r="KG10" s="2">
        <v>812.8</v>
      </c>
      <c r="KH10" s="2">
        <v>871.7</v>
      </c>
      <c r="KI10" s="2">
        <v>893.1</v>
      </c>
      <c r="KJ10" s="2">
        <v>861.9</v>
      </c>
      <c r="KK10" s="2">
        <v>851.4</v>
      </c>
      <c r="KL10" s="2">
        <v>866.4</v>
      </c>
      <c r="KM10" s="2">
        <v>916.5</v>
      </c>
      <c r="KN10" s="2">
        <v>967.3</v>
      </c>
      <c r="KO10" s="2">
        <v>1219</v>
      </c>
      <c r="KP10" s="2">
        <v>921.6</v>
      </c>
      <c r="KQ10" s="2">
        <v>822.2</v>
      </c>
      <c r="KR10" s="2">
        <v>913.6</v>
      </c>
      <c r="KS10" s="2">
        <v>842.7</v>
      </c>
      <c r="KT10" s="2">
        <v>900.3</v>
      </c>
      <c r="KU10" s="2">
        <v>926.5</v>
      </c>
      <c r="KV10" s="2">
        <v>932.6</v>
      </c>
      <c r="KW10" s="2">
        <v>950.1</v>
      </c>
      <c r="KX10" s="2">
        <v>961.8</v>
      </c>
      <c r="KY10" s="2">
        <v>997.9</v>
      </c>
      <c r="KZ10" s="2">
        <v>1063.0999999999999</v>
      </c>
      <c r="LA10" s="2">
        <v>1369.4</v>
      </c>
      <c r="LB10" s="2">
        <v>1017.5</v>
      </c>
      <c r="LC10" s="2">
        <v>912.9</v>
      </c>
      <c r="LD10" s="2">
        <v>921.7</v>
      </c>
      <c r="LE10" s="2">
        <v>932.9</v>
      </c>
      <c r="LF10" s="2">
        <v>946.2</v>
      </c>
      <c r="LG10" s="2">
        <v>976.7</v>
      </c>
      <c r="LH10" s="2">
        <v>955.3</v>
      </c>
      <c r="LI10" s="2">
        <v>958.8</v>
      </c>
      <c r="LJ10" s="2">
        <v>955.2</v>
      </c>
      <c r="LK10" s="2">
        <v>1015.2</v>
      </c>
      <c r="LL10" s="2">
        <v>1059.5999999999999</v>
      </c>
      <c r="LM10" s="2">
        <v>1451.2</v>
      </c>
      <c r="LN10" s="2">
        <v>1081.2</v>
      </c>
      <c r="LO10" s="2">
        <v>914</v>
      </c>
      <c r="LP10" s="2">
        <v>989.9</v>
      </c>
      <c r="LQ10" s="2">
        <v>978</v>
      </c>
      <c r="LR10" s="2">
        <v>1029.9000000000001</v>
      </c>
      <c r="LS10" s="2">
        <v>1109.9000000000001</v>
      </c>
      <c r="LT10" s="2">
        <v>1032</v>
      </c>
      <c r="LU10" s="2">
        <v>1047.7</v>
      </c>
      <c r="LV10" s="2">
        <v>1015.7</v>
      </c>
      <c r="LW10" s="2">
        <v>1076.0999999999999</v>
      </c>
      <c r="LX10" s="2">
        <v>1122.5999999999999</v>
      </c>
      <c r="LY10" s="2">
        <v>1405.7</v>
      </c>
      <c r="LZ10" s="2">
        <v>1108.7</v>
      </c>
      <c r="MA10" s="2">
        <v>933.4</v>
      </c>
      <c r="MB10" s="2">
        <v>1022.3</v>
      </c>
      <c r="MC10" s="2">
        <v>987.5</v>
      </c>
      <c r="MD10" s="2">
        <v>1059.9000000000001</v>
      </c>
      <c r="ME10" s="2">
        <v>1121.5999999999999</v>
      </c>
      <c r="MF10" s="2">
        <v>1075.7</v>
      </c>
      <c r="MG10" s="2">
        <v>1091.4000000000001</v>
      </c>
      <c r="MH10" s="2">
        <v>1072.2</v>
      </c>
      <c r="MI10" s="2">
        <v>1118.0999999999999</v>
      </c>
      <c r="MJ10" s="2">
        <v>1153.5999999999999</v>
      </c>
      <c r="MK10" s="2">
        <v>1453.9</v>
      </c>
      <c r="ML10" s="2">
        <v>1051.5</v>
      </c>
      <c r="MM10" s="2">
        <v>920.8</v>
      </c>
      <c r="MN10" s="2">
        <v>1005</v>
      </c>
      <c r="MO10" s="2">
        <v>969.7</v>
      </c>
      <c r="MP10" s="2">
        <v>1029</v>
      </c>
    </row>
    <row r="11" spans="1:373" x14ac:dyDescent="0.25">
      <c r="A11" t="s">
        <v>9</v>
      </c>
      <c r="B11" s="12" t="s">
        <v>229</v>
      </c>
      <c r="C11" t="s">
        <v>210</v>
      </c>
      <c r="D11" s="3" t="s">
        <v>198</v>
      </c>
      <c r="E11" s="2">
        <v>94</v>
      </c>
      <c r="F11" s="2">
        <v>105.7</v>
      </c>
      <c r="G11" s="2">
        <v>95.1</v>
      </c>
      <c r="H11" s="2">
        <v>95.3</v>
      </c>
      <c r="I11" s="2">
        <v>82.8</v>
      </c>
      <c r="J11" s="2">
        <v>89.4</v>
      </c>
      <c r="K11" s="2">
        <v>83.3</v>
      </c>
      <c r="L11" s="2">
        <v>99.3</v>
      </c>
      <c r="M11" s="2">
        <v>142.9</v>
      </c>
      <c r="N11" s="2">
        <v>78.5</v>
      </c>
      <c r="O11" s="2">
        <v>72.900000000000006</v>
      </c>
      <c r="P11" s="2">
        <v>93.3</v>
      </c>
      <c r="Q11" s="2">
        <v>111.2</v>
      </c>
      <c r="R11" s="2">
        <v>112.5</v>
      </c>
      <c r="S11" s="2">
        <v>103.6</v>
      </c>
      <c r="T11" s="2">
        <v>97.4</v>
      </c>
      <c r="U11" s="2">
        <v>96.3</v>
      </c>
      <c r="V11" s="2">
        <v>105.6</v>
      </c>
      <c r="W11" s="2">
        <v>97.9</v>
      </c>
      <c r="X11" s="2">
        <v>110.2</v>
      </c>
      <c r="Y11" s="2">
        <v>155</v>
      </c>
      <c r="Z11" s="2">
        <v>82.5</v>
      </c>
      <c r="AA11" s="2">
        <v>83.6</v>
      </c>
      <c r="AB11" s="2">
        <v>108.8</v>
      </c>
      <c r="AC11" s="2">
        <v>99.9</v>
      </c>
      <c r="AD11" s="2">
        <v>126.8</v>
      </c>
      <c r="AE11" s="2">
        <v>99.4</v>
      </c>
      <c r="AF11" s="2">
        <v>102.9</v>
      </c>
      <c r="AG11" s="2">
        <v>105.5</v>
      </c>
      <c r="AH11" s="2">
        <v>102.3</v>
      </c>
      <c r="AI11" s="2">
        <v>119.2</v>
      </c>
      <c r="AJ11" s="2">
        <v>130.80000000000001</v>
      </c>
      <c r="AK11" s="2">
        <v>169.2</v>
      </c>
      <c r="AL11" s="2">
        <v>101.7</v>
      </c>
      <c r="AM11" s="2">
        <v>92.9</v>
      </c>
      <c r="AN11" s="2">
        <v>103.4</v>
      </c>
      <c r="AO11" s="2">
        <v>119.4</v>
      </c>
      <c r="AP11" s="2">
        <v>147.1</v>
      </c>
      <c r="AQ11" s="2">
        <v>117</v>
      </c>
      <c r="AR11" s="2">
        <v>125.4</v>
      </c>
      <c r="AS11" s="2">
        <v>119.7</v>
      </c>
      <c r="AT11" s="2">
        <v>115.4</v>
      </c>
      <c r="AU11" s="2">
        <v>142.30000000000001</v>
      </c>
      <c r="AV11" s="2">
        <v>155.69999999999999</v>
      </c>
      <c r="AW11" s="2">
        <v>202.9</v>
      </c>
      <c r="AX11" s="2">
        <v>118.5</v>
      </c>
      <c r="AY11" s="2">
        <v>100.1</v>
      </c>
      <c r="AZ11" s="2">
        <v>105.9</v>
      </c>
      <c r="BA11" s="2">
        <v>123.8</v>
      </c>
      <c r="BB11" s="2">
        <v>158.19999999999999</v>
      </c>
      <c r="BC11" s="2">
        <v>129.30000000000001</v>
      </c>
      <c r="BD11" s="2">
        <v>129.1</v>
      </c>
      <c r="BE11" s="2">
        <v>120.3</v>
      </c>
      <c r="BF11" s="2">
        <v>126.9</v>
      </c>
      <c r="BG11" s="2">
        <v>141.9</v>
      </c>
      <c r="BH11" s="2">
        <v>141.4</v>
      </c>
      <c r="BI11" s="2">
        <v>206.9</v>
      </c>
      <c r="BJ11" s="2">
        <v>111.6</v>
      </c>
      <c r="BK11" s="2">
        <v>99.6</v>
      </c>
      <c r="BL11" s="2">
        <v>116.5</v>
      </c>
      <c r="BM11" s="2">
        <v>135.6</v>
      </c>
      <c r="BN11" s="2">
        <v>157.6</v>
      </c>
      <c r="BO11" s="2">
        <v>138.4</v>
      </c>
      <c r="BP11" s="2">
        <v>145.30000000000001</v>
      </c>
      <c r="BQ11" s="2">
        <v>129.69999999999999</v>
      </c>
      <c r="BR11" s="2">
        <v>145</v>
      </c>
      <c r="BS11" s="2">
        <v>152.69999999999999</v>
      </c>
      <c r="BT11" s="2">
        <v>149.9</v>
      </c>
      <c r="BU11" s="2">
        <v>219.5</v>
      </c>
      <c r="BV11" s="2">
        <v>127.5</v>
      </c>
      <c r="BW11" s="2">
        <v>125.3</v>
      </c>
      <c r="BX11" s="2">
        <v>140.69999999999999</v>
      </c>
      <c r="BY11" s="2">
        <v>145.5</v>
      </c>
      <c r="BZ11" s="2">
        <v>157.1</v>
      </c>
      <c r="CA11" s="2">
        <v>149.4</v>
      </c>
      <c r="CB11" s="2">
        <v>142.69999999999999</v>
      </c>
      <c r="CC11" s="2">
        <v>139.1</v>
      </c>
      <c r="CD11" s="2">
        <v>159.5</v>
      </c>
      <c r="CE11" s="2">
        <v>158.9</v>
      </c>
      <c r="CF11" s="2">
        <v>169</v>
      </c>
      <c r="CG11" s="2">
        <v>241.9</v>
      </c>
      <c r="CH11" s="2">
        <v>153</v>
      </c>
      <c r="CI11" s="2">
        <v>124.6</v>
      </c>
      <c r="CJ11" s="2">
        <v>148.9</v>
      </c>
      <c r="CK11" s="2">
        <v>163.80000000000001</v>
      </c>
      <c r="CL11" s="2">
        <v>172.4</v>
      </c>
      <c r="CM11" s="2">
        <v>167.5</v>
      </c>
      <c r="CN11" s="2">
        <v>162.80000000000001</v>
      </c>
      <c r="CO11" s="2">
        <v>145.5</v>
      </c>
      <c r="CP11" s="2">
        <v>161.6</v>
      </c>
      <c r="CQ11" s="2">
        <v>160.19999999999999</v>
      </c>
      <c r="CR11" s="2">
        <v>184.6</v>
      </c>
      <c r="CS11" s="2">
        <v>244.7</v>
      </c>
      <c r="CT11" s="2">
        <v>152.6</v>
      </c>
      <c r="CU11" s="2">
        <v>129.30000000000001</v>
      </c>
      <c r="CV11" s="2">
        <v>159.19999999999999</v>
      </c>
      <c r="CW11" s="2">
        <v>168.8</v>
      </c>
      <c r="CX11" s="2">
        <v>197.2</v>
      </c>
      <c r="CY11" s="2">
        <v>165.8</v>
      </c>
      <c r="CZ11" s="2">
        <v>165.5</v>
      </c>
      <c r="DA11" s="2">
        <v>162.1</v>
      </c>
      <c r="DB11" s="2">
        <v>171.6</v>
      </c>
      <c r="DC11" s="2">
        <v>187</v>
      </c>
      <c r="DD11" s="2">
        <v>202.3</v>
      </c>
      <c r="DE11" s="2">
        <v>272.5</v>
      </c>
      <c r="DF11" s="2">
        <v>172.2</v>
      </c>
      <c r="DG11" s="2">
        <v>144.19999999999999</v>
      </c>
      <c r="DH11" s="2">
        <v>160</v>
      </c>
      <c r="DI11" s="2">
        <v>190.4</v>
      </c>
      <c r="DJ11" s="2">
        <v>213.5</v>
      </c>
      <c r="DK11" s="2">
        <v>183.1</v>
      </c>
      <c r="DL11" s="2">
        <v>214.1</v>
      </c>
      <c r="DM11" s="2">
        <v>185.6</v>
      </c>
      <c r="DN11" s="2">
        <v>180.7</v>
      </c>
      <c r="DO11" s="2">
        <v>219.2</v>
      </c>
      <c r="DP11" s="2">
        <v>211.4</v>
      </c>
      <c r="DQ11" s="2">
        <v>300.89999999999998</v>
      </c>
      <c r="DR11" s="2">
        <v>205.1</v>
      </c>
      <c r="DS11" s="2">
        <v>178</v>
      </c>
      <c r="DT11" s="2">
        <v>180.4</v>
      </c>
      <c r="DU11" s="2">
        <v>205.7</v>
      </c>
      <c r="DV11" s="2">
        <v>225.2</v>
      </c>
      <c r="DW11" s="2">
        <v>219.1</v>
      </c>
      <c r="DX11" s="2">
        <v>220.2</v>
      </c>
      <c r="DY11" s="2">
        <v>174.5</v>
      </c>
      <c r="DZ11" s="2">
        <v>175.8</v>
      </c>
      <c r="EA11" s="2">
        <v>197.9</v>
      </c>
      <c r="EB11" s="2">
        <v>199.1</v>
      </c>
      <c r="EC11" s="2">
        <v>271.10000000000002</v>
      </c>
      <c r="ED11" s="2">
        <v>173.3</v>
      </c>
      <c r="EE11" s="2">
        <v>151</v>
      </c>
      <c r="EF11" s="2">
        <v>167.5</v>
      </c>
      <c r="EG11" s="2">
        <v>178.7</v>
      </c>
      <c r="EH11" s="2">
        <v>205.5</v>
      </c>
      <c r="EI11" s="2">
        <v>191.6</v>
      </c>
      <c r="EJ11" s="2">
        <v>187.4</v>
      </c>
      <c r="EK11" s="2">
        <v>163.9</v>
      </c>
      <c r="EL11" s="2">
        <v>176.4</v>
      </c>
      <c r="EM11" s="2">
        <v>189</v>
      </c>
      <c r="EN11" s="2">
        <v>196.4</v>
      </c>
      <c r="EO11" s="2">
        <v>272.3</v>
      </c>
      <c r="EP11" s="2">
        <v>180.4</v>
      </c>
      <c r="EQ11" s="2">
        <v>148.6</v>
      </c>
      <c r="ER11" s="2">
        <v>180.5</v>
      </c>
      <c r="ES11" s="2">
        <v>194.4</v>
      </c>
      <c r="ET11" s="2">
        <v>201.9</v>
      </c>
      <c r="EU11" s="2">
        <v>182.8</v>
      </c>
      <c r="EV11" s="2">
        <v>176.5</v>
      </c>
      <c r="EW11" s="2">
        <v>171.3</v>
      </c>
      <c r="EX11" s="2">
        <v>182.6</v>
      </c>
      <c r="EY11" s="2">
        <v>187.6</v>
      </c>
      <c r="EZ11" s="2">
        <v>194.9</v>
      </c>
      <c r="FA11" s="2">
        <v>278.7</v>
      </c>
      <c r="FB11" s="2">
        <v>185.7</v>
      </c>
      <c r="FC11" s="2">
        <v>155</v>
      </c>
      <c r="FD11" s="2">
        <v>181.9</v>
      </c>
      <c r="FE11" s="2">
        <v>206.8</v>
      </c>
      <c r="FF11" s="2">
        <v>205.5</v>
      </c>
      <c r="FG11" s="2">
        <v>200.9</v>
      </c>
      <c r="FH11" s="2">
        <v>191.1</v>
      </c>
      <c r="FI11" s="2">
        <v>187.9</v>
      </c>
      <c r="FJ11" s="2">
        <v>186.3</v>
      </c>
      <c r="FK11" s="2">
        <v>194.3</v>
      </c>
      <c r="FL11" s="2">
        <v>208.1</v>
      </c>
      <c r="FM11" s="2">
        <v>305.3</v>
      </c>
      <c r="FN11" s="2">
        <v>204.9</v>
      </c>
      <c r="FO11" s="2">
        <v>179.8</v>
      </c>
      <c r="FP11" s="2">
        <v>191.8</v>
      </c>
      <c r="FQ11" s="2">
        <v>210.3</v>
      </c>
      <c r="FR11" s="2">
        <v>221.3</v>
      </c>
      <c r="FS11" s="2">
        <v>201.2</v>
      </c>
      <c r="FT11" s="2">
        <v>216.2</v>
      </c>
      <c r="FU11" s="2">
        <v>200</v>
      </c>
      <c r="FV11" s="2">
        <v>193.8</v>
      </c>
      <c r="FW11" s="2">
        <v>206.6</v>
      </c>
      <c r="FX11" s="2">
        <v>210.6</v>
      </c>
      <c r="FY11" s="2">
        <v>307.2</v>
      </c>
      <c r="FZ11" s="2">
        <v>202.5</v>
      </c>
      <c r="GA11" s="2">
        <v>166.8</v>
      </c>
      <c r="GB11" s="2">
        <v>174.4</v>
      </c>
      <c r="GC11" s="2">
        <v>200.5</v>
      </c>
      <c r="GD11" s="2">
        <v>228.1</v>
      </c>
      <c r="GE11" s="2">
        <v>200.5</v>
      </c>
      <c r="GF11" s="2">
        <v>207.7</v>
      </c>
      <c r="GG11" s="2">
        <v>185.2</v>
      </c>
      <c r="GH11" s="2">
        <v>195.9</v>
      </c>
      <c r="GI11" s="2">
        <v>199.7</v>
      </c>
      <c r="GJ11" s="2">
        <v>211</v>
      </c>
      <c r="GK11" s="2">
        <v>317.10000000000002</v>
      </c>
      <c r="GL11" s="2">
        <v>189</v>
      </c>
      <c r="GM11" s="2">
        <v>159.6</v>
      </c>
      <c r="GN11" s="2">
        <v>175.6</v>
      </c>
      <c r="GO11" s="2">
        <v>202.3</v>
      </c>
      <c r="GP11" s="2">
        <v>236.7</v>
      </c>
      <c r="GQ11" s="2">
        <v>203.8</v>
      </c>
      <c r="GR11" s="2">
        <v>211.7</v>
      </c>
      <c r="GS11" s="2">
        <v>198</v>
      </c>
      <c r="GT11" s="2">
        <v>206.1</v>
      </c>
      <c r="GU11" s="2">
        <v>226.9</v>
      </c>
      <c r="GV11" s="2">
        <v>211.5</v>
      </c>
      <c r="GW11" s="2">
        <v>333.9</v>
      </c>
      <c r="GX11" s="2">
        <v>199.8</v>
      </c>
      <c r="GY11" s="2">
        <v>167.4</v>
      </c>
      <c r="GZ11" s="2">
        <v>193.6</v>
      </c>
      <c r="HA11" s="2">
        <v>227.1</v>
      </c>
      <c r="HB11" s="2">
        <v>230.6</v>
      </c>
      <c r="HC11" s="2">
        <v>219.2</v>
      </c>
      <c r="HD11" s="2">
        <v>227.3</v>
      </c>
      <c r="HE11" s="2">
        <v>224.6</v>
      </c>
      <c r="HF11" s="2">
        <v>232.9</v>
      </c>
      <c r="HG11" s="2">
        <v>246.9</v>
      </c>
      <c r="HH11" s="2">
        <v>261.3</v>
      </c>
      <c r="HI11" s="2">
        <v>396.3</v>
      </c>
      <c r="HJ11" s="2">
        <v>212.8</v>
      </c>
      <c r="HK11" s="2">
        <v>172.9</v>
      </c>
      <c r="HL11" s="2">
        <v>215.3</v>
      </c>
      <c r="HM11" s="2">
        <v>218.5</v>
      </c>
      <c r="HN11" s="2">
        <v>241.7</v>
      </c>
      <c r="HO11" s="2">
        <v>269</v>
      </c>
      <c r="HP11" s="2">
        <v>197.5</v>
      </c>
      <c r="HQ11" s="2">
        <v>207</v>
      </c>
      <c r="HR11" s="2">
        <v>279.8</v>
      </c>
      <c r="HS11" s="2">
        <v>227.3</v>
      </c>
      <c r="HT11" s="2">
        <v>232.5</v>
      </c>
      <c r="HU11" s="2">
        <v>363.5</v>
      </c>
      <c r="HV11" s="2">
        <v>208.3</v>
      </c>
      <c r="HW11" s="2">
        <v>170</v>
      </c>
      <c r="HX11" s="2">
        <v>218.2</v>
      </c>
      <c r="HY11" s="2">
        <v>248.1</v>
      </c>
      <c r="HZ11" s="2">
        <v>274.89999999999998</v>
      </c>
      <c r="IA11" s="2">
        <v>243.3</v>
      </c>
      <c r="IB11" s="2">
        <v>231.7</v>
      </c>
      <c r="IC11" s="2">
        <v>215.5</v>
      </c>
      <c r="ID11" s="2">
        <v>234</v>
      </c>
      <c r="IE11" s="2">
        <v>249.2</v>
      </c>
      <c r="IF11" s="2">
        <v>256.39999999999998</v>
      </c>
      <c r="IG11" s="2">
        <v>381.7</v>
      </c>
      <c r="IH11" s="2">
        <v>258.3</v>
      </c>
      <c r="II11" s="2">
        <v>214.2</v>
      </c>
      <c r="IJ11" s="2">
        <v>246.6</v>
      </c>
      <c r="IK11" s="2">
        <v>237.1</v>
      </c>
      <c r="IL11" s="2">
        <v>266.2</v>
      </c>
      <c r="IM11" s="2">
        <v>225.5</v>
      </c>
      <c r="IN11" s="2">
        <v>230.7</v>
      </c>
      <c r="IO11" s="2">
        <v>230.1</v>
      </c>
      <c r="IP11" s="2">
        <v>237.8</v>
      </c>
      <c r="IQ11" s="2">
        <v>262.7</v>
      </c>
      <c r="IR11" s="2">
        <v>279.7</v>
      </c>
      <c r="IS11" s="2">
        <v>400.1</v>
      </c>
      <c r="IT11" s="2">
        <v>247.4</v>
      </c>
      <c r="IU11" s="2">
        <v>196.6</v>
      </c>
      <c r="IV11" s="2">
        <v>238.5</v>
      </c>
      <c r="IW11" s="2">
        <v>258.10000000000002</v>
      </c>
      <c r="IX11" s="2">
        <v>263.2</v>
      </c>
      <c r="IY11" s="2">
        <v>248.9</v>
      </c>
      <c r="IZ11" s="2">
        <v>235.4</v>
      </c>
      <c r="JA11" s="2">
        <v>231.3</v>
      </c>
      <c r="JB11" s="2">
        <v>248.1</v>
      </c>
      <c r="JC11" s="2">
        <v>268.60000000000002</v>
      </c>
      <c r="JD11" s="2">
        <v>283.89999999999998</v>
      </c>
      <c r="JE11" s="2">
        <v>415.9</v>
      </c>
      <c r="JF11" s="2">
        <v>271.5</v>
      </c>
      <c r="JG11" s="2">
        <v>220.4</v>
      </c>
      <c r="JH11" s="2">
        <v>241.9</v>
      </c>
      <c r="JI11" s="2">
        <v>260.8</v>
      </c>
      <c r="JJ11" s="2">
        <v>290.10000000000002</v>
      </c>
      <c r="JK11" s="2">
        <v>279.60000000000002</v>
      </c>
      <c r="JL11" s="2">
        <v>250.6</v>
      </c>
      <c r="JM11" s="2">
        <v>234.9</v>
      </c>
      <c r="JN11" s="2">
        <v>264.3</v>
      </c>
      <c r="JO11" s="2">
        <v>274.10000000000002</v>
      </c>
      <c r="JP11" s="2">
        <v>284.89999999999998</v>
      </c>
      <c r="JQ11" s="2">
        <v>426.2</v>
      </c>
      <c r="JR11" s="2">
        <v>280</v>
      </c>
      <c r="JS11" s="2">
        <v>215.5</v>
      </c>
      <c r="JT11" s="2">
        <v>272.8</v>
      </c>
      <c r="JU11" s="2">
        <v>263</v>
      </c>
      <c r="JV11" s="2">
        <v>296.8</v>
      </c>
      <c r="JW11" s="2">
        <v>292.60000000000002</v>
      </c>
      <c r="JX11" s="2">
        <v>261.39999999999998</v>
      </c>
      <c r="JY11" s="2">
        <v>252.1</v>
      </c>
      <c r="JZ11" s="2">
        <v>276.5</v>
      </c>
      <c r="KA11" s="2">
        <v>287</v>
      </c>
      <c r="KB11" s="2">
        <v>301.8</v>
      </c>
      <c r="KC11" s="2">
        <v>422.8</v>
      </c>
      <c r="KD11" s="2">
        <v>275.7</v>
      </c>
      <c r="KE11" s="2">
        <v>215.7</v>
      </c>
      <c r="KF11" s="2">
        <v>253.6</v>
      </c>
      <c r="KG11" s="2">
        <v>279.2</v>
      </c>
      <c r="KH11" s="2">
        <v>298</v>
      </c>
      <c r="KI11" s="2">
        <v>286.8</v>
      </c>
      <c r="KJ11" s="2">
        <v>264.7</v>
      </c>
      <c r="KK11" s="2">
        <v>265.10000000000002</v>
      </c>
      <c r="KL11" s="2">
        <v>295.8</v>
      </c>
      <c r="KM11" s="2">
        <v>317.5</v>
      </c>
      <c r="KN11" s="2">
        <v>326.7</v>
      </c>
      <c r="KO11" s="2">
        <v>456.7</v>
      </c>
      <c r="KP11" s="2">
        <v>302.10000000000002</v>
      </c>
      <c r="KQ11" s="2">
        <v>243.8</v>
      </c>
      <c r="KR11" s="2">
        <v>295.2</v>
      </c>
      <c r="KS11" s="2">
        <v>299.8</v>
      </c>
      <c r="KT11" s="2">
        <v>311.2</v>
      </c>
      <c r="KU11" s="2">
        <v>332.7</v>
      </c>
      <c r="KV11" s="2">
        <v>303.3</v>
      </c>
      <c r="KW11" s="2">
        <v>286.2</v>
      </c>
      <c r="KX11" s="2">
        <v>298</v>
      </c>
      <c r="KY11" s="2">
        <v>342.2</v>
      </c>
      <c r="KZ11" s="2">
        <v>346.3</v>
      </c>
      <c r="LA11" s="2">
        <v>490.6</v>
      </c>
      <c r="LB11" s="2">
        <v>335.3</v>
      </c>
      <c r="LC11" s="2">
        <v>271.60000000000002</v>
      </c>
      <c r="LD11" s="2">
        <v>288.39999999999998</v>
      </c>
      <c r="LE11" s="2">
        <v>350.2</v>
      </c>
      <c r="LF11" s="2">
        <v>357.6</v>
      </c>
      <c r="LG11" s="2">
        <v>319.8</v>
      </c>
      <c r="LH11" s="2">
        <v>329.7</v>
      </c>
      <c r="LI11" s="2">
        <v>310.5</v>
      </c>
      <c r="LJ11" s="2">
        <v>325.5</v>
      </c>
      <c r="LK11" s="2">
        <v>341.9</v>
      </c>
      <c r="LL11" s="2">
        <v>351.7</v>
      </c>
      <c r="LM11" s="2">
        <v>535.29999999999995</v>
      </c>
      <c r="LN11" s="2">
        <v>360.8</v>
      </c>
      <c r="LO11" s="2">
        <v>280.3</v>
      </c>
      <c r="LP11" s="2">
        <v>333.3</v>
      </c>
      <c r="LQ11" s="2">
        <v>375.8</v>
      </c>
      <c r="LR11" s="2">
        <v>409.1</v>
      </c>
      <c r="LS11" s="2">
        <v>379.5</v>
      </c>
      <c r="LT11" s="2">
        <v>357</v>
      </c>
      <c r="LU11" s="2">
        <v>343.8</v>
      </c>
      <c r="LV11" s="2">
        <v>364.3</v>
      </c>
      <c r="LW11" s="2">
        <v>377.7</v>
      </c>
      <c r="LX11" s="2">
        <v>409.4</v>
      </c>
      <c r="LY11" s="2">
        <v>583.6</v>
      </c>
      <c r="LZ11" s="2">
        <v>314.7</v>
      </c>
      <c r="MA11" s="2">
        <v>242.3</v>
      </c>
      <c r="MB11" s="2">
        <v>297.89999999999998</v>
      </c>
      <c r="MC11" s="2">
        <v>319.5</v>
      </c>
      <c r="MD11" s="2">
        <v>362.4</v>
      </c>
      <c r="ME11" s="2">
        <v>336.6</v>
      </c>
      <c r="MF11" s="2">
        <v>325</v>
      </c>
      <c r="MG11" s="2">
        <v>317.5</v>
      </c>
      <c r="MH11" s="2">
        <v>339.8</v>
      </c>
      <c r="MI11" s="2">
        <v>323.60000000000002</v>
      </c>
      <c r="MJ11" s="2">
        <v>348.6</v>
      </c>
      <c r="MK11" s="2">
        <v>524.20000000000005</v>
      </c>
      <c r="ML11" s="2">
        <v>308.89999999999998</v>
      </c>
      <c r="MM11" s="2">
        <v>260.10000000000002</v>
      </c>
      <c r="MN11" s="2">
        <v>309.2</v>
      </c>
      <c r="MO11" s="2">
        <v>327.8</v>
      </c>
      <c r="MP11" s="2">
        <v>346.1</v>
      </c>
    </row>
    <row r="12" spans="1:373" x14ac:dyDescent="0.25">
      <c r="A12" t="s">
        <v>10</v>
      </c>
      <c r="B12" s="12" t="s">
        <v>230</v>
      </c>
      <c r="C12" t="s">
        <v>210</v>
      </c>
      <c r="D12" s="3" t="s">
        <v>199</v>
      </c>
      <c r="E12" s="2">
        <v>32.700000000000003</v>
      </c>
      <c r="F12" s="2">
        <v>35.6</v>
      </c>
      <c r="G12" s="2">
        <v>32.5</v>
      </c>
      <c r="H12" s="2">
        <v>33.5</v>
      </c>
      <c r="I12" s="2">
        <v>29.4</v>
      </c>
      <c r="J12" s="2">
        <v>32.200000000000003</v>
      </c>
      <c r="K12" s="2">
        <v>31.9</v>
      </c>
      <c r="L12" s="2">
        <v>35</v>
      </c>
      <c r="M12" s="2">
        <v>51.7</v>
      </c>
      <c r="N12" s="2">
        <v>31.4</v>
      </c>
      <c r="O12" s="2">
        <v>29.4</v>
      </c>
      <c r="P12" s="2">
        <v>34.200000000000003</v>
      </c>
      <c r="Q12" s="2">
        <v>39.4</v>
      </c>
      <c r="R12" s="2">
        <v>41.4</v>
      </c>
      <c r="S12" s="2">
        <v>37.1</v>
      </c>
      <c r="T12" s="2">
        <v>34.1</v>
      </c>
      <c r="U12" s="2">
        <v>34</v>
      </c>
      <c r="V12" s="2">
        <v>37.200000000000003</v>
      </c>
      <c r="W12" s="2">
        <v>37.299999999999997</v>
      </c>
      <c r="X12" s="2">
        <v>41</v>
      </c>
      <c r="Y12" s="2">
        <v>59.9</v>
      </c>
      <c r="Z12" s="2">
        <v>35.4</v>
      </c>
      <c r="AA12" s="2">
        <v>33.6</v>
      </c>
      <c r="AB12" s="2">
        <v>40.1</v>
      </c>
      <c r="AC12" s="2">
        <v>39.4</v>
      </c>
      <c r="AD12" s="2">
        <v>46.2</v>
      </c>
      <c r="AE12" s="2">
        <v>38.6</v>
      </c>
      <c r="AF12" s="2">
        <v>38.4</v>
      </c>
      <c r="AG12" s="2">
        <v>40.200000000000003</v>
      </c>
      <c r="AH12" s="2">
        <v>39.9</v>
      </c>
      <c r="AI12" s="2">
        <v>45</v>
      </c>
      <c r="AJ12" s="2">
        <v>47</v>
      </c>
      <c r="AK12" s="2">
        <v>62.5</v>
      </c>
      <c r="AL12" s="2">
        <v>37.799999999999997</v>
      </c>
      <c r="AM12" s="2">
        <v>34.200000000000003</v>
      </c>
      <c r="AN12" s="2">
        <v>37.4</v>
      </c>
      <c r="AO12" s="2">
        <v>41.3</v>
      </c>
      <c r="AP12" s="2">
        <v>49.8</v>
      </c>
      <c r="AQ12" s="2">
        <v>40.9</v>
      </c>
      <c r="AR12" s="2">
        <v>43.2</v>
      </c>
      <c r="AS12" s="2">
        <v>42.7</v>
      </c>
      <c r="AT12" s="2">
        <v>42.7</v>
      </c>
      <c r="AU12" s="2">
        <v>52.5</v>
      </c>
      <c r="AV12" s="2">
        <v>57.6</v>
      </c>
      <c r="AW12" s="2">
        <v>74.8</v>
      </c>
      <c r="AX12" s="2">
        <v>47.9</v>
      </c>
      <c r="AY12" s="2">
        <v>40.1</v>
      </c>
      <c r="AZ12" s="2">
        <v>41.5</v>
      </c>
      <c r="BA12" s="2">
        <v>48.3</v>
      </c>
      <c r="BB12" s="2">
        <v>56.7</v>
      </c>
      <c r="BC12" s="2">
        <v>48.1</v>
      </c>
      <c r="BD12" s="2">
        <v>50.3</v>
      </c>
      <c r="BE12" s="2">
        <v>48.2</v>
      </c>
      <c r="BF12" s="2">
        <v>50.6</v>
      </c>
      <c r="BG12" s="2">
        <v>57.1</v>
      </c>
      <c r="BH12" s="2">
        <v>56</v>
      </c>
      <c r="BI12" s="2">
        <v>81</v>
      </c>
      <c r="BJ12" s="2">
        <v>50</v>
      </c>
      <c r="BK12" s="2">
        <v>43.4</v>
      </c>
      <c r="BL12" s="2">
        <v>46.7</v>
      </c>
      <c r="BM12" s="2">
        <v>51.3</v>
      </c>
      <c r="BN12" s="2">
        <v>57.1</v>
      </c>
      <c r="BO12" s="2">
        <v>51.1</v>
      </c>
      <c r="BP12" s="2">
        <v>54.1</v>
      </c>
      <c r="BQ12" s="2">
        <v>48.8</v>
      </c>
      <c r="BR12" s="2">
        <v>54</v>
      </c>
      <c r="BS12" s="2">
        <v>58.3</v>
      </c>
      <c r="BT12" s="2">
        <v>58.5</v>
      </c>
      <c r="BU12" s="2">
        <v>82.6</v>
      </c>
      <c r="BV12" s="2">
        <v>53.1</v>
      </c>
      <c r="BW12" s="2">
        <v>51</v>
      </c>
      <c r="BX12" s="2">
        <v>53.4</v>
      </c>
      <c r="BY12" s="2">
        <v>53.2</v>
      </c>
      <c r="BZ12" s="2">
        <v>57.1</v>
      </c>
      <c r="CA12" s="2">
        <v>53.3</v>
      </c>
      <c r="CB12" s="2">
        <v>53.2</v>
      </c>
      <c r="CC12" s="2">
        <v>50.2</v>
      </c>
      <c r="CD12" s="2">
        <v>59.8</v>
      </c>
      <c r="CE12" s="2">
        <v>62.5</v>
      </c>
      <c r="CF12" s="2">
        <v>69.400000000000006</v>
      </c>
      <c r="CG12" s="2">
        <v>104.9</v>
      </c>
      <c r="CH12" s="2">
        <v>61.7</v>
      </c>
      <c r="CI12" s="2">
        <v>52.2</v>
      </c>
      <c r="CJ12" s="2">
        <v>61.2</v>
      </c>
      <c r="CK12" s="2">
        <v>63.7</v>
      </c>
      <c r="CL12" s="2">
        <v>69.400000000000006</v>
      </c>
      <c r="CM12" s="2">
        <v>69.3</v>
      </c>
      <c r="CN12" s="2">
        <v>65.8</v>
      </c>
      <c r="CO12" s="2">
        <v>66</v>
      </c>
      <c r="CP12" s="2">
        <v>72.099999999999994</v>
      </c>
      <c r="CQ12" s="2">
        <v>73.099999999999994</v>
      </c>
      <c r="CR12" s="2">
        <v>82.3</v>
      </c>
      <c r="CS12" s="2">
        <v>117.5</v>
      </c>
      <c r="CT12" s="2">
        <v>72.2</v>
      </c>
      <c r="CU12" s="2">
        <v>64</v>
      </c>
      <c r="CV12" s="2">
        <v>73</v>
      </c>
      <c r="CW12" s="2">
        <v>70.5</v>
      </c>
      <c r="CX12" s="2">
        <v>77.5</v>
      </c>
      <c r="CY12" s="2">
        <v>73.5</v>
      </c>
      <c r="CZ12" s="2">
        <v>70.8</v>
      </c>
      <c r="DA12" s="2">
        <v>70.7</v>
      </c>
      <c r="DB12" s="2">
        <v>73.099999999999994</v>
      </c>
      <c r="DC12" s="2">
        <v>77.7</v>
      </c>
      <c r="DD12" s="2">
        <v>83.4</v>
      </c>
      <c r="DE12" s="2">
        <v>114.5</v>
      </c>
      <c r="DF12" s="2">
        <v>73.7</v>
      </c>
      <c r="DG12" s="2">
        <v>65.2</v>
      </c>
      <c r="DH12" s="2">
        <v>70.400000000000006</v>
      </c>
      <c r="DI12" s="2">
        <v>75.099999999999994</v>
      </c>
      <c r="DJ12" s="2">
        <v>81.099999999999994</v>
      </c>
      <c r="DK12" s="2">
        <v>72.599999999999994</v>
      </c>
      <c r="DL12" s="2">
        <v>76.5</v>
      </c>
      <c r="DM12" s="2">
        <v>73.400000000000006</v>
      </c>
      <c r="DN12" s="2">
        <v>78.099999999999994</v>
      </c>
      <c r="DO12" s="2">
        <v>88.5</v>
      </c>
      <c r="DP12" s="2">
        <v>89.7</v>
      </c>
      <c r="DQ12" s="2">
        <v>127.5</v>
      </c>
      <c r="DR12" s="2">
        <v>87.9</v>
      </c>
      <c r="DS12" s="2">
        <v>81.400000000000006</v>
      </c>
      <c r="DT12" s="2">
        <v>84.3</v>
      </c>
      <c r="DU12" s="2">
        <v>88.5</v>
      </c>
      <c r="DV12" s="2">
        <v>93.4</v>
      </c>
      <c r="DW12" s="2">
        <v>82.3</v>
      </c>
      <c r="DX12" s="2">
        <v>84.2</v>
      </c>
      <c r="DY12" s="2">
        <v>79.599999999999994</v>
      </c>
      <c r="DZ12" s="2">
        <v>89.6</v>
      </c>
      <c r="EA12" s="2">
        <v>96.1</v>
      </c>
      <c r="EB12" s="2">
        <v>100.6</v>
      </c>
      <c r="EC12" s="2">
        <v>132.69999999999999</v>
      </c>
      <c r="ED12" s="2">
        <v>86.2</v>
      </c>
      <c r="EE12" s="2">
        <v>72.900000000000006</v>
      </c>
      <c r="EF12" s="2">
        <v>81</v>
      </c>
      <c r="EG12" s="2">
        <v>79.099999999999994</v>
      </c>
      <c r="EH12" s="2">
        <v>86.8</v>
      </c>
      <c r="EI12" s="2">
        <v>84</v>
      </c>
      <c r="EJ12" s="2">
        <v>80.2</v>
      </c>
      <c r="EK12" s="2">
        <v>80.400000000000006</v>
      </c>
      <c r="EL12" s="2">
        <v>85.3</v>
      </c>
      <c r="EM12" s="2">
        <v>87.4</v>
      </c>
      <c r="EN12" s="2">
        <v>95.3</v>
      </c>
      <c r="EO12" s="2">
        <v>142.80000000000001</v>
      </c>
      <c r="EP12" s="2">
        <v>84.8</v>
      </c>
      <c r="EQ12" s="2">
        <v>77</v>
      </c>
      <c r="ER12" s="2">
        <v>87.3</v>
      </c>
      <c r="ES12" s="2">
        <v>80.900000000000006</v>
      </c>
      <c r="ET12" s="2">
        <v>84.2</v>
      </c>
      <c r="EU12" s="2">
        <v>86.1</v>
      </c>
      <c r="EV12" s="2">
        <v>79.900000000000006</v>
      </c>
      <c r="EW12" s="2">
        <v>84.6</v>
      </c>
      <c r="EX12" s="2">
        <v>92.9</v>
      </c>
      <c r="EY12" s="2">
        <v>101</v>
      </c>
      <c r="EZ12" s="2">
        <v>101.4</v>
      </c>
      <c r="FA12" s="2">
        <v>139.6</v>
      </c>
      <c r="FB12" s="2">
        <v>90.6</v>
      </c>
      <c r="FC12" s="2">
        <v>85</v>
      </c>
      <c r="FD12" s="2">
        <v>91.8</v>
      </c>
      <c r="FE12" s="2">
        <v>94.2</v>
      </c>
      <c r="FF12" s="2">
        <v>95.3</v>
      </c>
      <c r="FG12" s="2">
        <v>95.3</v>
      </c>
      <c r="FH12" s="2">
        <v>103.1</v>
      </c>
      <c r="FI12" s="2">
        <v>100.7</v>
      </c>
      <c r="FJ12" s="2">
        <v>110.4</v>
      </c>
      <c r="FK12" s="2">
        <v>111</v>
      </c>
      <c r="FL12" s="2">
        <v>117.5</v>
      </c>
      <c r="FM12" s="2">
        <v>166.8</v>
      </c>
      <c r="FN12" s="2">
        <v>108.5</v>
      </c>
      <c r="FO12" s="2">
        <v>107.7</v>
      </c>
      <c r="FP12" s="2">
        <v>111</v>
      </c>
      <c r="FQ12" s="2">
        <v>108.5</v>
      </c>
      <c r="FR12" s="2">
        <v>112.2</v>
      </c>
      <c r="FS12" s="2">
        <v>107.9</v>
      </c>
      <c r="FT12" s="2">
        <v>121.9</v>
      </c>
      <c r="FU12" s="2">
        <v>121.4</v>
      </c>
      <c r="FV12" s="2">
        <v>122.8</v>
      </c>
      <c r="FW12" s="2">
        <v>126.7</v>
      </c>
      <c r="FX12" s="2">
        <v>130.69999999999999</v>
      </c>
      <c r="FY12" s="2">
        <v>187.5</v>
      </c>
      <c r="FZ12" s="2">
        <v>132.5</v>
      </c>
      <c r="GA12" s="2">
        <v>110.2</v>
      </c>
      <c r="GB12" s="2">
        <v>121.6</v>
      </c>
      <c r="GC12" s="2">
        <v>120.4</v>
      </c>
      <c r="GD12" s="2">
        <v>127.4</v>
      </c>
      <c r="GE12" s="2">
        <v>120.9</v>
      </c>
      <c r="GF12" s="2">
        <v>126.8</v>
      </c>
      <c r="GG12" s="2">
        <v>122.4</v>
      </c>
      <c r="GH12" s="2">
        <v>124.5</v>
      </c>
      <c r="GI12" s="2">
        <v>139.80000000000001</v>
      </c>
      <c r="GJ12" s="2">
        <v>144.6</v>
      </c>
      <c r="GK12" s="2">
        <v>204.8</v>
      </c>
      <c r="GL12" s="2">
        <v>133</v>
      </c>
      <c r="GM12" s="2">
        <v>112.4</v>
      </c>
      <c r="GN12" s="2">
        <v>115</v>
      </c>
      <c r="GO12" s="2">
        <v>128.19999999999999</v>
      </c>
      <c r="GP12" s="2">
        <v>130.9</v>
      </c>
      <c r="GQ12" s="2">
        <v>123.2</v>
      </c>
      <c r="GR12" s="2">
        <v>136.1</v>
      </c>
      <c r="GS12" s="2">
        <v>125.4</v>
      </c>
      <c r="GT12" s="2">
        <v>138.6</v>
      </c>
      <c r="GU12" s="2">
        <v>140.6</v>
      </c>
      <c r="GV12" s="2">
        <v>145</v>
      </c>
      <c r="GW12" s="2">
        <v>199.1</v>
      </c>
      <c r="GX12" s="2">
        <v>141.6</v>
      </c>
      <c r="GY12" s="2">
        <v>111.9</v>
      </c>
      <c r="GZ12" s="2">
        <v>116.1</v>
      </c>
      <c r="HA12" s="2">
        <v>133.19999999999999</v>
      </c>
      <c r="HB12" s="2">
        <v>127.8</v>
      </c>
      <c r="HC12" s="2">
        <v>114.6</v>
      </c>
      <c r="HD12" s="2">
        <v>123.5</v>
      </c>
      <c r="HE12" s="2">
        <v>122.1</v>
      </c>
      <c r="HF12" s="2">
        <v>125.8</v>
      </c>
      <c r="HG12" s="2">
        <v>128.6</v>
      </c>
      <c r="HH12" s="2">
        <v>138.19999999999999</v>
      </c>
      <c r="HI12" s="2">
        <v>195</v>
      </c>
      <c r="HJ12" s="2">
        <v>135.4</v>
      </c>
      <c r="HK12" s="2">
        <v>117.1</v>
      </c>
      <c r="HL12" s="2">
        <v>124.6</v>
      </c>
      <c r="HM12" s="2">
        <v>119.5</v>
      </c>
      <c r="HN12" s="2">
        <v>135.1</v>
      </c>
      <c r="HO12" s="2">
        <v>145.19999999999999</v>
      </c>
      <c r="HP12" s="2">
        <v>110.9</v>
      </c>
      <c r="HQ12" s="2">
        <v>113.9</v>
      </c>
      <c r="HR12" s="2">
        <v>136</v>
      </c>
      <c r="HS12" s="2">
        <v>141.69999999999999</v>
      </c>
      <c r="HT12" s="2">
        <v>141.1</v>
      </c>
      <c r="HU12" s="2">
        <v>200.5</v>
      </c>
      <c r="HV12" s="2">
        <v>138.30000000000001</v>
      </c>
      <c r="HW12" s="2">
        <v>118.9</v>
      </c>
      <c r="HX12" s="2">
        <v>130.80000000000001</v>
      </c>
      <c r="HY12" s="2">
        <v>136.5</v>
      </c>
      <c r="HZ12" s="2">
        <v>141.9</v>
      </c>
      <c r="IA12" s="2">
        <v>130.19999999999999</v>
      </c>
      <c r="IB12" s="2">
        <v>135.4</v>
      </c>
      <c r="IC12" s="2">
        <v>133.5</v>
      </c>
      <c r="ID12" s="2">
        <v>135.6</v>
      </c>
      <c r="IE12" s="2">
        <v>150.19999999999999</v>
      </c>
      <c r="IF12" s="2">
        <v>160.4</v>
      </c>
      <c r="IG12" s="2">
        <v>227.4</v>
      </c>
      <c r="IH12" s="2">
        <v>151.1</v>
      </c>
      <c r="II12" s="2">
        <v>129.1</v>
      </c>
      <c r="IJ12" s="2">
        <v>138.5</v>
      </c>
      <c r="IK12" s="2">
        <v>139.9</v>
      </c>
      <c r="IL12" s="2">
        <v>153.69999999999999</v>
      </c>
      <c r="IM12" s="2">
        <v>136.4</v>
      </c>
      <c r="IN12" s="2">
        <v>138.1</v>
      </c>
      <c r="IO12" s="2">
        <v>142.6</v>
      </c>
      <c r="IP12" s="2">
        <v>149.19999999999999</v>
      </c>
      <c r="IQ12" s="2">
        <v>155.9</v>
      </c>
      <c r="IR12" s="2">
        <v>168.9</v>
      </c>
      <c r="IS12" s="2">
        <v>233.2</v>
      </c>
      <c r="IT12" s="2">
        <v>149.4</v>
      </c>
      <c r="IU12" s="2">
        <v>131.30000000000001</v>
      </c>
      <c r="IV12" s="2">
        <v>137.30000000000001</v>
      </c>
      <c r="IW12" s="2">
        <v>145.6</v>
      </c>
      <c r="IX12" s="2">
        <v>152.5</v>
      </c>
      <c r="IY12" s="2">
        <v>146.4</v>
      </c>
      <c r="IZ12" s="2">
        <v>151</v>
      </c>
      <c r="JA12" s="2">
        <v>148.5</v>
      </c>
      <c r="JB12" s="2">
        <v>161.1</v>
      </c>
      <c r="JC12" s="2">
        <v>168.3</v>
      </c>
      <c r="JD12" s="2">
        <v>180.9</v>
      </c>
      <c r="JE12" s="2">
        <v>240.5</v>
      </c>
      <c r="JF12" s="2">
        <v>153.4</v>
      </c>
      <c r="JG12" s="2">
        <v>132.5</v>
      </c>
      <c r="JH12" s="2">
        <v>143</v>
      </c>
      <c r="JI12" s="2">
        <v>137</v>
      </c>
      <c r="JJ12" s="2">
        <v>150.9</v>
      </c>
      <c r="JK12" s="2">
        <v>145.30000000000001</v>
      </c>
      <c r="JL12" s="2">
        <v>149.69999999999999</v>
      </c>
      <c r="JM12" s="2">
        <v>146.4</v>
      </c>
      <c r="JN12" s="2">
        <v>155.6</v>
      </c>
      <c r="JO12" s="2">
        <v>163.9</v>
      </c>
      <c r="JP12" s="2">
        <v>168.7</v>
      </c>
      <c r="JQ12" s="2">
        <v>229.4</v>
      </c>
      <c r="JR12" s="2">
        <v>165.8</v>
      </c>
      <c r="JS12" s="2">
        <v>136.69999999999999</v>
      </c>
      <c r="JT12" s="2">
        <v>147.6</v>
      </c>
      <c r="JU12" s="2">
        <v>141.5</v>
      </c>
      <c r="JV12" s="2">
        <v>145.80000000000001</v>
      </c>
      <c r="JW12" s="2">
        <v>144.1</v>
      </c>
      <c r="JX12" s="2">
        <v>140.5</v>
      </c>
      <c r="JY12" s="2">
        <v>144.30000000000001</v>
      </c>
      <c r="JZ12" s="2">
        <v>152.30000000000001</v>
      </c>
      <c r="KA12" s="2">
        <v>158.19999999999999</v>
      </c>
      <c r="KB12" s="2">
        <v>162.5</v>
      </c>
      <c r="KC12" s="2">
        <v>219.3</v>
      </c>
      <c r="KD12" s="2">
        <v>155.1</v>
      </c>
      <c r="KE12" s="2">
        <v>131</v>
      </c>
      <c r="KF12" s="2">
        <v>148.19999999999999</v>
      </c>
      <c r="KG12" s="2">
        <v>145.5</v>
      </c>
      <c r="KH12" s="2">
        <v>150.1</v>
      </c>
      <c r="KI12" s="2">
        <v>147.19999999999999</v>
      </c>
      <c r="KJ12" s="2">
        <v>147.30000000000001</v>
      </c>
      <c r="KK12" s="2">
        <v>146.69999999999999</v>
      </c>
      <c r="KL12" s="2">
        <v>154</v>
      </c>
      <c r="KM12" s="2">
        <v>158</v>
      </c>
      <c r="KN12" s="2">
        <v>159.5</v>
      </c>
      <c r="KO12" s="2">
        <v>234.5</v>
      </c>
      <c r="KP12" s="2">
        <v>150.5</v>
      </c>
      <c r="KQ12" s="2">
        <v>130.4</v>
      </c>
      <c r="KR12" s="2">
        <v>144.5</v>
      </c>
      <c r="KS12" s="2">
        <v>145.80000000000001</v>
      </c>
      <c r="KT12" s="2">
        <v>154.80000000000001</v>
      </c>
      <c r="KU12" s="2">
        <v>148.6</v>
      </c>
      <c r="KV12" s="2">
        <v>153.4</v>
      </c>
      <c r="KW12" s="2">
        <v>155</v>
      </c>
      <c r="KX12" s="2">
        <v>165.2</v>
      </c>
      <c r="KY12" s="2">
        <v>178.7</v>
      </c>
      <c r="KZ12" s="2">
        <v>179.7</v>
      </c>
      <c r="LA12" s="2">
        <v>251.8</v>
      </c>
      <c r="LB12" s="2">
        <v>174.9</v>
      </c>
      <c r="LC12" s="2">
        <v>157.1</v>
      </c>
      <c r="LD12" s="2">
        <v>154.6</v>
      </c>
      <c r="LE12" s="2">
        <v>151.80000000000001</v>
      </c>
      <c r="LF12" s="2">
        <v>166</v>
      </c>
      <c r="LG12" s="2">
        <v>150.4</v>
      </c>
      <c r="LH12" s="2">
        <v>152.4</v>
      </c>
      <c r="LI12" s="2">
        <v>150.1</v>
      </c>
      <c r="LJ12" s="2">
        <v>157.69999999999999</v>
      </c>
      <c r="LK12" s="2">
        <v>173.7</v>
      </c>
      <c r="LL12" s="2">
        <v>179.4</v>
      </c>
      <c r="LM12" s="2">
        <v>251.8</v>
      </c>
      <c r="LN12" s="2">
        <v>184.6</v>
      </c>
      <c r="LO12" s="2">
        <v>158.9</v>
      </c>
      <c r="LP12" s="2">
        <v>177.2</v>
      </c>
      <c r="LQ12" s="2">
        <v>174.4</v>
      </c>
      <c r="LR12" s="2">
        <v>188.9</v>
      </c>
      <c r="LS12" s="2">
        <v>166.1</v>
      </c>
      <c r="LT12" s="2">
        <v>159.1</v>
      </c>
      <c r="LU12" s="2">
        <v>165.8</v>
      </c>
      <c r="LV12" s="2">
        <v>171.9</v>
      </c>
      <c r="LW12" s="2">
        <v>206.4</v>
      </c>
      <c r="LX12" s="2">
        <v>209.7</v>
      </c>
      <c r="LY12" s="2">
        <v>360.9</v>
      </c>
      <c r="LZ12" s="2">
        <v>219.7</v>
      </c>
      <c r="MA12" s="2">
        <v>183</v>
      </c>
      <c r="MB12" s="2">
        <v>193.1</v>
      </c>
      <c r="MC12" s="2">
        <v>185.2</v>
      </c>
      <c r="MD12" s="2">
        <v>204.4</v>
      </c>
      <c r="ME12" s="2">
        <v>185.8</v>
      </c>
      <c r="MF12" s="2">
        <v>202.4</v>
      </c>
      <c r="MG12" s="2">
        <v>183.5</v>
      </c>
      <c r="MH12" s="2">
        <v>202.2</v>
      </c>
      <c r="MI12" s="2">
        <v>169.9</v>
      </c>
      <c r="MJ12" s="2">
        <v>187.3</v>
      </c>
      <c r="MK12" s="2">
        <v>346.7</v>
      </c>
      <c r="ML12" s="2">
        <v>182.1</v>
      </c>
      <c r="MM12" s="2">
        <v>150.9</v>
      </c>
      <c r="MN12" s="2">
        <v>163.5</v>
      </c>
      <c r="MO12" s="2">
        <v>162.9</v>
      </c>
      <c r="MP12" s="2">
        <v>167.2</v>
      </c>
    </row>
    <row r="13" spans="1:373" x14ac:dyDescent="0.25">
      <c r="A13" t="s">
        <v>11</v>
      </c>
      <c r="B13" s="12" t="s">
        <v>231</v>
      </c>
      <c r="C13" t="s">
        <v>210</v>
      </c>
      <c r="D13" s="3" t="s">
        <v>200</v>
      </c>
      <c r="E13" s="2">
        <v>126.7</v>
      </c>
      <c r="F13" s="2">
        <v>141.30000000000001</v>
      </c>
      <c r="G13" s="2">
        <v>127.6</v>
      </c>
      <c r="H13" s="2">
        <v>128.80000000000001</v>
      </c>
      <c r="I13" s="2">
        <v>112.3</v>
      </c>
      <c r="J13" s="2">
        <v>121.6</v>
      </c>
      <c r="K13" s="2">
        <v>115.2</v>
      </c>
      <c r="L13" s="2">
        <v>134.30000000000001</v>
      </c>
      <c r="M13" s="2">
        <v>194.6</v>
      </c>
      <c r="N13" s="2">
        <v>109.8</v>
      </c>
      <c r="O13" s="2">
        <v>102.3</v>
      </c>
      <c r="P13" s="2">
        <v>127.5</v>
      </c>
      <c r="Q13" s="2">
        <v>150.6</v>
      </c>
      <c r="R13" s="2">
        <v>153.9</v>
      </c>
      <c r="S13" s="2">
        <v>140.69999999999999</v>
      </c>
      <c r="T13" s="2">
        <v>131.5</v>
      </c>
      <c r="U13" s="2">
        <v>130.19999999999999</v>
      </c>
      <c r="V13" s="2">
        <v>142.9</v>
      </c>
      <c r="W13" s="2">
        <v>135.19999999999999</v>
      </c>
      <c r="X13" s="2">
        <v>151.19999999999999</v>
      </c>
      <c r="Y13" s="2">
        <v>214.8</v>
      </c>
      <c r="Z13" s="2">
        <v>117.9</v>
      </c>
      <c r="AA13" s="2">
        <v>117.2</v>
      </c>
      <c r="AB13" s="2">
        <v>148.80000000000001</v>
      </c>
      <c r="AC13" s="2">
        <v>139.19999999999999</v>
      </c>
      <c r="AD13" s="2">
        <v>173</v>
      </c>
      <c r="AE13" s="2">
        <v>138</v>
      </c>
      <c r="AF13" s="2">
        <v>141.30000000000001</v>
      </c>
      <c r="AG13" s="2">
        <v>145.69999999999999</v>
      </c>
      <c r="AH13" s="2">
        <v>142.19999999999999</v>
      </c>
      <c r="AI13" s="2">
        <v>164.2</v>
      </c>
      <c r="AJ13" s="2">
        <v>177.8</v>
      </c>
      <c r="AK13" s="2">
        <v>231.6</v>
      </c>
      <c r="AL13" s="2">
        <v>139.5</v>
      </c>
      <c r="AM13" s="2">
        <v>127.1</v>
      </c>
      <c r="AN13" s="2">
        <v>140.80000000000001</v>
      </c>
      <c r="AO13" s="2">
        <v>160.69999999999999</v>
      </c>
      <c r="AP13" s="2">
        <v>196.9</v>
      </c>
      <c r="AQ13" s="2">
        <v>157.9</v>
      </c>
      <c r="AR13" s="2">
        <v>168.6</v>
      </c>
      <c r="AS13" s="2">
        <v>162.30000000000001</v>
      </c>
      <c r="AT13" s="2">
        <v>158.1</v>
      </c>
      <c r="AU13" s="2">
        <v>194.9</v>
      </c>
      <c r="AV13" s="2">
        <v>213.3</v>
      </c>
      <c r="AW13" s="2">
        <v>277.7</v>
      </c>
      <c r="AX13" s="2">
        <v>166.4</v>
      </c>
      <c r="AY13" s="2">
        <v>140.19999999999999</v>
      </c>
      <c r="AZ13" s="2">
        <v>147.4</v>
      </c>
      <c r="BA13" s="2">
        <v>172.1</v>
      </c>
      <c r="BB13" s="2">
        <v>214.8</v>
      </c>
      <c r="BC13" s="2">
        <v>177.4</v>
      </c>
      <c r="BD13" s="2">
        <v>179.3</v>
      </c>
      <c r="BE13" s="2">
        <v>168.6</v>
      </c>
      <c r="BF13" s="2">
        <v>177.5</v>
      </c>
      <c r="BG13" s="2">
        <v>199</v>
      </c>
      <c r="BH13" s="2">
        <v>197.4</v>
      </c>
      <c r="BI13" s="2">
        <v>287.89999999999998</v>
      </c>
      <c r="BJ13" s="2">
        <v>161.69999999999999</v>
      </c>
      <c r="BK13" s="2">
        <v>143</v>
      </c>
      <c r="BL13" s="2">
        <v>163.30000000000001</v>
      </c>
      <c r="BM13" s="2">
        <v>186.9</v>
      </c>
      <c r="BN13" s="2">
        <v>214.7</v>
      </c>
      <c r="BO13" s="2">
        <v>189.5</v>
      </c>
      <c r="BP13" s="2">
        <v>199.3</v>
      </c>
      <c r="BQ13" s="2">
        <v>178.5</v>
      </c>
      <c r="BR13" s="2">
        <v>199.1</v>
      </c>
      <c r="BS13" s="2">
        <v>211</v>
      </c>
      <c r="BT13" s="2">
        <v>208.4</v>
      </c>
      <c r="BU13" s="2">
        <v>302</v>
      </c>
      <c r="BV13" s="2">
        <v>180.6</v>
      </c>
      <c r="BW13" s="2">
        <v>176.3</v>
      </c>
      <c r="BX13" s="2">
        <v>194.1</v>
      </c>
      <c r="BY13" s="2">
        <v>198.7</v>
      </c>
      <c r="BZ13" s="2">
        <v>214.2</v>
      </c>
      <c r="CA13" s="2">
        <v>202.7</v>
      </c>
      <c r="CB13" s="2">
        <v>195.9</v>
      </c>
      <c r="CC13" s="2">
        <v>189.3</v>
      </c>
      <c r="CD13" s="2">
        <v>219.3</v>
      </c>
      <c r="CE13" s="2">
        <v>221.5</v>
      </c>
      <c r="CF13" s="2">
        <v>238.5</v>
      </c>
      <c r="CG13" s="2">
        <v>346.9</v>
      </c>
      <c r="CH13" s="2">
        <v>214.8</v>
      </c>
      <c r="CI13" s="2">
        <v>176.8</v>
      </c>
      <c r="CJ13" s="2">
        <v>210.1</v>
      </c>
      <c r="CK13" s="2">
        <v>227.5</v>
      </c>
      <c r="CL13" s="2">
        <v>241.8</v>
      </c>
      <c r="CM13" s="2">
        <v>236.8</v>
      </c>
      <c r="CN13" s="2">
        <v>228.5</v>
      </c>
      <c r="CO13" s="2">
        <v>211.5</v>
      </c>
      <c r="CP13" s="2">
        <v>233.7</v>
      </c>
      <c r="CQ13" s="2">
        <v>233.3</v>
      </c>
      <c r="CR13" s="2">
        <v>266.89999999999998</v>
      </c>
      <c r="CS13" s="2">
        <v>362.2</v>
      </c>
      <c r="CT13" s="2">
        <v>224.8</v>
      </c>
      <c r="CU13" s="2">
        <v>193.3</v>
      </c>
      <c r="CV13" s="2">
        <v>232.2</v>
      </c>
      <c r="CW13" s="2">
        <v>239.3</v>
      </c>
      <c r="CX13" s="2">
        <v>274.7</v>
      </c>
      <c r="CY13" s="2">
        <v>239.3</v>
      </c>
      <c r="CZ13" s="2">
        <v>236.3</v>
      </c>
      <c r="DA13" s="2">
        <v>232.8</v>
      </c>
      <c r="DB13" s="2">
        <v>244.7</v>
      </c>
      <c r="DC13" s="2">
        <v>264.7</v>
      </c>
      <c r="DD13" s="2">
        <v>285.7</v>
      </c>
      <c r="DE13" s="2">
        <v>387</v>
      </c>
      <c r="DF13" s="2">
        <v>245.9</v>
      </c>
      <c r="DG13" s="2">
        <v>209.4</v>
      </c>
      <c r="DH13" s="2">
        <v>230.4</v>
      </c>
      <c r="DI13" s="2">
        <v>265.5</v>
      </c>
      <c r="DJ13" s="2">
        <v>294.60000000000002</v>
      </c>
      <c r="DK13" s="2">
        <v>255.7</v>
      </c>
      <c r="DL13" s="2">
        <v>290.5</v>
      </c>
      <c r="DM13" s="2">
        <v>259</v>
      </c>
      <c r="DN13" s="2">
        <v>258.8</v>
      </c>
      <c r="DO13" s="2">
        <v>307.7</v>
      </c>
      <c r="DP13" s="2">
        <v>301</v>
      </c>
      <c r="DQ13" s="2">
        <v>428.4</v>
      </c>
      <c r="DR13" s="2">
        <v>292.89999999999998</v>
      </c>
      <c r="DS13" s="2">
        <v>259.5</v>
      </c>
      <c r="DT13" s="2">
        <v>264.7</v>
      </c>
      <c r="DU13" s="2">
        <v>294.10000000000002</v>
      </c>
      <c r="DV13" s="2">
        <v>318.60000000000002</v>
      </c>
      <c r="DW13" s="2">
        <v>301.5</v>
      </c>
      <c r="DX13" s="2">
        <v>304.39999999999998</v>
      </c>
      <c r="DY13" s="2">
        <v>254.1</v>
      </c>
      <c r="DZ13" s="2">
        <v>265.39999999999998</v>
      </c>
      <c r="EA13" s="2">
        <v>294</v>
      </c>
      <c r="EB13" s="2">
        <v>299.8</v>
      </c>
      <c r="EC13" s="2">
        <v>403.8</v>
      </c>
      <c r="ED13" s="2">
        <v>259.5</v>
      </c>
      <c r="EE13" s="2">
        <v>223.9</v>
      </c>
      <c r="EF13" s="2">
        <v>248.5</v>
      </c>
      <c r="EG13" s="2">
        <v>257.89999999999998</v>
      </c>
      <c r="EH13" s="2">
        <v>292.3</v>
      </c>
      <c r="EI13" s="2">
        <v>275.60000000000002</v>
      </c>
      <c r="EJ13" s="2">
        <v>267.60000000000002</v>
      </c>
      <c r="EK13" s="2">
        <v>244.3</v>
      </c>
      <c r="EL13" s="2">
        <v>261.7</v>
      </c>
      <c r="EM13" s="2">
        <v>276.39999999999998</v>
      </c>
      <c r="EN13" s="2">
        <v>291.7</v>
      </c>
      <c r="EO13" s="2">
        <v>415.1</v>
      </c>
      <c r="EP13" s="2">
        <v>265.2</v>
      </c>
      <c r="EQ13" s="2">
        <v>225.6</v>
      </c>
      <c r="ER13" s="2">
        <v>267.8</v>
      </c>
      <c r="ES13" s="2">
        <v>275.3</v>
      </c>
      <c r="ET13" s="2">
        <v>286.10000000000002</v>
      </c>
      <c r="EU13" s="2">
        <v>268.89999999999998</v>
      </c>
      <c r="EV13" s="2">
        <v>256.39999999999998</v>
      </c>
      <c r="EW13" s="2">
        <v>255.9</v>
      </c>
      <c r="EX13" s="2">
        <v>275.5</v>
      </c>
      <c r="EY13" s="2">
        <v>288.60000000000002</v>
      </c>
      <c r="EZ13" s="2">
        <v>296.3</v>
      </c>
      <c r="FA13" s="2">
        <v>418.3</v>
      </c>
      <c r="FB13" s="2">
        <v>276.3</v>
      </c>
      <c r="FC13" s="2">
        <v>240</v>
      </c>
      <c r="FD13" s="2">
        <v>273.7</v>
      </c>
      <c r="FE13" s="2">
        <v>301</v>
      </c>
      <c r="FF13" s="2">
        <v>300.8</v>
      </c>
      <c r="FG13" s="2">
        <v>296.2</v>
      </c>
      <c r="FH13" s="2">
        <v>294.10000000000002</v>
      </c>
      <c r="FI13" s="2">
        <v>288.60000000000002</v>
      </c>
      <c r="FJ13" s="2">
        <v>296.7</v>
      </c>
      <c r="FK13" s="2">
        <v>305.3</v>
      </c>
      <c r="FL13" s="2">
        <v>325.60000000000002</v>
      </c>
      <c r="FM13" s="2">
        <v>472.1</v>
      </c>
      <c r="FN13" s="2">
        <v>313.39999999999998</v>
      </c>
      <c r="FO13" s="2">
        <v>287.60000000000002</v>
      </c>
      <c r="FP13" s="2">
        <v>302.8</v>
      </c>
      <c r="FQ13" s="2">
        <v>318.8</v>
      </c>
      <c r="FR13" s="2">
        <v>333.5</v>
      </c>
      <c r="FS13" s="2">
        <v>309.10000000000002</v>
      </c>
      <c r="FT13" s="2">
        <v>338.1</v>
      </c>
      <c r="FU13" s="2">
        <v>321.39999999999998</v>
      </c>
      <c r="FV13" s="2">
        <v>316.60000000000002</v>
      </c>
      <c r="FW13" s="2">
        <v>333.3</v>
      </c>
      <c r="FX13" s="2">
        <v>341.3</v>
      </c>
      <c r="FY13" s="2">
        <v>494.7</v>
      </c>
      <c r="FZ13" s="2">
        <v>334.9</v>
      </c>
      <c r="GA13" s="2">
        <v>277</v>
      </c>
      <c r="GB13" s="2">
        <v>296</v>
      </c>
      <c r="GC13" s="2">
        <v>320.89999999999998</v>
      </c>
      <c r="GD13" s="2">
        <v>355.5</v>
      </c>
      <c r="GE13" s="2">
        <v>321.39999999999998</v>
      </c>
      <c r="GF13" s="2">
        <v>334.5</v>
      </c>
      <c r="GG13" s="2">
        <v>307.60000000000002</v>
      </c>
      <c r="GH13" s="2">
        <v>320.5</v>
      </c>
      <c r="GI13" s="2">
        <v>339.5</v>
      </c>
      <c r="GJ13" s="2">
        <v>355.6</v>
      </c>
      <c r="GK13" s="2">
        <v>521.9</v>
      </c>
      <c r="GL13" s="2">
        <v>322</v>
      </c>
      <c r="GM13" s="2">
        <v>272</v>
      </c>
      <c r="GN13" s="2">
        <v>290.60000000000002</v>
      </c>
      <c r="GO13" s="2">
        <v>330.5</v>
      </c>
      <c r="GP13" s="2">
        <v>367.6</v>
      </c>
      <c r="GQ13" s="2">
        <v>327</v>
      </c>
      <c r="GR13" s="2">
        <v>347.8</v>
      </c>
      <c r="GS13" s="2">
        <v>323.39999999999998</v>
      </c>
      <c r="GT13" s="2">
        <v>344.7</v>
      </c>
      <c r="GU13" s="2">
        <v>367.5</v>
      </c>
      <c r="GV13" s="2">
        <v>356.5</v>
      </c>
      <c r="GW13" s="2">
        <v>533</v>
      </c>
      <c r="GX13" s="2">
        <v>341.4</v>
      </c>
      <c r="GY13" s="2">
        <v>279.3</v>
      </c>
      <c r="GZ13" s="2">
        <v>309.7</v>
      </c>
      <c r="HA13" s="2">
        <v>360.3</v>
      </c>
      <c r="HB13" s="2">
        <v>358.4</v>
      </c>
      <c r="HC13" s="2">
        <v>333.8</v>
      </c>
      <c r="HD13" s="2">
        <v>350.8</v>
      </c>
      <c r="HE13" s="2">
        <v>346.7</v>
      </c>
      <c r="HF13" s="2">
        <v>358.7</v>
      </c>
      <c r="HG13" s="2">
        <v>375.5</v>
      </c>
      <c r="HH13" s="2">
        <v>399.5</v>
      </c>
      <c r="HI13" s="2">
        <v>591.29999999999995</v>
      </c>
      <c r="HJ13" s="2">
        <v>348.3</v>
      </c>
      <c r="HK13" s="2">
        <v>290</v>
      </c>
      <c r="HL13" s="2">
        <v>339.9</v>
      </c>
      <c r="HM13" s="2">
        <v>338</v>
      </c>
      <c r="HN13" s="2">
        <v>376.8</v>
      </c>
      <c r="HO13" s="2">
        <v>414.1</v>
      </c>
      <c r="HP13" s="2">
        <v>308.39999999999998</v>
      </c>
      <c r="HQ13" s="2">
        <v>321</v>
      </c>
      <c r="HR13" s="2">
        <v>415.9</v>
      </c>
      <c r="HS13" s="2">
        <v>369</v>
      </c>
      <c r="HT13" s="2">
        <v>373.5</v>
      </c>
      <c r="HU13" s="2">
        <v>564</v>
      </c>
      <c r="HV13" s="2">
        <v>346.5</v>
      </c>
      <c r="HW13" s="2">
        <v>288.89999999999998</v>
      </c>
      <c r="HX13" s="2">
        <v>349</v>
      </c>
      <c r="HY13" s="2">
        <v>384.7</v>
      </c>
      <c r="HZ13" s="2">
        <v>416.8</v>
      </c>
      <c r="IA13" s="2">
        <v>373.5</v>
      </c>
      <c r="IB13" s="2">
        <v>367.1</v>
      </c>
      <c r="IC13" s="2">
        <v>349</v>
      </c>
      <c r="ID13" s="2">
        <v>369.5</v>
      </c>
      <c r="IE13" s="2">
        <v>399.4</v>
      </c>
      <c r="IF13" s="2">
        <v>416.9</v>
      </c>
      <c r="IG13" s="2">
        <v>609.20000000000005</v>
      </c>
      <c r="IH13" s="2">
        <v>409.4</v>
      </c>
      <c r="II13" s="2">
        <v>343.3</v>
      </c>
      <c r="IJ13" s="2">
        <v>385.1</v>
      </c>
      <c r="IK13" s="2">
        <v>376.9</v>
      </c>
      <c r="IL13" s="2">
        <v>419.9</v>
      </c>
      <c r="IM13" s="2">
        <v>361.9</v>
      </c>
      <c r="IN13" s="2">
        <v>368.8</v>
      </c>
      <c r="IO13" s="2">
        <v>372.7</v>
      </c>
      <c r="IP13" s="2">
        <v>387</v>
      </c>
      <c r="IQ13" s="2">
        <v>418.5</v>
      </c>
      <c r="IR13" s="2">
        <v>448.6</v>
      </c>
      <c r="IS13" s="2">
        <v>633.29999999999995</v>
      </c>
      <c r="IT13" s="2">
        <v>396.8</v>
      </c>
      <c r="IU13" s="2">
        <v>327.9</v>
      </c>
      <c r="IV13" s="2">
        <v>375.8</v>
      </c>
      <c r="IW13" s="2">
        <v>403.7</v>
      </c>
      <c r="IX13" s="2">
        <v>415.7</v>
      </c>
      <c r="IY13" s="2">
        <v>395.4</v>
      </c>
      <c r="IZ13" s="2">
        <v>386.4</v>
      </c>
      <c r="JA13" s="2">
        <v>379.8</v>
      </c>
      <c r="JB13" s="2">
        <v>409.2</v>
      </c>
      <c r="JC13" s="2">
        <v>436.9</v>
      </c>
      <c r="JD13" s="2">
        <v>464.8</v>
      </c>
      <c r="JE13" s="2">
        <v>656.5</v>
      </c>
      <c r="JF13" s="2">
        <v>424.9</v>
      </c>
      <c r="JG13" s="2">
        <v>352.8</v>
      </c>
      <c r="JH13" s="2">
        <v>384.9</v>
      </c>
      <c r="JI13" s="2">
        <v>397.9</v>
      </c>
      <c r="JJ13" s="2">
        <v>441</v>
      </c>
      <c r="JK13" s="2">
        <v>424.9</v>
      </c>
      <c r="JL13" s="2">
        <v>400.3</v>
      </c>
      <c r="JM13" s="2">
        <v>381.3</v>
      </c>
      <c r="JN13" s="2">
        <v>419.9</v>
      </c>
      <c r="JO13" s="2">
        <v>438.1</v>
      </c>
      <c r="JP13" s="2">
        <v>453.5</v>
      </c>
      <c r="JQ13" s="2">
        <v>655.6</v>
      </c>
      <c r="JR13" s="2">
        <v>445.8</v>
      </c>
      <c r="JS13" s="2">
        <v>352.2</v>
      </c>
      <c r="JT13" s="2">
        <v>420.4</v>
      </c>
      <c r="JU13" s="2">
        <v>404.5</v>
      </c>
      <c r="JV13" s="2">
        <v>442.6</v>
      </c>
      <c r="JW13" s="2">
        <v>436.7</v>
      </c>
      <c r="JX13" s="2">
        <v>401.9</v>
      </c>
      <c r="JY13" s="2">
        <v>396.4</v>
      </c>
      <c r="JZ13" s="2">
        <v>428.8</v>
      </c>
      <c r="KA13" s="2">
        <v>445.2</v>
      </c>
      <c r="KB13" s="2">
        <v>464.3</v>
      </c>
      <c r="KC13" s="2">
        <v>642</v>
      </c>
      <c r="KD13" s="2">
        <v>430.8</v>
      </c>
      <c r="KE13" s="2">
        <v>346.7</v>
      </c>
      <c r="KF13" s="2">
        <v>401.9</v>
      </c>
      <c r="KG13" s="2">
        <v>424.7</v>
      </c>
      <c r="KH13" s="2">
        <v>448.1</v>
      </c>
      <c r="KI13" s="2">
        <v>434</v>
      </c>
      <c r="KJ13" s="2">
        <v>412.1</v>
      </c>
      <c r="KK13" s="2">
        <v>411.9</v>
      </c>
      <c r="KL13" s="2">
        <v>449.8</v>
      </c>
      <c r="KM13" s="2">
        <v>475.5</v>
      </c>
      <c r="KN13" s="2">
        <v>486.2</v>
      </c>
      <c r="KO13" s="2">
        <v>691.1</v>
      </c>
      <c r="KP13" s="2">
        <v>452.6</v>
      </c>
      <c r="KQ13" s="2">
        <v>374.2</v>
      </c>
      <c r="KR13" s="2">
        <v>439.8</v>
      </c>
      <c r="KS13" s="2">
        <v>445.6</v>
      </c>
      <c r="KT13" s="2">
        <v>466</v>
      </c>
      <c r="KU13" s="2">
        <v>481.4</v>
      </c>
      <c r="KV13" s="2">
        <v>456.6</v>
      </c>
      <c r="KW13" s="2">
        <v>441.2</v>
      </c>
      <c r="KX13" s="2">
        <v>463.2</v>
      </c>
      <c r="KY13" s="2">
        <v>520.9</v>
      </c>
      <c r="KZ13" s="2">
        <v>526</v>
      </c>
      <c r="LA13" s="2">
        <v>742.4</v>
      </c>
      <c r="LB13" s="2">
        <v>510.3</v>
      </c>
      <c r="LC13" s="2">
        <v>428.7</v>
      </c>
      <c r="LD13" s="2">
        <v>443</v>
      </c>
      <c r="LE13" s="2">
        <v>502.1</v>
      </c>
      <c r="LF13" s="2">
        <v>523.6</v>
      </c>
      <c r="LG13" s="2">
        <v>470.2</v>
      </c>
      <c r="LH13" s="2">
        <v>482</v>
      </c>
      <c r="LI13" s="2">
        <v>460.6</v>
      </c>
      <c r="LJ13" s="2">
        <v>483.1</v>
      </c>
      <c r="LK13" s="2">
        <v>515.5</v>
      </c>
      <c r="LL13" s="2">
        <v>531.1</v>
      </c>
      <c r="LM13" s="2">
        <v>787.1</v>
      </c>
      <c r="LN13" s="2">
        <v>545.4</v>
      </c>
      <c r="LO13" s="2">
        <v>439.1</v>
      </c>
      <c r="LP13" s="2">
        <v>510.5</v>
      </c>
      <c r="LQ13" s="2">
        <v>550.1</v>
      </c>
      <c r="LR13" s="2">
        <v>598</v>
      </c>
      <c r="LS13" s="2">
        <v>545.70000000000005</v>
      </c>
      <c r="LT13" s="2">
        <v>516.1</v>
      </c>
      <c r="LU13" s="2">
        <v>509.7</v>
      </c>
      <c r="LV13" s="2">
        <v>536.20000000000005</v>
      </c>
      <c r="LW13" s="2">
        <v>584.1</v>
      </c>
      <c r="LX13" s="2">
        <v>619.1</v>
      </c>
      <c r="LY13" s="2">
        <v>944.5</v>
      </c>
      <c r="LZ13" s="2">
        <v>534.4</v>
      </c>
      <c r="MA13" s="2">
        <v>425.3</v>
      </c>
      <c r="MB13" s="2">
        <v>491</v>
      </c>
      <c r="MC13" s="2">
        <v>504.7</v>
      </c>
      <c r="MD13" s="2">
        <v>566.9</v>
      </c>
      <c r="ME13" s="2">
        <v>522.4</v>
      </c>
      <c r="MF13" s="2">
        <v>527.5</v>
      </c>
      <c r="MG13" s="2">
        <v>501</v>
      </c>
      <c r="MH13" s="2">
        <v>542</v>
      </c>
      <c r="MI13" s="2">
        <v>493.4</v>
      </c>
      <c r="MJ13" s="2">
        <v>535.9</v>
      </c>
      <c r="MK13" s="2">
        <v>871</v>
      </c>
      <c r="ML13" s="2">
        <v>491.1</v>
      </c>
      <c r="MM13" s="2">
        <v>411</v>
      </c>
      <c r="MN13" s="2">
        <v>472.7</v>
      </c>
      <c r="MO13" s="2">
        <v>490.7</v>
      </c>
      <c r="MP13" s="2">
        <v>513.29999999999995</v>
      </c>
    </row>
    <row r="14" spans="1:373" x14ac:dyDescent="0.25">
      <c r="A14" t="s">
        <v>12</v>
      </c>
      <c r="B14" s="12" t="s">
        <v>232</v>
      </c>
      <c r="C14" t="s">
        <v>210</v>
      </c>
      <c r="D14" s="3" t="s">
        <v>201</v>
      </c>
      <c r="E14" s="2">
        <v>178.3</v>
      </c>
      <c r="F14" s="2">
        <v>202.8</v>
      </c>
      <c r="G14" s="2">
        <v>176.3</v>
      </c>
      <c r="H14" s="2">
        <v>172.6</v>
      </c>
      <c r="I14" s="2">
        <v>169.6</v>
      </c>
      <c r="J14" s="2">
        <v>181.4</v>
      </c>
      <c r="K14" s="2">
        <v>173.9</v>
      </c>
      <c r="L14" s="2">
        <v>206.6</v>
      </c>
      <c r="M14" s="2">
        <v>346.6</v>
      </c>
      <c r="N14" s="2">
        <v>135.30000000000001</v>
      </c>
      <c r="O14" s="2">
        <v>144.19999999999999</v>
      </c>
      <c r="P14" s="2">
        <v>180.5</v>
      </c>
      <c r="Q14" s="2">
        <v>199.4</v>
      </c>
      <c r="R14" s="2">
        <v>200.5</v>
      </c>
      <c r="S14" s="2">
        <v>175.2</v>
      </c>
      <c r="T14" s="2">
        <v>181.4</v>
      </c>
      <c r="U14" s="2">
        <v>179.7</v>
      </c>
      <c r="V14" s="2">
        <v>185</v>
      </c>
      <c r="W14" s="2">
        <v>194.4</v>
      </c>
      <c r="X14" s="2">
        <v>224.9</v>
      </c>
      <c r="Y14" s="2">
        <v>384.7</v>
      </c>
      <c r="Z14" s="2">
        <v>139</v>
      </c>
      <c r="AA14" s="2">
        <v>159.5</v>
      </c>
      <c r="AB14" s="2">
        <v>187.4</v>
      </c>
      <c r="AC14" s="2">
        <v>181.8</v>
      </c>
      <c r="AD14" s="2">
        <v>236</v>
      </c>
      <c r="AE14" s="2">
        <v>190.4</v>
      </c>
      <c r="AF14" s="2">
        <v>209.7</v>
      </c>
      <c r="AG14" s="2">
        <v>193.6</v>
      </c>
      <c r="AH14" s="2">
        <v>202.2</v>
      </c>
      <c r="AI14" s="2">
        <v>214.6</v>
      </c>
      <c r="AJ14" s="2">
        <v>242.7</v>
      </c>
      <c r="AK14" s="2">
        <v>415.5</v>
      </c>
      <c r="AL14" s="2">
        <v>204.9</v>
      </c>
      <c r="AM14" s="2">
        <v>179.6</v>
      </c>
      <c r="AN14" s="2">
        <v>212.5</v>
      </c>
      <c r="AO14" s="2">
        <v>234.3</v>
      </c>
      <c r="AP14" s="2">
        <v>282.3</v>
      </c>
      <c r="AQ14" s="2">
        <v>217.6</v>
      </c>
      <c r="AR14" s="2">
        <v>247.5</v>
      </c>
      <c r="AS14" s="2">
        <v>226.4</v>
      </c>
      <c r="AT14" s="2">
        <v>216.9</v>
      </c>
      <c r="AU14" s="2">
        <v>255.1</v>
      </c>
      <c r="AV14" s="2">
        <v>279.5</v>
      </c>
      <c r="AW14" s="2">
        <v>480.5</v>
      </c>
      <c r="AX14" s="2">
        <v>238</v>
      </c>
      <c r="AY14" s="2">
        <v>177.7</v>
      </c>
      <c r="AZ14" s="2">
        <v>214.7</v>
      </c>
      <c r="BA14" s="2">
        <v>227.8</v>
      </c>
      <c r="BB14" s="2">
        <v>302.7</v>
      </c>
      <c r="BC14" s="2">
        <v>218.1</v>
      </c>
      <c r="BD14" s="2">
        <v>265.10000000000002</v>
      </c>
      <c r="BE14" s="2">
        <v>225.9</v>
      </c>
      <c r="BF14" s="2">
        <v>256.60000000000002</v>
      </c>
      <c r="BG14" s="2">
        <v>261.89999999999998</v>
      </c>
      <c r="BH14" s="2">
        <v>285.39999999999998</v>
      </c>
      <c r="BI14" s="2">
        <v>542.4</v>
      </c>
      <c r="BJ14" s="2">
        <v>239.7</v>
      </c>
      <c r="BK14" s="2">
        <v>202.5</v>
      </c>
      <c r="BL14" s="2">
        <v>234.1</v>
      </c>
      <c r="BM14" s="2">
        <v>247.7</v>
      </c>
      <c r="BN14" s="2">
        <v>263.3</v>
      </c>
      <c r="BO14" s="2">
        <v>260.39999999999998</v>
      </c>
      <c r="BP14" s="2">
        <v>277.39999999999998</v>
      </c>
      <c r="BQ14" s="2">
        <v>232.7</v>
      </c>
      <c r="BR14" s="2">
        <v>251.8</v>
      </c>
      <c r="BS14" s="2">
        <v>261.10000000000002</v>
      </c>
      <c r="BT14" s="2">
        <v>295.2</v>
      </c>
      <c r="BU14" s="2">
        <v>540.29999999999995</v>
      </c>
      <c r="BV14" s="2">
        <v>225.3</v>
      </c>
      <c r="BW14" s="2">
        <v>219</v>
      </c>
      <c r="BX14" s="2">
        <v>252.2</v>
      </c>
      <c r="BY14" s="2">
        <v>259.7</v>
      </c>
      <c r="BZ14" s="2">
        <v>271.5</v>
      </c>
      <c r="CA14" s="2">
        <v>252.1</v>
      </c>
      <c r="CB14" s="2">
        <v>256.60000000000002</v>
      </c>
      <c r="CC14" s="2">
        <v>238.2</v>
      </c>
      <c r="CD14" s="2">
        <v>266.5</v>
      </c>
      <c r="CE14" s="2">
        <v>268.39999999999998</v>
      </c>
      <c r="CF14" s="2">
        <v>318.5</v>
      </c>
      <c r="CG14" s="2">
        <v>581.79999999999995</v>
      </c>
      <c r="CH14" s="2">
        <v>232.3</v>
      </c>
      <c r="CI14" s="2">
        <v>193.8</v>
      </c>
      <c r="CJ14" s="2">
        <v>265.8</v>
      </c>
      <c r="CK14" s="2">
        <v>253.5</v>
      </c>
      <c r="CL14" s="2">
        <v>276.5</v>
      </c>
      <c r="CM14" s="2">
        <v>274.10000000000002</v>
      </c>
      <c r="CN14" s="2">
        <v>267.10000000000002</v>
      </c>
      <c r="CO14" s="2">
        <v>256.7</v>
      </c>
      <c r="CP14" s="2">
        <v>272.60000000000002</v>
      </c>
      <c r="CQ14" s="2">
        <v>268.39999999999998</v>
      </c>
      <c r="CR14" s="2">
        <v>329</v>
      </c>
      <c r="CS14" s="2">
        <v>560.9</v>
      </c>
      <c r="CT14" s="2">
        <v>237.6</v>
      </c>
      <c r="CU14" s="2">
        <v>201.6</v>
      </c>
      <c r="CV14" s="2">
        <v>258.5</v>
      </c>
      <c r="CW14" s="2">
        <v>260</v>
      </c>
      <c r="CX14" s="2">
        <v>287.7</v>
      </c>
      <c r="CY14" s="2">
        <v>287.3</v>
      </c>
      <c r="CZ14" s="2">
        <v>256.5</v>
      </c>
      <c r="DA14" s="2">
        <v>266.60000000000002</v>
      </c>
      <c r="DB14" s="2">
        <v>267</v>
      </c>
      <c r="DC14" s="2">
        <v>277.7</v>
      </c>
      <c r="DD14" s="2">
        <v>327.3</v>
      </c>
      <c r="DE14" s="2">
        <v>561.4</v>
      </c>
      <c r="DF14" s="2">
        <v>242.5</v>
      </c>
      <c r="DG14" s="2">
        <v>209</v>
      </c>
      <c r="DH14" s="2">
        <v>251.9</v>
      </c>
      <c r="DI14" s="2">
        <v>260.7</v>
      </c>
      <c r="DJ14" s="2">
        <v>291.60000000000002</v>
      </c>
      <c r="DK14" s="2">
        <v>253.8</v>
      </c>
      <c r="DL14" s="2">
        <v>290.39999999999998</v>
      </c>
      <c r="DM14" s="2">
        <v>269</v>
      </c>
      <c r="DN14" s="2">
        <v>256.8</v>
      </c>
      <c r="DO14" s="2">
        <v>301.8</v>
      </c>
      <c r="DP14" s="2">
        <v>331</v>
      </c>
      <c r="DQ14" s="2">
        <v>580.29999999999995</v>
      </c>
      <c r="DR14" s="2">
        <v>256.3</v>
      </c>
      <c r="DS14" s="2">
        <v>232.2</v>
      </c>
      <c r="DT14" s="2">
        <v>242.1</v>
      </c>
      <c r="DU14" s="2">
        <v>286.89999999999998</v>
      </c>
      <c r="DV14" s="2">
        <v>308</v>
      </c>
      <c r="DW14" s="2">
        <v>289.7</v>
      </c>
      <c r="DX14" s="2">
        <v>271.7</v>
      </c>
      <c r="DY14" s="2">
        <v>241.3</v>
      </c>
      <c r="DZ14" s="2">
        <v>284.3</v>
      </c>
      <c r="EA14" s="2">
        <v>307.60000000000002</v>
      </c>
      <c r="EB14" s="2">
        <v>336.5</v>
      </c>
      <c r="EC14" s="2">
        <v>583.9</v>
      </c>
      <c r="ED14" s="2">
        <v>252.4</v>
      </c>
      <c r="EE14" s="2">
        <v>219.5</v>
      </c>
      <c r="EF14" s="2">
        <v>258.60000000000002</v>
      </c>
      <c r="EG14" s="2">
        <v>282.39999999999998</v>
      </c>
      <c r="EH14" s="2">
        <v>314.60000000000002</v>
      </c>
      <c r="EI14" s="2">
        <v>311.2</v>
      </c>
      <c r="EJ14" s="2">
        <v>260.2</v>
      </c>
      <c r="EK14" s="2">
        <v>251.5</v>
      </c>
      <c r="EL14" s="2">
        <v>291.3</v>
      </c>
      <c r="EM14" s="2">
        <v>306.5</v>
      </c>
      <c r="EN14" s="2">
        <v>337.5</v>
      </c>
      <c r="EO14" s="2">
        <v>611.9</v>
      </c>
      <c r="EP14" s="2">
        <v>255.5</v>
      </c>
      <c r="EQ14" s="2">
        <v>227.6</v>
      </c>
      <c r="ER14" s="2">
        <v>288.3</v>
      </c>
      <c r="ES14" s="2">
        <v>281</v>
      </c>
      <c r="ET14" s="2">
        <v>311.7</v>
      </c>
      <c r="EU14" s="2">
        <v>315.8</v>
      </c>
      <c r="EV14" s="2">
        <v>276.8</v>
      </c>
      <c r="EW14" s="2">
        <v>269.60000000000002</v>
      </c>
      <c r="EX14" s="2">
        <v>306.39999999999998</v>
      </c>
      <c r="EY14" s="2">
        <v>317.60000000000002</v>
      </c>
      <c r="EZ14" s="2">
        <v>348.2</v>
      </c>
      <c r="FA14" s="2">
        <v>648</v>
      </c>
      <c r="FB14" s="2">
        <v>261.3</v>
      </c>
      <c r="FC14" s="2">
        <v>236.8</v>
      </c>
      <c r="FD14" s="2">
        <v>282.39999999999998</v>
      </c>
      <c r="FE14" s="2">
        <v>308.89999999999998</v>
      </c>
      <c r="FF14" s="2">
        <v>317</v>
      </c>
      <c r="FG14" s="2">
        <v>306.8</v>
      </c>
      <c r="FH14" s="2">
        <v>314.39999999999998</v>
      </c>
      <c r="FI14" s="2">
        <v>299.39999999999998</v>
      </c>
      <c r="FJ14" s="2">
        <v>292.89999999999998</v>
      </c>
      <c r="FK14" s="2">
        <v>321.60000000000002</v>
      </c>
      <c r="FL14" s="2">
        <v>370</v>
      </c>
      <c r="FM14" s="2">
        <v>663.3</v>
      </c>
      <c r="FN14" s="2">
        <v>290.8</v>
      </c>
      <c r="FO14" s="2">
        <v>255</v>
      </c>
      <c r="FP14" s="2">
        <v>284</v>
      </c>
      <c r="FQ14" s="2">
        <v>301.89999999999998</v>
      </c>
      <c r="FR14" s="2">
        <v>336.3</v>
      </c>
      <c r="FS14" s="2">
        <v>314.2</v>
      </c>
      <c r="FT14" s="2">
        <v>315</v>
      </c>
      <c r="FU14" s="2">
        <v>303.5</v>
      </c>
      <c r="FV14" s="2">
        <v>288.5</v>
      </c>
      <c r="FW14" s="2">
        <v>320.2</v>
      </c>
      <c r="FX14" s="2">
        <v>370.4</v>
      </c>
      <c r="FY14" s="2">
        <v>645.9</v>
      </c>
      <c r="FZ14" s="2">
        <v>284.89999999999998</v>
      </c>
      <c r="GA14" s="2">
        <v>249.4</v>
      </c>
      <c r="GB14" s="2">
        <v>285</v>
      </c>
      <c r="GC14" s="2">
        <v>281.7</v>
      </c>
      <c r="GD14" s="2">
        <v>337.5</v>
      </c>
      <c r="GE14" s="2">
        <v>287.2</v>
      </c>
      <c r="GF14" s="2">
        <v>341.4</v>
      </c>
      <c r="GG14" s="2">
        <v>281.5</v>
      </c>
      <c r="GH14" s="2">
        <v>320.60000000000002</v>
      </c>
      <c r="GI14" s="2">
        <v>332</v>
      </c>
      <c r="GJ14" s="2">
        <v>382.1</v>
      </c>
      <c r="GK14" s="2">
        <v>658.3</v>
      </c>
      <c r="GL14" s="2">
        <v>321.2</v>
      </c>
      <c r="GM14" s="2">
        <v>237.1</v>
      </c>
      <c r="GN14" s="2">
        <v>278.7</v>
      </c>
      <c r="GO14" s="2">
        <v>328.4</v>
      </c>
      <c r="GP14" s="2">
        <v>340.5</v>
      </c>
      <c r="GQ14" s="2">
        <v>279.10000000000002</v>
      </c>
      <c r="GR14" s="2">
        <v>364.2</v>
      </c>
      <c r="GS14" s="2">
        <v>291.5</v>
      </c>
      <c r="GT14" s="2">
        <v>324</v>
      </c>
      <c r="GU14" s="2">
        <v>345.4</v>
      </c>
      <c r="GV14" s="2">
        <v>393.1</v>
      </c>
      <c r="GW14" s="2">
        <v>691.3</v>
      </c>
      <c r="GX14" s="2">
        <v>338.7</v>
      </c>
      <c r="GY14" s="2">
        <v>252.2</v>
      </c>
      <c r="GZ14" s="2">
        <v>303</v>
      </c>
      <c r="HA14" s="2">
        <v>339.1</v>
      </c>
      <c r="HB14" s="2">
        <v>349</v>
      </c>
      <c r="HC14" s="2">
        <v>298.60000000000002</v>
      </c>
      <c r="HD14" s="2">
        <v>367.8</v>
      </c>
      <c r="HE14" s="2">
        <v>309</v>
      </c>
      <c r="HF14" s="2">
        <v>342.7</v>
      </c>
      <c r="HG14" s="2">
        <v>361.2</v>
      </c>
      <c r="HH14" s="2">
        <v>418.6</v>
      </c>
      <c r="HI14" s="2">
        <v>733.3</v>
      </c>
      <c r="HJ14" s="2">
        <v>323.60000000000002</v>
      </c>
      <c r="HK14" s="2">
        <v>276.60000000000002</v>
      </c>
      <c r="HL14" s="2">
        <v>315.10000000000002</v>
      </c>
      <c r="HM14" s="2">
        <v>351.1</v>
      </c>
      <c r="HN14" s="2">
        <v>372</v>
      </c>
      <c r="HO14" s="2">
        <v>408.6</v>
      </c>
      <c r="HP14" s="2">
        <v>294.7</v>
      </c>
      <c r="HQ14" s="2">
        <v>353.9</v>
      </c>
      <c r="HR14" s="2">
        <v>381</v>
      </c>
      <c r="HS14" s="2">
        <v>374.7</v>
      </c>
      <c r="HT14" s="2">
        <v>431</v>
      </c>
      <c r="HU14" s="2">
        <v>774.2</v>
      </c>
      <c r="HV14" s="2">
        <v>340.1</v>
      </c>
      <c r="HW14" s="2">
        <v>279</v>
      </c>
      <c r="HX14" s="2">
        <v>346.6</v>
      </c>
      <c r="HY14" s="2">
        <v>360.5</v>
      </c>
      <c r="HZ14" s="2">
        <v>403.2</v>
      </c>
      <c r="IA14" s="2">
        <v>342.1</v>
      </c>
      <c r="IB14" s="2">
        <v>388.5</v>
      </c>
      <c r="IC14" s="2">
        <v>334.4</v>
      </c>
      <c r="ID14" s="2">
        <v>355.4</v>
      </c>
      <c r="IE14" s="2">
        <v>398.4</v>
      </c>
      <c r="IF14" s="2">
        <v>468.1</v>
      </c>
      <c r="IG14" s="2">
        <v>805.6</v>
      </c>
      <c r="IH14" s="2">
        <v>357.6</v>
      </c>
      <c r="II14" s="2">
        <v>297.10000000000002</v>
      </c>
      <c r="IJ14" s="2">
        <v>358.7</v>
      </c>
      <c r="IK14" s="2">
        <v>372.6</v>
      </c>
      <c r="IL14" s="2">
        <v>430.6</v>
      </c>
      <c r="IM14" s="2">
        <v>389.2</v>
      </c>
      <c r="IN14" s="2">
        <v>369.4</v>
      </c>
      <c r="IO14" s="2">
        <v>375.5</v>
      </c>
      <c r="IP14" s="2">
        <v>372.9</v>
      </c>
      <c r="IQ14" s="2">
        <v>426.3</v>
      </c>
      <c r="IR14" s="2">
        <v>517.1</v>
      </c>
      <c r="IS14" s="2">
        <v>814.6</v>
      </c>
      <c r="IT14" s="2">
        <v>377.2</v>
      </c>
      <c r="IU14" s="2">
        <v>307.8</v>
      </c>
      <c r="IV14" s="2">
        <v>373</v>
      </c>
      <c r="IW14" s="2">
        <v>427.1</v>
      </c>
      <c r="IX14" s="2">
        <v>424.9</v>
      </c>
      <c r="IY14" s="2">
        <v>418.5</v>
      </c>
      <c r="IZ14" s="2">
        <v>397.4</v>
      </c>
      <c r="JA14" s="2">
        <v>375.8</v>
      </c>
      <c r="JB14" s="2">
        <v>421.5</v>
      </c>
      <c r="JC14" s="2">
        <v>450.5</v>
      </c>
      <c r="JD14" s="2">
        <v>526.5</v>
      </c>
      <c r="JE14" s="2">
        <v>843.2</v>
      </c>
      <c r="JF14" s="2">
        <v>408.4</v>
      </c>
      <c r="JG14" s="2">
        <v>338.5</v>
      </c>
      <c r="JH14" s="2">
        <v>384.5</v>
      </c>
      <c r="JI14" s="2">
        <v>433.9</v>
      </c>
      <c r="JJ14" s="2">
        <v>445.4</v>
      </c>
      <c r="JK14" s="2">
        <v>471.8</v>
      </c>
      <c r="JL14" s="2">
        <v>441.2</v>
      </c>
      <c r="JM14" s="2">
        <v>400.2</v>
      </c>
      <c r="JN14" s="2">
        <v>453.5</v>
      </c>
      <c r="JO14" s="2">
        <v>462.7</v>
      </c>
      <c r="JP14" s="2">
        <v>535.5</v>
      </c>
      <c r="JQ14" s="2">
        <v>860.9</v>
      </c>
      <c r="JR14" s="2">
        <v>424.7</v>
      </c>
      <c r="JS14" s="2">
        <v>350.4</v>
      </c>
      <c r="JT14" s="2">
        <v>448.4</v>
      </c>
      <c r="JU14" s="2">
        <v>386.5</v>
      </c>
      <c r="JV14" s="2">
        <v>430.9</v>
      </c>
      <c r="JW14" s="2">
        <v>491.3</v>
      </c>
      <c r="JX14" s="2">
        <v>426.1</v>
      </c>
      <c r="JY14" s="2">
        <v>407.8</v>
      </c>
      <c r="JZ14" s="2">
        <v>435.8</v>
      </c>
      <c r="KA14" s="2">
        <v>444.7</v>
      </c>
      <c r="KB14" s="2">
        <v>525.1</v>
      </c>
      <c r="KC14" s="2">
        <v>854.4</v>
      </c>
      <c r="KD14" s="2">
        <v>401.4</v>
      </c>
      <c r="KE14" s="2">
        <v>341.3</v>
      </c>
      <c r="KF14" s="2">
        <v>394.1</v>
      </c>
      <c r="KG14" s="2">
        <v>451.2</v>
      </c>
      <c r="KH14" s="2">
        <v>422.6</v>
      </c>
      <c r="KI14" s="2">
        <v>478.3</v>
      </c>
      <c r="KJ14" s="2">
        <v>459.8</v>
      </c>
      <c r="KK14" s="2">
        <v>403.6</v>
      </c>
      <c r="KL14" s="2">
        <v>408</v>
      </c>
      <c r="KM14" s="2">
        <v>444.7</v>
      </c>
      <c r="KN14" s="2">
        <v>532.29999999999995</v>
      </c>
      <c r="KO14" s="2">
        <v>858.6</v>
      </c>
      <c r="KP14" s="2">
        <v>414.8</v>
      </c>
      <c r="KQ14" s="2">
        <v>341.5</v>
      </c>
      <c r="KR14" s="2">
        <v>434.4</v>
      </c>
      <c r="KS14" s="2">
        <v>433.7</v>
      </c>
      <c r="KT14" s="2">
        <v>447.4</v>
      </c>
      <c r="KU14" s="2">
        <v>493.2</v>
      </c>
      <c r="KV14" s="2">
        <v>476</v>
      </c>
      <c r="KW14" s="2">
        <v>427.2</v>
      </c>
      <c r="KX14" s="2">
        <v>444.7</v>
      </c>
      <c r="KY14" s="2">
        <v>476.5</v>
      </c>
      <c r="KZ14" s="2">
        <v>553.1</v>
      </c>
      <c r="LA14" s="2">
        <v>902.3</v>
      </c>
      <c r="LB14" s="2">
        <v>459</v>
      </c>
      <c r="LC14" s="2">
        <v>368.7</v>
      </c>
      <c r="LD14" s="2">
        <v>436.7</v>
      </c>
      <c r="LE14" s="2">
        <v>465.3</v>
      </c>
      <c r="LF14" s="2">
        <v>458.5</v>
      </c>
      <c r="LG14" s="2">
        <v>459.3</v>
      </c>
      <c r="LH14" s="2">
        <v>499.8</v>
      </c>
      <c r="LI14" s="2">
        <v>399.2</v>
      </c>
      <c r="LJ14" s="2">
        <v>451.3</v>
      </c>
      <c r="LK14" s="2">
        <v>464.4</v>
      </c>
      <c r="LL14" s="2">
        <v>539.29999999999995</v>
      </c>
      <c r="LM14" s="2">
        <v>934.3</v>
      </c>
      <c r="LN14" s="2">
        <v>469</v>
      </c>
      <c r="LO14" s="2">
        <v>341.9</v>
      </c>
      <c r="LP14" s="2">
        <v>433</v>
      </c>
      <c r="LQ14" s="2">
        <v>497.7</v>
      </c>
      <c r="LR14" s="2">
        <v>492.7</v>
      </c>
      <c r="LS14" s="2">
        <v>489.7</v>
      </c>
      <c r="LT14" s="2">
        <v>492.9</v>
      </c>
      <c r="LU14" s="2">
        <v>424.4</v>
      </c>
      <c r="LV14" s="2">
        <v>459.9</v>
      </c>
      <c r="LW14" s="2">
        <v>494</v>
      </c>
      <c r="LX14" s="2">
        <v>558.79999999999995</v>
      </c>
      <c r="LY14" s="2">
        <v>899.8</v>
      </c>
      <c r="LZ14" s="2">
        <v>491.3</v>
      </c>
      <c r="MA14" s="2">
        <v>354.1</v>
      </c>
      <c r="MB14" s="2">
        <v>443.7</v>
      </c>
      <c r="MC14" s="2">
        <v>447.4</v>
      </c>
      <c r="MD14" s="2">
        <v>471.7</v>
      </c>
      <c r="ME14" s="2">
        <v>512.6</v>
      </c>
      <c r="MF14" s="2">
        <v>499.4</v>
      </c>
      <c r="MG14" s="2">
        <v>419.6</v>
      </c>
      <c r="MH14" s="2">
        <v>465.3</v>
      </c>
      <c r="MI14" s="2">
        <v>470.4</v>
      </c>
      <c r="MJ14" s="2">
        <v>542.79999999999995</v>
      </c>
      <c r="MK14" s="2">
        <v>887.5</v>
      </c>
      <c r="ML14" s="2">
        <v>461.2</v>
      </c>
      <c r="MM14" s="2">
        <v>345.4</v>
      </c>
      <c r="MN14" s="2">
        <v>415.7</v>
      </c>
      <c r="MO14" s="2">
        <v>479.9</v>
      </c>
      <c r="MP14" s="2">
        <v>453.9</v>
      </c>
    </row>
    <row r="15" spans="1:373" x14ac:dyDescent="0.25">
      <c r="A15" t="s">
        <v>13</v>
      </c>
      <c r="B15" s="12" t="s">
        <v>233</v>
      </c>
      <c r="C15" t="s">
        <v>210</v>
      </c>
      <c r="D15" s="3" t="s">
        <v>202</v>
      </c>
      <c r="E15" s="2">
        <v>50.4</v>
      </c>
      <c r="F15" s="2">
        <v>49.9</v>
      </c>
      <c r="G15" s="2">
        <v>48</v>
      </c>
      <c r="H15" s="2">
        <v>48.6</v>
      </c>
      <c r="I15" s="2">
        <v>51.3</v>
      </c>
      <c r="J15" s="2">
        <v>49.6</v>
      </c>
      <c r="K15" s="2">
        <v>51.6</v>
      </c>
      <c r="L15" s="2">
        <v>55.8</v>
      </c>
      <c r="M15" s="2">
        <v>69.900000000000006</v>
      </c>
      <c r="N15" s="2">
        <v>50.1</v>
      </c>
      <c r="O15" s="2">
        <v>64.7</v>
      </c>
      <c r="P15" s="2">
        <v>63.1</v>
      </c>
      <c r="Q15" s="2">
        <v>51.1</v>
      </c>
      <c r="R15" s="2">
        <v>54.8</v>
      </c>
      <c r="S15" s="2">
        <v>52.3</v>
      </c>
      <c r="T15" s="2">
        <v>57.7</v>
      </c>
      <c r="U15" s="2">
        <v>61.5</v>
      </c>
      <c r="V15" s="2">
        <v>61</v>
      </c>
      <c r="W15" s="2">
        <v>56.9</v>
      </c>
      <c r="X15" s="2">
        <v>59.3</v>
      </c>
      <c r="Y15" s="2">
        <v>70.2</v>
      </c>
      <c r="Z15" s="2">
        <v>54.1</v>
      </c>
      <c r="AA15" s="2">
        <v>72.3</v>
      </c>
      <c r="AB15" s="2">
        <v>61</v>
      </c>
      <c r="AC15" s="2">
        <v>53</v>
      </c>
      <c r="AD15" s="2">
        <v>59.3</v>
      </c>
      <c r="AE15" s="2">
        <v>54.8</v>
      </c>
      <c r="AF15" s="2">
        <v>57.3</v>
      </c>
      <c r="AG15" s="2">
        <v>58.7</v>
      </c>
      <c r="AH15" s="2">
        <v>53.9</v>
      </c>
      <c r="AI15" s="2">
        <v>64.2</v>
      </c>
      <c r="AJ15" s="2">
        <v>68.400000000000006</v>
      </c>
      <c r="AK15" s="2">
        <v>79.900000000000006</v>
      </c>
      <c r="AL15" s="2">
        <v>63.2</v>
      </c>
      <c r="AM15" s="2">
        <v>66.400000000000006</v>
      </c>
      <c r="AN15" s="2">
        <v>65</v>
      </c>
      <c r="AO15" s="2">
        <v>62.8</v>
      </c>
      <c r="AP15" s="2">
        <v>66</v>
      </c>
      <c r="AQ15" s="2">
        <v>57.5</v>
      </c>
      <c r="AR15" s="2">
        <v>64.599999999999994</v>
      </c>
      <c r="AS15" s="2">
        <v>67.5</v>
      </c>
      <c r="AT15" s="2">
        <v>62.4</v>
      </c>
      <c r="AU15" s="2">
        <v>66.2</v>
      </c>
      <c r="AV15" s="2">
        <v>70</v>
      </c>
      <c r="AW15" s="2">
        <v>85</v>
      </c>
      <c r="AX15" s="2">
        <v>65.400000000000006</v>
      </c>
      <c r="AY15" s="2">
        <v>70.2</v>
      </c>
      <c r="AZ15" s="2">
        <v>64.2</v>
      </c>
      <c r="BA15" s="2">
        <v>65.5</v>
      </c>
      <c r="BB15" s="2">
        <v>68.3</v>
      </c>
      <c r="BC15" s="2">
        <v>60.3</v>
      </c>
      <c r="BD15" s="2">
        <v>69.599999999999994</v>
      </c>
      <c r="BE15" s="2">
        <v>69.2</v>
      </c>
      <c r="BF15" s="2">
        <v>70.2</v>
      </c>
      <c r="BG15" s="2">
        <v>72.3</v>
      </c>
      <c r="BH15" s="2">
        <v>73.3</v>
      </c>
      <c r="BI15" s="2">
        <v>98.7</v>
      </c>
      <c r="BJ15" s="2">
        <v>65</v>
      </c>
      <c r="BK15" s="2">
        <v>78.5</v>
      </c>
      <c r="BL15" s="2">
        <v>75.900000000000006</v>
      </c>
      <c r="BM15" s="2">
        <v>74.2</v>
      </c>
      <c r="BN15" s="2">
        <v>76.7</v>
      </c>
      <c r="BO15" s="2">
        <v>73.400000000000006</v>
      </c>
      <c r="BP15" s="2">
        <v>85.1</v>
      </c>
      <c r="BQ15" s="2">
        <v>82.3</v>
      </c>
      <c r="BR15" s="2">
        <v>80.3</v>
      </c>
      <c r="BS15" s="2">
        <v>80</v>
      </c>
      <c r="BT15" s="2">
        <v>78.400000000000006</v>
      </c>
      <c r="BU15" s="2">
        <v>98.9</v>
      </c>
      <c r="BV15" s="2">
        <v>71.8</v>
      </c>
      <c r="BW15" s="2">
        <v>88.2</v>
      </c>
      <c r="BX15" s="2">
        <v>89</v>
      </c>
      <c r="BY15" s="2">
        <v>73</v>
      </c>
      <c r="BZ15" s="2">
        <v>80.3</v>
      </c>
      <c r="CA15" s="2">
        <v>75.3</v>
      </c>
      <c r="CB15" s="2">
        <v>74.2</v>
      </c>
      <c r="CC15" s="2">
        <v>76.7</v>
      </c>
      <c r="CD15" s="2">
        <v>75.7</v>
      </c>
      <c r="CE15" s="2">
        <v>80.5</v>
      </c>
      <c r="CF15" s="2">
        <v>90.4</v>
      </c>
      <c r="CG15" s="2">
        <v>100.1</v>
      </c>
      <c r="CH15" s="2">
        <v>80.5</v>
      </c>
      <c r="CI15" s="2">
        <v>93.3</v>
      </c>
      <c r="CJ15" s="2">
        <v>90.6</v>
      </c>
      <c r="CK15" s="2">
        <v>86.2</v>
      </c>
      <c r="CL15" s="2">
        <v>92.2</v>
      </c>
      <c r="CM15" s="2">
        <v>87.5</v>
      </c>
      <c r="CN15" s="2">
        <v>90.1</v>
      </c>
      <c r="CO15" s="2">
        <v>91.9</v>
      </c>
      <c r="CP15" s="2">
        <v>90.4</v>
      </c>
      <c r="CQ15" s="2">
        <v>90.3</v>
      </c>
      <c r="CR15" s="2">
        <v>90.1</v>
      </c>
      <c r="CS15" s="2">
        <v>95.2</v>
      </c>
      <c r="CT15" s="2">
        <v>80.400000000000006</v>
      </c>
      <c r="CU15" s="2">
        <v>93.3</v>
      </c>
      <c r="CV15" s="2">
        <v>99.5</v>
      </c>
      <c r="CW15" s="2">
        <v>84.2</v>
      </c>
      <c r="CX15" s="2">
        <v>93.7</v>
      </c>
      <c r="CY15" s="2">
        <v>83.9</v>
      </c>
      <c r="CZ15" s="2">
        <v>92.8</v>
      </c>
      <c r="DA15" s="2">
        <v>103.3</v>
      </c>
      <c r="DB15" s="2">
        <v>86.6</v>
      </c>
      <c r="DC15" s="2">
        <v>86.8</v>
      </c>
      <c r="DD15" s="2">
        <v>87.9</v>
      </c>
      <c r="DE15" s="2">
        <v>93.5</v>
      </c>
      <c r="DF15" s="2">
        <v>74.8</v>
      </c>
      <c r="DG15" s="2">
        <v>89.6</v>
      </c>
      <c r="DH15" s="2">
        <v>95.1</v>
      </c>
      <c r="DI15" s="2">
        <v>81.7</v>
      </c>
      <c r="DJ15" s="2">
        <v>91.6</v>
      </c>
      <c r="DK15" s="2">
        <v>92.6</v>
      </c>
      <c r="DL15" s="2">
        <v>103.6</v>
      </c>
      <c r="DM15" s="2">
        <v>98.9</v>
      </c>
      <c r="DN15" s="2">
        <v>98.7</v>
      </c>
      <c r="DO15" s="2">
        <v>91.3</v>
      </c>
      <c r="DP15" s="2">
        <v>103.1</v>
      </c>
      <c r="DQ15" s="2">
        <v>112</v>
      </c>
      <c r="DR15" s="2">
        <v>90.2</v>
      </c>
      <c r="DS15" s="2">
        <v>96.3</v>
      </c>
      <c r="DT15" s="2">
        <v>103.4</v>
      </c>
      <c r="DU15" s="2">
        <v>98.7</v>
      </c>
      <c r="DV15" s="2">
        <v>95.8</v>
      </c>
      <c r="DW15" s="2">
        <v>89.3</v>
      </c>
      <c r="DX15" s="2">
        <v>101.4</v>
      </c>
      <c r="DY15" s="2">
        <v>100.3</v>
      </c>
      <c r="DZ15" s="2">
        <v>90.2</v>
      </c>
      <c r="EA15" s="2">
        <v>88.8</v>
      </c>
      <c r="EB15" s="2">
        <v>91.8</v>
      </c>
      <c r="EC15" s="2">
        <v>114.8</v>
      </c>
      <c r="ED15" s="2">
        <v>89.6</v>
      </c>
      <c r="EE15" s="2">
        <v>92.5</v>
      </c>
      <c r="EF15" s="2">
        <v>114.3</v>
      </c>
      <c r="EG15" s="2">
        <v>97.9</v>
      </c>
      <c r="EH15" s="2">
        <v>105.7</v>
      </c>
      <c r="EI15" s="2">
        <v>86</v>
      </c>
      <c r="EJ15" s="2">
        <v>83.5</v>
      </c>
      <c r="EK15" s="2">
        <v>76.900000000000006</v>
      </c>
      <c r="EL15" s="2">
        <v>85.2</v>
      </c>
      <c r="EM15" s="2">
        <v>85.1</v>
      </c>
      <c r="EN15" s="2">
        <v>91.8</v>
      </c>
      <c r="EO15" s="2">
        <v>92.5</v>
      </c>
      <c r="EP15" s="2">
        <v>75.5</v>
      </c>
      <c r="EQ15" s="2">
        <v>83.8</v>
      </c>
      <c r="ER15" s="2">
        <v>112.9</v>
      </c>
      <c r="ES15" s="2">
        <v>90.7</v>
      </c>
      <c r="ET15" s="2">
        <v>101</v>
      </c>
      <c r="EU15" s="2">
        <v>102.5</v>
      </c>
      <c r="EV15" s="2">
        <v>102.5</v>
      </c>
      <c r="EW15" s="2">
        <v>92.8</v>
      </c>
      <c r="EX15" s="2">
        <v>93.4</v>
      </c>
      <c r="EY15" s="2">
        <v>88.7</v>
      </c>
      <c r="EZ15" s="2">
        <v>96.8</v>
      </c>
      <c r="FA15" s="2">
        <v>101.7</v>
      </c>
      <c r="FB15" s="2">
        <v>77.3</v>
      </c>
      <c r="FC15" s="2">
        <v>77.099999999999994</v>
      </c>
      <c r="FD15" s="2">
        <v>87.7</v>
      </c>
      <c r="FE15" s="2">
        <v>69.900000000000006</v>
      </c>
      <c r="FF15" s="2">
        <v>83.2</v>
      </c>
      <c r="FG15" s="2">
        <v>75.5</v>
      </c>
      <c r="FH15" s="2">
        <v>82.8</v>
      </c>
      <c r="FI15" s="2">
        <v>88.1</v>
      </c>
      <c r="FJ15" s="2">
        <v>83.9</v>
      </c>
      <c r="FK15" s="2">
        <v>88.6</v>
      </c>
      <c r="FL15" s="2">
        <v>96</v>
      </c>
      <c r="FM15" s="2">
        <v>106.2</v>
      </c>
      <c r="FN15" s="2">
        <v>89.5</v>
      </c>
      <c r="FO15" s="2">
        <v>90.2</v>
      </c>
      <c r="FP15" s="2">
        <v>94.9</v>
      </c>
      <c r="FQ15" s="2">
        <v>85.7</v>
      </c>
      <c r="FR15" s="2">
        <v>89.7</v>
      </c>
      <c r="FS15" s="2">
        <v>86.8</v>
      </c>
      <c r="FT15" s="2">
        <v>87.9</v>
      </c>
      <c r="FU15" s="2">
        <v>96.7</v>
      </c>
      <c r="FV15" s="2">
        <v>93.6</v>
      </c>
      <c r="FW15" s="2">
        <v>92.3</v>
      </c>
      <c r="FX15" s="2">
        <v>99.1</v>
      </c>
      <c r="FY15" s="2">
        <v>118.9</v>
      </c>
      <c r="FZ15" s="2">
        <v>91</v>
      </c>
      <c r="GA15" s="2">
        <v>93.2</v>
      </c>
      <c r="GB15" s="2">
        <v>98.6</v>
      </c>
      <c r="GC15" s="2">
        <v>92.8</v>
      </c>
      <c r="GD15" s="2">
        <v>97.7</v>
      </c>
      <c r="GE15" s="2">
        <v>90.1</v>
      </c>
      <c r="GF15" s="2">
        <v>89</v>
      </c>
      <c r="GG15" s="2">
        <v>91.1</v>
      </c>
      <c r="GH15" s="2">
        <v>93.9</v>
      </c>
      <c r="GI15" s="2">
        <v>91.4</v>
      </c>
      <c r="GJ15" s="2">
        <v>94.4</v>
      </c>
      <c r="GK15" s="2">
        <v>118.3</v>
      </c>
      <c r="GL15" s="2">
        <v>89.1</v>
      </c>
      <c r="GM15" s="2">
        <v>89.3</v>
      </c>
      <c r="GN15" s="2">
        <v>97.1</v>
      </c>
      <c r="GO15" s="2">
        <v>86.4</v>
      </c>
      <c r="GP15" s="2">
        <v>90.8</v>
      </c>
      <c r="GQ15" s="2">
        <v>89.4</v>
      </c>
      <c r="GR15" s="2">
        <v>85.9</v>
      </c>
      <c r="GS15" s="2">
        <v>83.3</v>
      </c>
      <c r="GT15" s="2">
        <v>87.9</v>
      </c>
      <c r="GU15" s="2">
        <v>80.3</v>
      </c>
      <c r="GV15" s="2">
        <v>85.7</v>
      </c>
      <c r="GW15" s="2">
        <v>102</v>
      </c>
      <c r="GX15" s="2">
        <v>80</v>
      </c>
      <c r="GY15" s="2">
        <v>83</v>
      </c>
      <c r="GZ15" s="2">
        <v>96.3</v>
      </c>
      <c r="HA15" s="2">
        <v>83.9</v>
      </c>
      <c r="HB15" s="2">
        <v>84.1</v>
      </c>
      <c r="HC15" s="2">
        <v>84</v>
      </c>
      <c r="HD15" s="2">
        <v>91.8</v>
      </c>
      <c r="HE15" s="2">
        <v>89.4</v>
      </c>
      <c r="HF15" s="2">
        <v>89.3</v>
      </c>
      <c r="HG15" s="2">
        <v>82.2</v>
      </c>
      <c r="HH15" s="2">
        <v>87.3</v>
      </c>
      <c r="HI15" s="2">
        <v>108.2</v>
      </c>
      <c r="HJ15" s="2">
        <v>79.8</v>
      </c>
      <c r="HK15" s="2">
        <v>84.8</v>
      </c>
      <c r="HL15" s="2">
        <v>90.8</v>
      </c>
      <c r="HM15" s="2">
        <v>81.2</v>
      </c>
      <c r="HN15" s="2">
        <v>96.3</v>
      </c>
      <c r="HO15" s="2">
        <v>84.2</v>
      </c>
      <c r="HP15" s="2">
        <v>105.6</v>
      </c>
      <c r="HQ15" s="2">
        <v>99.2</v>
      </c>
      <c r="HR15" s="2">
        <v>91.6</v>
      </c>
      <c r="HS15" s="2">
        <v>93.4</v>
      </c>
      <c r="HT15" s="2">
        <v>100.5</v>
      </c>
      <c r="HU15" s="2">
        <v>111.8</v>
      </c>
      <c r="HV15" s="2">
        <v>96.7</v>
      </c>
      <c r="HW15" s="2">
        <v>102.3</v>
      </c>
      <c r="HX15" s="2">
        <v>110.4</v>
      </c>
      <c r="HY15" s="2">
        <v>88.3</v>
      </c>
      <c r="HZ15" s="2">
        <v>91.9</v>
      </c>
      <c r="IA15" s="2">
        <v>92.2</v>
      </c>
      <c r="IB15" s="2">
        <v>97</v>
      </c>
      <c r="IC15" s="2">
        <v>101.2</v>
      </c>
      <c r="ID15" s="2">
        <v>88.4</v>
      </c>
      <c r="IE15" s="2">
        <v>94.7</v>
      </c>
      <c r="IF15" s="2">
        <v>99.4</v>
      </c>
      <c r="IG15" s="2">
        <v>116.8</v>
      </c>
      <c r="IH15" s="2">
        <v>94.9</v>
      </c>
      <c r="II15" s="2">
        <v>95</v>
      </c>
      <c r="IJ15" s="2">
        <v>106.7</v>
      </c>
      <c r="IK15" s="2">
        <v>102.8</v>
      </c>
      <c r="IL15" s="2">
        <v>105</v>
      </c>
      <c r="IM15" s="2">
        <v>96.9</v>
      </c>
      <c r="IN15" s="2">
        <v>99.7</v>
      </c>
      <c r="IO15" s="2">
        <v>111.7</v>
      </c>
      <c r="IP15" s="2">
        <v>95.4</v>
      </c>
      <c r="IQ15" s="2">
        <v>85.5</v>
      </c>
      <c r="IR15" s="2">
        <v>90.2</v>
      </c>
      <c r="IS15" s="2">
        <v>110.2</v>
      </c>
      <c r="IT15" s="2">
        <v>88.6</v>
      </c>
      <c r="IU15" s="2">
        <v>86.8</v>
      </c>
      <c r="IV15" s="2">
        <v>96.6</v>
      </c>
      <c r="IW15" s="2">
        <v>86.4</v>
      </c>
      <c r="IX15" s="2">
        <v>90.8</v>
      </c>
      <c r="IY15" s="2">
        <v>87.2</v>
      </c>
      <c r="IZ15" s="2">
        <v>105.4</v>
      </c>
      <c r="JA15" s="2">
        <v>110.4</v>
      </c>
      <c r="JB15" s="2">
        <v>108.9</v>
      </c>
      <c r="JC15" s="2">
        <v>101.7</v>
      </c>
      <c r="JD15" s="2">
        <v>109.5</v>
      </c>
      <c r="JE15" s="2">
        <v>136.1</v>
      </c>
      <c r="JF15" s="2">
        <v>92.3</v>
      </c>
      <c r="JG15" s="2">
        <v>91.9</v>
      </c>
      <c r="JH15" s="2">
        <v>109.2</v>
      </c>
      <c r="JI15" s="2">
        <v>93.8</v>
      </c>
      <c r="JJ15" s="2">
        <v>100.6</v>
      </c>
      <c r="JK15" s="2">
        <v>95.4</v>
      </c>
      <c r="JL15" s="2">
        <v>103.1</v>
      </c>
      <c r="JM15" s="2">
        <v>101</v>
      </c>
      <c r="JN15" s="2">
        <v>99.3</v>
      </c>
      <c r="JO15" s="2">
        <v>97</v>
      </c>
      <c r="JP15" s="2">
        <v>102.6</v>
      </c>
      <c r="JQ15" s="2">
        <v>142.19999999999999</v>
      </c>
      <c r="JR15" s="2">
        <v>103.2</v>
      </c>
      <c r="JS15" s="2">
        <v>99.6</v>
      </c>
      <c r="JT15" s="2">
        <v>101.7</v>
      </c>
      <c r="JU15" s="2">
        <v>94.6</v>
      </c>
      <c r="JV15" s="2">
        <v>96.4</v>
      </c>
      <c r="JW15" s="2">
        <v>93.1</v>
      </c>
      <c r="JX15" s="2">
        <v>99</v>
      </c>
      <c r="JY15" s="2">
        <v>96.1</v>
      </c>
      <c r="JZ15" s="2">
        <v>94</v>
      </c>
      <c r="KA15" s="2">
        <v>91.9</v>
      </c>
      <c r="KB15" s="2">
        <v>96</v>
      </c>
      <c r="KC15" s="2">
        <v>127.3</v>
      </c>
      <c r="KD15" s="2">
        <v>86.7</v>
      </c>
      <c r="KE15" s="2">
        <v>85.8</v>
      </c>
      <c r="KF15" s="2">
        <v>93.9</v>
      </c>
      <c r="KG15" s="2">
        <v>81.099999999999994</v>
      </c>
      <c r="KH15" s="2">
        <v>94.5</v>
      </c>
      <c r="KI15" s="2">
        <v>93.8</v>
      </c>
      <c r="KJ15" s="2">
        <v>95.3</v>
      </c>
      <c r="KK15" s="2">
        <v>99.2</v>
      </c>
      <c r="KL15" s="2">
        <v>92.1</v>
      </c>
      <c r="KM15" s="2">
        <v>91.5</v>
      </c>
      <c r="KN15" s="2">
        <v>97.5</v>
      </c>
      <c r="KO15" s="2">
        <v>119.4</v>
      </c>
      <c r="KP15" s="2">
        <v>87.1</v>
      </c>
      <c r="KQ15" s="2">
        <v>79.7</v>
      </c>
      <c r="KR15" s="2">
        <v>95.4</v>
      </c>
      <c r="KS15" s="2">
        <v>79.400000000000006</v>
      </c>
      <c r="KT15" s="2">
        <v>80.7</v>
      </c>
      <c r="KU15" s="2">
        <v>78.3</v>
      </c>
      <c r="KV15" s="2">
        <v>89.7</v>
      </c>
      <c r="KW15" s="2">
        <v>91.8</v>
      </c>
      <c r="KX15" s="2">
        <v>84.6</v>
      </c>
      <c r="KY15" s="2">
        <v>93.9</v>
      </c>
      <c r="KZ15" s="2">
        <v>95.5</v>
      </c>
      <c r="LA15" s="2">
        <v>124.1</v>
      </c>
      <c r="LB15" s="2">
        <v>97.2</v>
      </c>
      <c r="LC15" s="2">
        <v>102.1</v>
      </c>
      <c r="LD15" s="2">
        <v>103.2</v>
      </c>
      <c r="LE15" s="2">
        <v>96.5</v>
      </c>
      <c r="LF15" s="2">
        <v>100.7</v>
      </c>
      <c r="LG15" s="2">
        <v>90.4</v>
      </c>
      <c r="LH15" s="2">
        <v>103.5</v>
      </c>
      <c r="LI15" s="2">
        <v>102.9</v>
      </c>
      <c r="LJ15" s="2">
        <v>98.2</v>
      </c>
      <c r="LK15" s="2">
        <v>96.6</v>
      </c>
      <c r="LL15" s="2">
        <v>96.1</v>
      </c>
      <c r="LM15" s="2">
        <v>126.6</v>
      </c>
      <c r="LN15" s="2">
        <v>96.3</v>
      </c>
      <c r="LO15" s="2">
        <v>99.5</v>
      </c>
      <c r="LP15" s="2">
        <v>106.6</v>
      </c>
      <c r="LQ15" s="2">
        <v>85.2</v>
      </c>
      <c r="LR15" s="2">
        <v>89.7</v>
      </c>
      <c r="LS15" s="2">
        <v>88.1</v>
      </c>
      <c r="LT15" s="2">
        <v>90.2</v>
      </c>
      <c r="LU15" s="2">
        <v>93.9</v>
      </c>
      <c r="LV15" s="2">
        <v>85.8</v>
      </c>
      <c r="LW15" s="2">
        <v>87</v>
      </c>
      <c r="LX15" s="2">
        <v>85.8</v>
      </c>
      <c r="LY15" s="2">
        <v>123.7</v>
      </c>
      <c r="LZ15" s="2">
        <v>86.7</v>
      </c>
      <c r="MA15" s="2">
        <v>102.1</v>
      </c>
      <c r="MB15" s="2">
        <v>112.2</v>
      </c>
      <c r="MC15" s="2">
        <v>98.9</v>
      </c>
      <c r="MD15" s="2">
        <v>103.7</v>
      </c>
      <c r="ME15" s="2">
        <v>109.9</v>
      </c>
      <c r="MF15" s="2">
        <v>122.6</v>
      </c>
      <c r="MG15" s="2">
        <v>128.5</v>
      </c>
      <c r="MH15" s="2">
        <v>119.9</v>
      </c>
      <c r="MI15" s="2">
        <v>132.69999999999999</v>
      </c>
      <c r="MJ15" s="2">
        <v>132.5</v>
      </c>
      <c r="MK15" s="2">
        <v>183.2</v>
      </c>
      <c r="ML15" s="2">
        <v>141</v>
      </c>
      <c r="MM15" s="2">
        <v>138.1</v>
      </c>
      <c r="MN15" s="2">
        <v>156.6</v>
      </c>
      <c r="MO15" s="2">
        <v>121.7</v>
      </c>
      <c r="MP15" s="2">
        <v>123.2</v>
      </c>
    </row>
    <row r="16" spans="1:373" x14ac:dyDescent="0.25">
      <c r="A16" t="s">
        <v>14</v>
      </c>
      <c r="B16" s="12" t="s">
        <v>234</v>
      </c>
      <c r="C16" t="s">
        <v>210</v>
      </c>
      <c r="D16" s="3" t="s">
        <v>203</v>
      </c>
      <c r="E16" s="2">
        <v>22.2</v>
      </c>
      <c r="F16" s="2">
        <v>23.1</v>
      </c>
      <c r="G16" s="2">
        <v>22.8</v>
      </c>
      <c r="H16" s="2">
        <v>23.2</v>
      </c>
      <c r="I16" s="2">
        <v>21.4</v>
      </c>
      <c r="J16" s="2">
        <v>21.8</v>
      </c>
      <c r="K16" s="2">
        <v>21</v>
      </c>
      <c r="L16" s="2">
        <v>23.5</v>
      </c>
      <c r="M16" s="2">
        <v>31.4</v>
      </c>
      <c r="N16" s="2">
        <v>20.7</v>
      </c>
      <c r="O16" s="2">
        <v>22.1</v>
      </c>
      <c r="P16" s="2">
        <v>24.9</v>
      </c>
      <c r="Q16" s="2">
        <v>24.5</v>
      </c>
      <c r="R16" s="2">
        <v>25.4</v>
      </c>
      <c r="S16" s="2">
        <v>24.6</v>
      </c>
      <c r="T16" s="2">
        <v>23.9</v>
      </c>
      <c r="U16" s="2">
        <v>25</v>
      </c>
      <c r="V16" s="2">
        <v>24.5</v>
      </c>
      <c r="W16" s="2">
        <v>24.6</v>
      </c>
      <c r="X16" s="2">
        <v>27.8</v>
      </c>
      <c r="Y16" s="2">
        <v>36.799999999999997</v>
      </c>
      <c r="Z16" s="2">
        <v>21.4</v>
      </c>
      <c r="AA16" s="2">
        <v>22.8</v>
      </c>
      <c r="AB16" s="2">
        <v>24.5</v>
      </c>
      <c r="AC16" s="2">
        <v>23.1</v>
      </c>
      <c r="AD16" s="2">
        <v>27.1</v>
      </c>
      <c r="AE16" s="2">
        <v>24.3</v>
      </c>
      <c r="AF16" s="2">
        <v>25.6</v>
      </c>
      <c r="AG16" s="2">
        <v>25.5</v>
      </c>
      <c r="AH16" s="2">
        <v>23.3</v>
      </c>
      <c r="AI16" s="2">
        <v>26.1</v>
      </c>
      <c r="AJ16" s="2">
        <v>27.8</v>
      </c>
      <c r="AK16" s="2">
        <v>35.4</v>
      </c>
      <c r="AL16" s="2">
        <v>23.4</v>
      </c>
      <c r="AM16" s="2">
        <v>21.8</v>
      </c>
      <c r="AN16" s="2">
        <v>24.5</v>
      </c>
      <c r="AO16" s="2">
        <v>25.3</v>
      </c>
      <c r="AP16" s="2">
        <v>29.7</v>
      </c>
      <c r="AQ16" s="2">
        <v>26.2</v>
      </c>
      <c r="AR16" s="2">
        <v>30.4</v>
      </c>
      <c r="AS16" s="2">
        <v>29</v>
      </c>
      <c r="AT16" s="2">
        <v>27.7</v>
      </c>
      <c r="AU16" s="2">
        <v>30.7</v>
      </c>
      <c r="AV16" s="2">
        <v>32.799999999999997</v>
      </c>
      <c r="AW16" s="2">
        <v>41.3</v>
      </c>
      <c r="AX16" s="2">
        <v>28.4</v>
      </c>
      <c r="AY16" s="2">
        <v>26.3</v>
      </c>
      <c r="AZ16" s="2">
        <v>27.1</v>
      </c>
      <c r="BA16" s="2">
        <v>29.8</v>
      </c>
      <c r="BB16" s="2">
        <v>34.4</v>
      </c>
      <c r="BC16" s="2">
        <v>29.9</v>
      </c>
      <c r="BD16" s="2">
        <v>35.200000000000003</v>
      </c>
      <c r="BE16" s="2">
        <v>33.6</v>
      </c>
      <c r="BF16" s="2">
        <v>33.5</v>
      </c>
      <c r="BG16" s="2">
        <v>34</v>
      </c>
      <c r="BH16" s="2">
        <v>34.4</v>
      </c>
      <c r="BI16" s="2">
        <v>46.4</v>
      </c>
      <c r="BJ16" s="2">
        <v>30.8</v>
      </c>
      <c r="BK16" s="2">
        <v>28.3</v>
      </c>
      <c r="BL16" s="2">
        <v>30.8</v>
      </c>
      <c r="BM16" s="2">
        <v>32.200000000000003</v>
      </c>
      <c r="BN16" s="2">
        <v>35.5</v>
      </c>
      <c r="BO16" s="2">
        <v>34.799999999999997</v>
      </c>
      <c r="BP16" s="2">
        <v>35.700000000000003</v>
      </c>
      <c r="BQ16" s="2">
        <v>34.4</v>
      </c>
      <c r="BR16" s="2">
        <v>34.6</v>
      </c>
      <c r="BS16" s="2">
        <v>35.9</v>
      </c>
      <c r="BT16" s="2">
        <v>37</v>
      </c>
      <c r="BU16" s="2">
        <v>51.3</v>
      </c>
      <c r="BV16" s="2">
        <v>32.9</v>
      </c>
      <c r="BW16" s="2">
        <v>34.299999999999997</v>
      </c>
      <c r="BX16" s="2">
        <v>37</v>
      </c>
      <c r="BY16" s="2">
        <v>34.799999999999997</v>
      </c>
      <c r="BZ16" s="2">
        <v>38.6</v>
      </c>
      <c r="CA16" s="2">
        <v>37</v>
      </c>
      <c r="CB16" s="2">
        <v>38.1</v>
      </c>
      <c r="CC16" s="2">
        <v>37.299999999999997</v>
      </c>
      <c r="CD16" s="2">
        <v>39.299999999999997</v>
      </c>
      <c r="CE16" s="2">
        <v>39.5</v>
      </c>
      <c r="CF16" s="2">
        <v>46.7</v>
      </c>
      <c r="CG16" s="2">
        <v>68.099999999999994</v>
      </c>
      <c r="CH16" s="2">
        <v>37.799999999999997</v>
      </c>
      <c r="CI16" s="2">
        <v>34.299999999999997</v>
      </c>
      <c r="CJ16" s="2">
        <v>41.4</v>
      </c>
      <c r="CK16" s="2">
        <v>38.299999999999997</v>
      </c>
      <c r="CL16" s="2">
        <v>44.8</v>
      </c>
      <c r="CM16" s="2">
        <v>44.1</v>
      </c>
      <c r="CN16" s="2">
        <v>42.2</v>
      </c>
      <c r="CO16" s="2">
        <v>46.2</v>
      </c>
      <c r="CP16" s="2">
        <v>48.7</v>
      </c>
      <c r="CQ16" s="2">
        <v>49.6</v>
      </c>
      <c r="CR16" s="2">
        <v>54.4</v>
      </c>
      <c r="CS16" s="2">
        <v>75.3</v>
      </c>
      <c r="CT16" s="2">
        <v>47.3</v>
      </c>
      <c r="CU16" s="2">
        <v>46</v>
      </c>
      <c r="CV16" s="2">
        <v>49.6</v>
      </c>
      <c r="CW16" s="2">
        <v>45.6</v>
      </c>
      <c r="CX16" s="2">
        <v>49.9</v>
      </c>
      <c r="CY16" s="2">
        <v>45.2</v>
      </c>
      <c r="CZ16" s="2">
        <v>46.2</v>
      </c>
      <c r="DA16" s="2">
        <v>47.4</v>
      </c>
      <c r="DB16" s="2">
        <v>46.2</v>
      </c>
      <c r="DC16" s="2">
        <v>51</v>
      </c>
      <c r="DD16" s="2">
        <v>54.2</v>
      </c>
      <c r="DE16" s="2">
        <v>72.5</v>
      </c>
      <c r="DF16" s="2">
        <v>45.4</v>
      </c>
      <c r="DG16" s="2">
        <v>43.5</v>
      </c>
      <c r="DH16" s="2">
        <v>46.7</v>
      </c>
      <c r="DI16" s="2">
        <v>46.4</v>
      </c>
      <c r="DJ16" s="2">
        <v>48.3</v>
      </c>
      <c r="DK16" s="2">
        <v>43.2</v>
      </c>
      <c r="DL16" s="2">
        <v>47.7</v>
      </c>
      <c r="DM16" s="2">
        <v>49.3</v>
      </c>
      <c r="DN16" s="2">
        <v>52.1</v>
      </c>
      <c r="DO16" s="2">
        <v>55.8</v>
      </c>
      <c r="DP16" s="2">
        <v>59.5</v>
      </c>
      <c r="DQ16" s="2">
        <v>82.4</v>
      </c>
      <c r="DR16" s="2">
        <v>53.1</v>
      </c>
      <c r="DS16" s="2">
        <v>53.5</v>
      </c>
      <c r="DT16" s="2">
        <v>52.9</v>
      </c>
      <c r="DU16" s="2">
        <v>52.4</v>
      </c>
      <c r="DV16" s="2">
        <v>52.8</v>
      </c>
      <c r="DW16" s="2">
        <v>48.1</v>
      </c>
      <c r="DX16" s="2">
        <v>51.1</v>
      </c>
      <c r="DY16" s="2">
        <v>49.8</v>
      </c>
      <c r="DZ16" s="2">
        <v>55.2</v>
      </c>
      <c r="EA16" s="2">
        <v>57.9</v>
      </c>
      <c r="EB16" s="2">
        <v>61.4</v>
      </c>
      <c r="EC16" s="2">
        <v>80.3</v>
      </c>
      <c r="ED16" s="2">
        <v>48.4</v>
      </c>
      <c r="EE16" s="2">
        <v>45.1</v>
      </c>
      <c r="EF16" s="2">
        <v>48.9</v>
      </c>
      <c r="EG16" s="2">
        <v>45.7</v>
      </c>
      <c r="EH16" s="2">
        <v>48.1</v>
      </c>
      <c r="EI16" s="2">
        <v>46.2</v>
      </c>
      <c r="EJ16" s="2">
        <v>49.5</v>
      </c>
      <c r="EK16" s="2">
        <v>50.3</v>
      </c>
      <c r="EL16" s="2">
        <v>54.2</v>
      </c>
      <c r="EM16" s="2">
        <v>58.9</v>
      </c>
      <c r="EN16" s="2">
        <v>63.9</v>
      </c>
      <c r="EO16" s="2">
        <v>95.4</v>
      </c>
      <c r="EP16" s="2">
        <v>52.7</v>
      </c>
      <c r="EQ16" s="2">
        <v>51.4</v>
      </c>
      <c r="ER16" s="2">
        <v>54.1</v>
      </c>
      <c r="ES16" s="2">
        <v>48.1</v>
      </c>
      <c r="ET16" s="2">
        <v>50.9</v>
      </c>
      <c r="EU16" s="2">
        <v>52.5</v>
      </c>
      <c r="EV16" s="2">
        <v>55.8</v>
      </c>
      <c r="EW16" s="2">
        <v>57.7</v>
      </c>
      <c r="EX16" s="2">
        <v>51.9</v>
      </c>
      <c r="EY16" s="2">
        <v>52.9</v>
      </c>
      <c r="EZ16" s="2">
        <v>59.4</v>
      </c>
      <c r="FA16" s="2">
        <v>94.4</v>
      </c>
      <c r="FB16" s="2">
        <v>49.2</v>
      </c>
      <c r="FC16" s="2">
        <v>43</v>
      </c>
      <c r="FD16" s="2">
        <v>48.1</v>
      </c>
      <c r="FE16" s="2">
        <v>48.2</v>
      </c>
      <c r="FF16" s="2">
        <v>51.2</v>
      </c>
      <c r="FG16" s="2">
        <v>50</v>
      </c>
      <c r="FH16" s="2">
        <v>54.9</v>
      </c>
      <c r="FI16" s="2">
        <v>53.3</v>
      </c>
      <c r="FJ16" s="2">
        <v>54.9</v>
      </c>
      <c r="FK16" s="2">
        <v>55.3</v>
      </c>
      <c r="FL16" s="2">
        <v>67.5</v>
      </c>
      <c r="FM16" s="2">
        <v>105.9</v>
      </c>
      <c r="FN16" s="2">
        <v>53.6</v>
      </c>
      <c r="FO16" s="2">
        <v>54.7</v>
      </c>
      <c r="FP16" s="2">
        <v>56.6</v>
      </c>
      <c r="FQ16" s="2">
        <v>53.9</v>
      </c>
      <c r="FR16" s="2">
        <v>57.4</v>
      </c>
      <c r="FS16" s="2">
        <v>60.3</v>
      </c>
      <c r="FT16" s="2">
        <v>64.5</v>
      </c>
      <c r="FU16" s="2">
        <v>62.2</v>
      </c>
      <c r="FV16" s="2">
        <v>61.4</v>
      </c>
      <c r="FW16" s="2">
        <v>59.2</v>
      </c>
      <c r="FX16" s="2">
        <v>65.5</v>
      </c>
      <c r="FY16" s="2">
        <v>104.9</v>
      </c>
      <c r="FZ16" s="2">
        <v>53.8</v>
      </c>
      <c r="GA16" s="2">
        <v>51.5</v>
      </c>
      <c r="GB16" s="2">
        <v>53.1</v>
      </c>
      <c r="GC16" s="2">
        <v>50.8</v>
      </c>
      <c r="GD16" s="2">
        <v>55.2</v>
      </c>
      <c r="GE16" s="2">
        <v>60.4</v>
      </c>
      <c r="GF16" s="2">
        <v>63.5</v>
      </c>
      <c r="GG16" s="2">
        <v>57.5</v>
      </c>
      <c r="GH16" s="2">
        <v>60.1</v>
      </c>
      <c r="GI16" s="2">
        <v>59.3</v>
      </c>
      <c r="GJ16" s="2">
        <v>64.8</v>
      </c>
      <c r="GK16" s="2">
        <v>102</v>
      </c>
      <c r="GL16" s="2">
        <v>58.9</v>
      </c>
      <c r="GM16" s="2">
        <v>49.5</v>
      </c>
      <c r="GN16" s="2">
        <v>53.3</v>
      </c>
      <c r="GO16" s="2">
        <v>56</v>
      </c>
      <c r="GP16" s="2">
        <v>52.4</v>
      </c>
      <c r="GQ16" s="2">
        <v>54.2</v>
      </c>
      <c r="GR16" s="2">
        <v>60.6</v>
      </c>
      <c r="GS16" s="2">
        <v>54.7</v>
      </c>
      <c r="GT16" s="2">
        <v>56.3</v>
      </c>
      <c r="GU16" s="2">
        <v>61.7</v>
      </c>
      <c r="GV16" s="2">
        <v>67.2</v>
      </c>
      <c r="GW16" s="2">
        <v>107.4</v>
      </c>
      <c r="GX16" s="2">
        <v>60.4</v>
      </c>
      <c r="GY16" s="2">
        <v>49.4</v>
      </c>
      <c r="GZ16" s="2">
        <v>55.6</v>
      </c>
      <c r="HA16" s="2">
        <v>56.2</v>
      </c>
      <c r="HB16" s="2">
        <v>53.2</v>
      </c>
      <c r="HC16" s="2">
        <v>56.8</v>
      </c>
      <c r="HD16" s="2">
        <v>59.6</v>
      </c>
      <c r="HE16" s="2">
        <v>58.9</v>
      </c>
      <c r="HF16" s="2">
        <v>64.400000000000006</v>
      </c>
      <c r="HG16" s="2">
        <v>60.4</v>
      </c>
      <c r="HH16" s="2">
        <v>66.900000000000006</v>
      </c>
      <c r="HI16" s="2">
        <v>102.4</v>
      </c>
      <c r="HJ16" s="2">
        <v>63.1</v>
      </c>
      <c r="HK16" s="2">
        <v>56.2</v>
      </c>
      <c r="HL16" s="2">
        <v>60.6</v>
      </c>
      <c r="HM16" s="2">
        <v>59.4</v>
      </c>
      <c r="HN16" s="2">
        <v>62</v>
      </c>
      <c r="HO16" s="2">
        <v>69.2</v>
      </c>
      <c r="HP16" s="2">
        <v>57.3</v>
      </c>
      <c r="HQ16" s="2">
        <v>61.8</v>
      </c>
      <c r="HR16" s="2">
        <v>68.099999999999994</v>
      </c>
      <c r="HS16" s="2">
        <v>64.2</v>
      </c>
      <c r="HT16" s="2">
        <v>71.099999999999994</v>
      </c>
      <c r="HU16" s="2">
        <v>110.4</v>
      </c>
      <c r="HV16" s="2">
        <v>69.7</v>
      </c>
      <c r="HW16" s="2">
        <v>61.6</v>
      </c>
      <c r="HX16" s="2">
        <v>67.2</v>
      </c>
      <c r="HY16" s="2">
        <v>63.7</v>
      </c>
      <c r="HZ16" s="2">
        <v>59.7</v>
      </c>
      <c r="IA16" s="2">
        <v>60.4</v>
      </c>
      <c r="IB16" s="2">
        <v>64.2</v>
      </c>
      <c r="IC16" s="2">
        <v>61.8</v>
      </c>
      <c r="ID16" s="2">
        <v>62.9</v>
      </c>
      <c r="IE16" s="2">
        <v>60.8</v>
      </c>
      <c r="IF16" s="2">
        <v>72.8</v>
      </c>
      <c r="IG16" s="2">
        <v>110.5</v>
      </c>
      <c r="IH16" s="2">
        <v>64.3</v>
      </c>
      <c r="II16" s="2">
        <v>54.2</v>
      </c>
      <c r="IJ16" s="2">
        <v>62.2</v>
      </c>
      <c r="IK16" s="2">
        <v>60.2</v>
      </c>
      <c r="IL16" s="2">
        <v>64.400000000000006</v>
      </c>
      <c r="IM16" s="2">
        <v>63.4</v>
      </c>
      <c r="IN16" s="2">
        <v>68.599999999999994</v>
      </c>
      <c r="IO16" s="2">
        <v>71.099999999999994</v>
      </c>
      <c r="IP16" s="2">
        <v>67.2</v>
      </c>
      <c r="IQ16" s="2">
        <v>71.400000000000006</v>
      </c>
      <c r="IR16" s="2">
        <v>85.3</v>
      </c>
      <c r="IS16" s="2">
        <v>126.2</v>
      </c>
      <c r="IT16" s="2">
        <v>71.099999999999994</v>
      </c>
      <c r="IU16" s="2">
        <v>59.2</v>
      </c>
      <c r="IV16" s="2">
        <v>62.8</v>
      </c>
      <c r="IW16" s="2">
        <v>63.3</v>
      </c>
      <c r="IX16" s="2">
        <v>64.599999999999994</v>
      </c>
      <c r="IY16" s="2">
        <v>69.400000000000006</v>
      </c>
      <c r="IZ16" s="2">
        <v>73.099999999999994</v>
      </c>
      <c r="JA16" s="2">
        <v>71.400000000000006</v>
      </c>
      <c r="JB16" s="2">
        <v>72.099999999999994</v>
      </c>
      <c r="JC16" s="2">
        <v>79</v>
      </c>
      <c r="JD16" s="2">
        <v>88.7</v>
      </c>
      <c r="JE16" s="2">
        <v>130.80000000000001</v>
      </c>
      <c r="JF16" s="2">
        <v>78</v>
      </c>
      <c r="JG16" s="2">
        <v>70.099999999999994</v>
      </c>
      <c r="JH16" s="2">
        <v>76.3</v>
      </c>
      <c r="JI16" s="2">
        <v>67</v>
      </c>
      <c r="JJ16" s="2">
        <v>67.599999999999994</v>
      </c>
      <c r="JK16" s="2">
        <v>72.5</v>
      </c>
      <c r="JL16" s="2">
        <v>78.599999999999994</v>
      </c>
      <c r="JM16" s="2">
        <v>72.3</v>
      </c>
      <c r="JN16" s="2">
        <v>73.8</v>
      </c>
      <c r="JO16" s="2">
        <v>79.099999999999994</v>
      </c>
      <c r="JP16" s="2">
        <v>83.9</v>
      </c>
      <c r="JQ16" s="2">
        <v>125.1</v>
      </c>
      <c r="JR16" s="2">
        <v>77.7</v>
      </c>
      <c r="JS16" s="2">
        <v>64.400000000000006</v>
      </c>
      <c r="JT16" s="2">
        <v>71</v>
      </c>
      <c r="JU16" s="2">
        <v>70.7</v>
      </c>
      <c r="JV16" s="2">
        <v>70</v>
      </c>
      <c r="JW16" s="2">
        <v>74.8</v>
      </c>
      <c r="JX16" s="2">
        <v>73.400000000000006</v>
      </c>
      <c r="JY16" s="2">
        <v>72.3</v>
      </c>
      <c r="JZ16" s="2">
        <v>73.900000000000006</v>
      </c>
      <c r="KA16" s="2">
        <v>73.7</v>
      </c>
      <c r="KB16" s="2">
        <v>80.400000000000006</v>
      </c>
      <c r="KC16" s="2">
        <v>126.4</v>
      </c>
      <c r="KD16" s="2">
        <v>79.3</v>
      </c>
      <c r="KE16" s="2">
        <v>62.8</v>
      </c>
      <c r="KF16" s="2">
        <v>71.3</v>
      </c>
      <c r="KG16" s="2">
        <v>72.8</v>
      </c>
      <c r="KH16" s="2">
        <v>72.8</v>
      </c>
      <c r="KI16" s="2">
        <v>74.8</v>
      </c>
      <c r="KJ16" s="2">
        <v>72.5</v>
      </c>
      <c r="KK16" s="2">
        <v>73.900000000000006</v>
      </c>
      <c r="KL16" s="2">
        <v>76.400000000000006</v>
      </c>
      <c r="KM16" s="2">
        <v>87.6</v>
      </c>
      <c r="KN16" s="2">
        <v>94.4</v>
      </c>
      <c r="KO16" s="2">
        <v>152.30000000000001</v>
      </c>
      <c r="KP16" s="2">
        <v>91.9</v>
      </c>
      <c r="KQ16" s="2">
        <v>79.900000000000006</v>
      </c>
      <c r="KR16" s="2">
        <v>91.3</v>
      </c>
      <c r="KS16" s="2">
        <v>80.599999999999994</v>
      </c>
      <c r="KT16" s="2">
        <v>82.3</v>
      </c>
      <c r="KU16" s="2">
        <v>88.5</v>
      </c>
      <c r="KV16" s="2">
        <v>87.7</v>
      </c>
      <c r="KW16" s="2">
        <v>91.6</v>
      </c>
      <c r="KX16" s="2">
        <v>95.3</v>
      </c>
      <c r="KY16" s="2">
        <v>102.1</v>
      </c>
      <c r="KZ16" s="2">
        <v>110.1</v>
      </c>
      <c r="LA16" s="2">
        <v>177.7</v>
      </c>
      <c r="LB16" s="2">
        <v>104</v>
      </c>
      <c r="LC16" s="2">
        <v>87.9</v>
      </c>
      <c r="LD16" s="2">
        <v>93.3</v>
      </c>
      <c r="LE16" s="2">
        <v>92.3</v>
      </c>
      <c r="LF16" s="2">
        <v>91.6</v>
      </c>
      <c r="LG16" s="2">
        <v>89.1</v>
      </c>
      <c r="LH16" s="2">
        <v>83.4</v>
      </c>
      <c r="LI16" s="2">
        <v>85.1</v>
      </c>
      <c r="LJ16" s="2">
        <v>84.3</v>
      </c>
      <c r="LK16" s="2">
        <v>99.6</v>
      </c>
      <c r="LL16" s="2">
        <v>108</v>
      </c>
      <c r="LM16" s="2">
        <v>186.4</v>
      </c>
      <c r="LN16" s="2">
        <v>101.7</v>
      </c>
      <c r="LO16" s="2">
        <v>83.2</v>
      </c>
      <c r="LP16" s="2">
        <v>95.5</v>
      </c>
      <c r="LQ16" s="2">
        <v>101.5</v>
      </c>
      <c r="LR16" s="2">
        <v>99.3</v>
      </c>
      <c r="LS16" s="2">
        <v>92.7</v>
      </c>
      <c r="LT16" s="2">
        <v>99.1</v>
      </c>
      <c r="LU16" s="2">
        <v>95</v>
      </c>
      <c r="LV16" s="2">
        <v>100.8</v>
      </c>
      <c r="LW16" s="2">
        <v>106.8</v>
      </c>
      <c r="LX16" s="2">
        <v>111.1</v>
      </c>
      <c r="LY16" s="2">
        <v>200.9</v>
      </c>
      <c r="LZ16" s="2">
        <v>97.6</v>
      </c>
      <c r="MA16" s="2">
        <v>74.5</v>
      </c>
      <c r="MB16" s="2">
        <v>88.2</v>
      </c>
      <c r="MC16" s="2">
        <v>88.7</v>
      </c>
      <c r="MD16" s="2">
        <v>83.4</v>
      </c>
      <c r="ME16" s="2">
        <v>83.3</v>
      </c>
      <c r="MF16" s="2">
        <v>90.7</v>
      </c>
      <c r="MG16" s="2">
        <v>85</v>
      </c>
      <c r="MH16" s="2">
        <v>91.3</v>
      </c>
      <c r="MI16" s="2">
        <v>104.3</v>
      </c>
      <c r="MJ16" s="2">
        <v>112.7</v>
      </c>
      <c r="MK16" s="2">
        <v>200.3</v>
      </c>
      <c r="ML16" s="2">
        <v>107.1</v>
      </c>
      <c r="MM16" s="2">
        <v>78.099999999999994</v>
      </c>
      <c r="MN16" s="2">
        <v>87.7</v>
      </c>
      <c r="MO16" s="2">
        <v>97.5</v>
      </c>
      <c r="MP16" s="2">
        <v>82.9</v>
      </c>
    </row>
    <row r="17" spans="1:354" x14ac:dyDescent="0.25">
      <c r="A17" t="s">
        <v>15</v>
      </c>
      <c r="B17" s="12" t="s">
        <v>235</v>
      </c>
      <c r="C17" t="s">
        <v>210</v>
      </c>
      <c r="D17" s="3" t="s">
        <v>204</v>
      </c>
      <c r="E17" s="2">
        <v>43</v>
      </c>
      <c r="F17" s="2">
        <v>45.3</v>
      </c>
      <c r="G17" s="2">
        <v>43.7</v>
      </c>
      <c r="H17" s="2">
        <v>46.5</v>
      </c>
      <c r="I17" s="2">
        <v>44.8</v>
      </c>
      <c r="J17" s="2">
        <v>43.9</v>
      </c>
      <c r="K17" s="2">
        <v>45.6</v>
      </c>
      <c r="L17" s="2">
        <v>45.3</v>
      </c>
      <c r="M17" s="2">
        <v>55</v>
      </c>
      <c r="N17" s="2">
        <v>47.4</v>
      </c>
      <c r="O17" s="2">
        <v>44</v>
      </c>
      <c r="P17" s="2">
        <v>47.7</v>
      </c>
      <c r="Q17" s="2">
        <v>52.9</v>
      </c>
      <c r="R17" s="2">
        <v>55</v>
      </c>
      <c r="S17" s="2">
        <v>56.2</v>
      </c>
      <c r="T17" s="2">
        <v>54.6</v>
      </c>
      <c r="U17" s="2">
        <v>54.6</v>
      </c>
      <c r="V17" s="2">
        <v>53.8</v>
      </c>
      <c r="W17" s="2">
        <v>55.6</v>
      </c>
      <c r="X17" s="2">
        <v>57.7</v>
      </c>
      <c r="Y17" s="2">
        <v>71.400000000000006</v>
      </c>
      <c r="Z17" s="2">
        <v>55.3</v>
      </c>
      <c r="AA17" s="2">
        <v>52.7</v>
      </c>
      <c r="AB17" s="2">
        <v>57.3</v>
      </c>
      <c r="AC17" s="2">
        <v>50</v>
      </c>
      <c r="AD17" s="2">
        <v>55.7</v>
      </c>
      <c r="AE17" s="2">
        <v>53.2</v>
      </c>
      <c r="AF17" s="2">
        <v>53</v>
      </c>
      <c r="AG17" s="2">
        <v>54.6</v>
      </c>
      <c r="AH17" s="2">
        <v>51.4</v>
      </c>
      <c r="AI17" s="2">
        <v>55</v>
      </c>
      <c r="AJ17" s="2">
        <v>56.3</v>
      </c>
      <c r="AK17" s="2">
        <v>69.5</v>
      </c>
      <c r="AL17" s="2">
        <v>59</v>
      </c>
      <c r="AM17" s="2">
        <v>53.6</v>
      </c>
      <c r="AN17" s="2">
        <v>57.6</v>
      </c>
      <c r="AO17" s="2">
        <v>51.1</v>
      </c>
      <c r="AP17" s="2">
        <v>57.9</v>
      </c>
      <c r="AQ17" s="2">
        <v>57.2</v>
      </c>
      <c r="AR17" s="2">
        <v>59.9</v>
      </c>
      <c r="AS17" s="2">
        <v>60.7</v>
      </c>
      <c r="AT17" s="2">
        <v>57.7</v>
      </c>
      <c r="AU17" s="2">
        <v>59.5</v>
      </c>
      <c r="AV17" s="2">
        <v>62</v>
      </c>
      <c r="AW17" s="2">
        <v>73.2</v>
      </c>
      <c r="AX17" s="2">
        <v>58</v>
      </c>
      <c r="AY17" s="2">
        <v>53.9</v>
      </c>
      <c r="AZ17" s="2">
        <v>54.9</v>
      </c>
      <c r="BA17" s="2">
        <v>58.8</v>
      </c>
      <c r="BB17" s="2">
        <v>62.3</v>
      </c>
      <c r="BC17" s="2">
        <v>59</v>
      </c>
      <c r="BD17" s="2">
        <v>63.4</v>
      </c>
      <c r="BE17" s="2">
        <v>63.2</v>
      </c>
      <c r="BF17" s="2">
        <v>62</v>
      </c>
      <c r="BG17" s="2">
        <v>64</v>
      </c>
      <c r="BH17" s="2">
        <v>61.5</v>
      </c>
      <c r="BI17" s="2">
        <v>76.3</v>
      </c>
      <c r="BJ17" s="2">
        <v>66.3</v>
      </c>
      <c r="BK17" s="2">
        <v>61.3</v>
      </c>
      <c r="BL17" s="2">
        <v>61.6</v>
      </c>
      <c r="BM17" s="2">
        <v>64.099999999999994</v>
      </c>
      <c r="BN17" s="2">
        <v>67.8</v>
      </c>
      <c r="BO17" s="2">
        <v>66.599999999999994</v>
      </c>
      <c r="BP17" s="2">
        <v>68.2</v>
      </c>
      <c r="BQ17" s="2">
        <v>67.8</v>
      </c>
      <c r="BR17" s="2">
        <v>70</v>
      </c>
      <c r="BS17" s="2">
        <v>69.900000000000006</v>
      </c>
      <c r="BT17" s="2">
        <v>71.599999999999994</v>
      </c>
      <c r="BU17" s="2">
        <v>86.2</v>
      </c>
      <c r="BV17" s="2">
        <v>70.900000000000006</v>
      </c>
      <c r="BW17" s="2">
        <v>66.599999999999994</v>
      </c>
      <c r="BX17" s="2">
        <v>68.5</v>
      </c>
      <c r="BY17" s="2">
        <v>68.900000000000006</v>
      </c>
      <c r="BZ17" s="2">
        <v>71.3</v>
      </c>
      <c r="CA17" s="2">
        <v>77.400000000000006</v>
      </c>
      <c r="CB17" s="2">
        <v>78.5</v>
      </c>
      <c r="CC17" s="2">
        <v>86.7</v>
      </c>
      <c r="CD17" s="2">
        <v>88.1</v>
      </c>
      <c r="CE17" s="2">
        <v>87.5</v>
      </c>
      <c r="CF17" s="2">
        <v>86.2</v>
      </c>
      <c r="CG17" s="2">
        <v>109.3</v>
      </c>
      <c r="CH17" s="2">
        <v>86.9</v>
      </c>
      <c r="CI17" s="2">
        <v>81.7</v>
      </c>
      <c r="CJ17" s="2">
        <v>86.9</v>
      </c>
      <c r="CK17" s="2">
        <v>81.3</v>
      </c>
      <c r="CL17" s="2">
        <v>88.9</v>
      </c>
      <c r="CM17" s="2">
        <v>85.7</v>
      </c>
      <c r="CN17" s="2">
        <v>86.3</v>
      </c>
      <c r="CO17" s="2">
        <v>93.3</v>
      </c>
      <c r="CP17" s="2">
        <v>96.5</v>
      </c>
      <c r="CQ17" s="2">
        <v>97.2</v>
      </c>
      <c r="CR17" s="2">
        <v>100.7</v>
      </c>
      <c r="CS17" s="2">
        <v>119.6</v>
      </c>
      <c r="CT17" s="2">
        <v>93.4</v>
      </c>
      <c r="CU17" s="2">
        <v>88.1</v>
      </c>
      <c r="CV17" s="2">
        <v>99.5</v>
      </c>
      <c r="CW17" s="2">
        <v>99.2</v>
      </c>
      <c r="CX17" s="2">
        <v>107.7</v>
      </c>
      <c r="CY17" s="2">
        <v>98.9</v>
      </c>
      <c r="CZ17" s="2">
        <v>101</v>
      </c>
      <c r="DA17" s="2">
        <v>107.4</v>
      </c>
      <c r="DB17" s="2">
        <v>117</v>
      </c>
      <c r="DC17" s="2">
        <v>126.6</v>
      </c>
      <c r="DD17" s="2">
        <v>120.9</v>
      </c>
      <c r="DE17" s="2">
        <v>131.4</v>
      </c>
      <c r="DF17" s="2">
        <v>98.7</v>
      </c>
      <c r="DG17" s="2">
        <v>98.2</v>
      </c>
      <c r="DH17" s="2">
        <v>107</v>
      </c>
      <c r="DI17" s="2">
        <v>108.9</v>
      </c>
      <c r="DJ17" s="2">
        <v>117.3</v>
      </c>
      <c r="DK17" s="2">
        <v>126.1</v>
      </c>
      <c r="DL17" s="2">
        <v>136.1</v>
      </c>
      <c r="DM17" s="2">
        <v>143.4</v>
      </c>
      <c r="DN17" s="2">
        <v>119</v>
      </c>
      <c r="DO17" s="2">
        <v>119.6</v>
      </c>
      <c r="DP17" s="2">
        <v>123.5</v>
      </c>
      <c r="DQ17" s="2">
        <v>138.69999999999999</v>
      </c>
      <c r="DR17" s="2">
        <v>104</v>
      </c>
      <c r="DS17" s="2">
        <v>103.8</v>
      </c>
      <c r="DT17" s="2">
        <v>92.7</v>
      </c>
      <c r="DU17" s="2">
        <v>96</v>
      </c>
      <c r="DV17" s="2">
        <v>92.4</v>
      </c>
      <c r="DW17" s="2">
        <v>99</v>
      </c>
      <c r="DX17" s="2">
        <v>102.3</v>
      </c>
      <c r="DY17" s="2">
        <v>95.6</v>
      </c>
      <c r="DZ17" s="2">
        <v>110.9</v>
      </c>
      <c r="EA17" s="2">
        <v>106.2</v>
      </c>
      <c r="EB17" s="2">
        <v>109.8</v>
      </c>
      <c r="EC17" s="2">
        <v>130.80000000000001</v>
      </c>
      <c r="ED17" s="2">
        <v>101.7</v>
      </c>
      <c r="EE17" s="2">
        <v>96.3</v>
      </c>
      <c r="EF17" s="2">
        <v>112.9</v>
      </c>
      <c r="EG17" s="2">
        <v>112.8</v>
      </c>
      <c r="EH17" s="2">
        <v>116.7</v>
      </c>
      <c r="EI17" s="2">
        <v>107.9</v>
      </c>
      <c r="EJ17" s="2">
        <v>112.8</v>
      </c>
      <c r="EK17" s="2">
        <v>114.5</v>
      </c>
      <c r="EL17" s="2">
        <v>115.6</v>
      </c>
      <c r="EM17" s="2">
        <v>121.1</v>
      </c>
      <c r="EN17" s="2">
        <v>124.7</v>
      </c>
      <c r="EO17" s="2">
        <v>174.2</v>
      </c>
      <c r="EP17" s="2">
        <v>116.5</v>
      </c>
      <c r="EQ17" s="2">
        <v>108.8</v>
      </c>
      <c r="ER17" s="2">
        <v>126.2</v>
      </c>
      <c r="ES17" s="2">
        <v>118.2</v>
      </c>
      <c r="ET17" s="2">
        <v>123.4</v>
      </c>
      <c r="EU17" s="2">
        <v>119.7</v>
      </c>
      <c r="EV17" s="2">
        <v>125</v>
      </c>
      <c r="EW17" s="2">
        <v>132.69999999999999</v>
      </c>
      <c r="EX17" s="2">
        <v>124.9</v>
      </c>
      <c r="EY17" s="2">
        <v>120.5</v>
      </c>
      <c r="EZ17" s="2">
        <v>129.19999999999999</v>
      </c>
      <c r="FA17" s="2">
        <v>149.5</v>
      </c>
      <c r="FB17" s="2">
        <v>114.9</v>
      </c>
      <c r="FC17" s="2">
        <v>103.8</v>
      </c>
      <c r="FD17" s="2">
        <v>123.6</v>
      </c>
      <c r="FE17" s="2">
        <v>124.9</v>
      </c>
      <c r="FF17" s="2">
        <v>132.19999999999999</v>
      </c>
      <c r="FG17" s="2">
        <v>132</v>
      </c>
      <c r="FH17" s="2">
        <v>131.69999999999999</v>
      </c>
      <c r="FI17" s="2">
        <v>140.19999999999999</v>
      </c>
      <c r="FJ17" s="2">
        <v>145.19999999999999</v>
      </c>
      <c r="FK17" s="2">
        <v>128.30000000000001</v>
      </c>
      <c r="FL17" s="2">
        <v>135.5</v>
      </c>
      <c r="FM17" s="2">
        <v>158.6</v>
      </c>
      <c r="FN17" s="2">
        <v>117.6</v>
      </c>
      <c r="FO17" s="2">
        <v>105</v>
      </c>
      <c r="FP17" s="2">
        <v>108.8</v>
      </c>
      <c r="FQ17" s="2">
        <v>113</v>
      </c>
      <c r="FR17" s="2">
        <v>120.8</v>
      </c>
      <c r="FS17" s="2">
        <v>116.3</v>
      </c>
      <c r="FT17" s="2">
        <v>119.9</v>
      </c>
      <c r="FU17" s="2">
        <v>118.2</v>
      </c>
      <c r="FV17" s="2">
        <v>113</v>
      </c>
      <c r="FW17" s="2">
        <v>127.3</v>
      </c>
      <c r="FX17" s="2">
        <v>126.8</v>
      </c>
      <c r="FY17" s="2">
        <v>144</v>
      </c>
      <c r="FZ17" s="2">
        <v>97.1</v>
      </c>
      <c r="GA17" s="2">
        <v>93.1</v>
      </c>
      <c r="GB17" s="2">
        <v>101.3</v>
      </c>
      <c r="GC17" s="2">
        <v>106.2</v>
      </c>
      <c r="GD17" s="2">
        <v>107.7</v>
      </c>
      <c r="GE17" s="2">
        <v>105.7</v>
      </c>
      <c r="GF17" s="2">
        <v>114.1</v>
      </c>
      <c r="GG17" s="2">
        <v>115.6</v>
      </c>
      <c r="GH17" s="2">
        <v>111.3</v>
      </c>
      <c r="GI17" s="2">
        <v>116.9</v>
      </c>
      <c r="GJ17" s="2">
        <v>112.8</v>
      </c>
      <c r="GK17" s="2">
        <v>139.80000000000001</v>
      </c>
      <c r="GL17" s="2">
        <v>113.2</v>
      </c>
      <c r="GM17" s="2">
        <v>105.7</v>
      </c>
      <c r="GN17" s="2">
        <v>116.5</v>
      </c>
      <c r="GO17" s="2">
        <v>112.5</v>
      </c>
      <c r="GP17" s="2">
        <v>114.4</v>
      </c>
      <c r="GQ17" s="2">
        <v>114.5</v>
      </c>
      <c r="GR17" s="2">
        <v>124.8</v>
      </c>
      <c r="GS17" s="2">
        <v>122</v>
      </c>
      <c r="GT17" s="2">
        <v>131.9</v>
      </c>
      <c r="GU17" s="2">
        <v>143.4</v>
      </c>
      <c r="GV17" s="2">
        <v>137.4</v>
      </c>
      <c r="GW17" s="2">
        <v>170.6</v>
      </c>
      <c r="GX17" s="2">
        <v>142.9</v>
      </c>
      <c r="GY17" s="2">
        <v>135.80000000000001</v>
      </c>
      <c r="GZ17" s="2">
        <v>158.4</v>
      </c>
      <c r="HA17" s="2">
        <v>152.69999999999999</v>
      </c>
      <c r="HB17" s="2">
        <v>157.69999999999999</v>
      </c>
      <c r="HC17" s="2">
        <v>159.69999999999999</v>
      </c>
      <c r="HD17" s="2">
        <v>165.2</v>
      </c>
      <c r="HE17" s="2">
        <v>162.19999999999999</v>
      </c>
      <c r="HF17" s="2">
        <v>166.7</v>
      </c>
      <c r="HG17" s="2">
        <v>168.1</v>
      </c>
      <c r="HH17" s="2">
        <v>174.5</v>
      </c>
      <c r="HI17" s="2">
        <v>217.2</v>
      </c>
      <c r="HJ17" s="2">
        <v>144.6</v>
      </c>
      <c r="HK17" s="2">
        <v>144.30000000000001</v>
      </c>
      <c r="HL17" s="2">
        <v>161.6</v>
      </c>
      <c r="HM17" s="2">
        <v>152.9</v>
      </c>
      <c r="HN17" s="2">
        <v>167.7</v>
      </c>
      <c r="HO17" s="2">
        <v>171.8</v>
      </c>
      <c r="HP17" s="2">
        <v>150.30000000000001</v>
      </c>
      <c r="HQ17" s="2">
        <v>168.3</v>
      </c>
      <c r="HR17" s="2">
        <v>163.80000000000001</v>
      </c>
      <c r="HS17" s="2">
        <v>158.69999999999999</v>
      </c>
      <c r="HT17" s="2">
        <v>165.5</v>
      </c>
      <c r="HU17" s="2">
        <v>208.8</v>
      </c>
      <c r="HV17" s="2">
        <v>152</v>
      </c>
      <c r="HW17" s="2">
        <v>142.1</v>
      </c>
      <c r="HX17" s="2">
        <v>155.9</v>
      </c>
      <c r="HY17" s="2">
        <v>153.80000000000001</v>
      </c>
      <c r="HZ17" s="2">
        <v>166.5</v>
      </c>
      <c r="IA17" s="2">
        <v>161.1</v>
      </c>
      <c r="IB17" s="2">
        <v>175.9</v>
      </c>
      <c r="IC17" s="2">
        <v>183.9</v>
      </c>
      <c r="ID17" s="2">
        <v>169.1</v>
      </c>
      <c r="IE17" s="2">
        <v>174.4</v>
      </c>
      <c r="IF17" s="2">
        <v>179.6</v>
      </c>
      <c r="IG17" s="2">
        <v>210.4</v>
      </c>
      <c r="IH17" s="2">
        <v>158.9</v>
      </c>
      <c r="II17" s="2">
        <v>154.9</v>
      </c>
      <c r="IJ17" s="2">
        <v>165.2</v>
      </c>
      <c r="IK17" s="2">
        <v>184</v>
      </c>
      <c r="IL17" s="2">
        <v>190.1</v>
      </c>
      <c r="IM17" s="2">
        <v>173.6</v>
      </c>
      <c r="IN17" s="2">
        <v>198.9</v>
      </c>
      <c r="IO17" s="2">
        <v>198.6</v>
      </c>
      <c r="IP17" s="2">
        <v>193</v>
      </c>
      <c r="IQ17" s="2">
        <v>188</v>
      </c>
      <c r="IR17" s="2">
        <v>196.6</v>
      </c>
      <c r="IS17" s="2">
        <v>237.3</v>
      </c>
      <c r="IT17" s="2">
        <v>182.3</v>
      </c>
      <c r="IU17" s="2">
        <v>177.1</v>
      </c>
      <c r="IV17" s="2">
        <v>191.7</v>
      </c>
      <c r="IW17" s="2">
        <v>199.4</v>
      </c>
      <c r="IX17" s="2">
        <v>216</v>
      </c>
      <c r="IY17" s="2">
        <v>207.1</v>
      </c>
      <c r="IZ17" s="2">
        <v>217.6</v>
      </c>
      <c r="JA17" s="2">
        <v>208.9</v>
      </c>
      <c r="JB17" s="2">
        <v>211.5</v>
      </c>
      <c r="JC17" s="2">
        <v>245.2</v>
      </c>
      <c r="JD17" s="2">
        <v>240.4</v>
      </c>
      <c r="JE17" s="2">
        <v>286.60000000000002</v>
      </c>
      <c r="JF17" s="2">
        <v>218.2</v>
      </c>
      <c r="JG17" s="2">
        <v>213.5</v>
      </c>
      <c r="JH17" s="2">
        <v>240.5</v>
      </c>
      <c r="JI17" s="2">
        <v>232.3</v>
      </c>
      <c r="JJ17" s="2">
        <v>247.9</v>
      </c>
      <c r="JK17" s="2">
        <v>237.9</v>
      </c>
      <c r="JL17" s="2">
        <v>241.7</v>
      </c>
      <c r="JM17" s="2">
        <v>243</v>
      </c>
      <c r="JN17" s="2">
        <v>245.2</v>
      </c>
      <c r="JO17" s="2">
        <v>234.2</v>
      </c>
      <c r="JP17" s="2">
        <v>231</v>
      </c>
      <c r="JQ17" s="2">
        <v>268.10000000000002</v>
      </c>
      <c r="JR17" s="2">
        <v>185.8</v>
      </c>
      <c r="JS17" s="2">
        <v>187</v>
      </c>
      <c r="JT17" s="2">
        <v>204.5</v>
      </c>
      <c r="JU17" s="2">
        <v>199.5</v>
      </c>
      <c r="JV17" s="2">
        <v>202.3</v>
      </c>
      <c r="JW17" s="2">
        <v>204.4</v>
      </c>
      <c r="JX17" s="2">
        <v>196.9</v>
      </c>
      <c r="JY17" s="2">
        <v>198.7</v>
      </c>
      <c r="JZ17" s="2">
        <v>188.7</v>
      </c>
      <c r="KA17" s="2">
        <v>192.2</v>
      </c>
      <c r="KB17" s="2">
        <v>200.3</v>
      </c>
      <c r="KC17" s="2">
        <v>250.2</v>
      </c>
      <c r="KD17" s="2">
        <v>172.6</v>
      </c>
      <c r="KE17" s="2">
        <v>169.7</v>
      </c>
      <c r="KF17" s="2">
        <v>188.9</v>
      </c>
      <c r="KG17" s="2">
        <v>196.8</v>
      </c>
      <c r="KH17" s="2">
        <v>212.7</v>
      </c>
      <c r="KI17" s="2">
        <v>205.4</v>
      </c>
      <c r="KJ17" s="2">
        <v>220</v>
      </c>
      <c r="KK17" s="2">
        <v>225.6</v>
      </c>
      <c r="KL17" s="2">
        <v>220.3</v>
      </c>
      <c r="KM17" s="2">
        <v>214.3</v>
      </c>
      <c r="KN17" s="2">
        <v>226.5</v>
      </c>
      <c r="KO17" s="2">
        <v>263.8</v>
      </c>
      <c r="KP17" s="2">
        <v>191.2</v>
      </c>
      <c r="KQ17" s="2">
        <v>175.3</v>
      </c>
      <c r="KR17" s="2">
        <v>199.6</v>
      </c>
      <c r="KS17" s="2">
        <v>198.8</v>
      </c>
      <c r="KT17" s="2">
        <v>212.2</v>
      </c>
      <c r="KU17" s="2">
        <v>209.3</v>
      </c>
      <c r="KV17" s="2">
        <v>227.8</v>
      </c>
      <c r="KW17" s="2">
        <v>242.6</v>
      </c>
      <c r="KX17" s="2">
        <v>220.5</v>
      </c>
      <c r="KY17" s="2">
        <v>241.8</v>
      </c>
      <c r="KZ17" s="2">
        <v>255.9</v>
      </c>
      <c r="LA17" s="2">
        <v>315.89999999999998</v>
      </c>
      <c r="LB17" s="2">
        <v>229.5</v>
      </c>
      <c r="LC17" s="2">
        <v>226.7</v>
      </c>
      <c r="LD17" s="2">
        <v>241.1</v>
      </c>
      <c r="LE17" s="2">
        <v>247.5</v>
      </c>
      <c r="LF17" s="2">
        <v>266.10000000000002</v>
      </c>
      <c r="LG17" s="2">
        <v>249.1</v>
      </c>
      <c r="LH17" s="2">
        <v>266.60000000000002</v>
      </c>
      <c r="LI17" s="2">
        <v>266</v>
      </c>
      <c r="LJ17" s="2">
        <v>256.60000000000002</v>
      </c>
      <c r="LK17" s="2">
        <v>259.60000000000002</v>
      </c>
      <c r="LL17" s="2">
        <v>262.7</v>
      </c>
      <c r="LM17" s="2">
        <v>311.3</v>
      </c>
      <c r="LN17" s="2">
        <v>236.1</v>
      </c>
      <c r="LO17" s="2">
        <v>228.7</v>
      </c>
      <c r="LP17" s="2">
        <v>252.6</v>
      </c>
      <c r="LQ17" s="2">
        <v>245.2</v>
      </c>
      <c r="LR17" s="2">
        <v>257.5</v>
      </c>
      <c r="LS17" s="2">
        <v>253.7</v>
      </c>
      <c r="LT17" s="2">
        <v>286</v>
      </c>
      <c r="LU17" s="2">
        <v>273.7</v>
      </c>
      <c r="LV17" s="2">
        <v>269.39999999999998</v>
      </c>
      <c r="LW17" s="2">
        <v>294.3</v>
      </c>
      <c r="LX17" s="2">
        <v>289.89999999999998</v>
      </c>
      <c r="LY17" s="2">
        <v>352.1</v>
      </c>
      <c r="LZ17" s="2">
        <v>255.6</v>
      </c>
      <c r="MA17" s="2">
        <v>254.3</v>
      </c>
      <c r="MB17" s="2">
        <v>297.7</v>
      </c>
      <c r="MC17" s="2">
        <v>252.1</v>
      </c>
      <c r="MD17" s="2">
        <v>272</v>
      </c>
      <c r="ME17" s="2">
        <v>277.39999999999998</v>
      </c>
      <c r="MF17" s="2">
        <v>279.89999999999998</v>
      </c>
      <c r="MG17" s="2">
        <v>289.2</v>
      </c>
      <c r="MH17" s="2">
        <v>282.2</v>
      </c>
      <c r="MI17" s="2">
        <v>304.8</v>
      </c>
      <c r="MJ17" s="2">
        <v>312.5</v>
      </c>
      <c r="MK17" s="2">
        <v>374.5</v>
      </c>
      <c r="ML17" s="2">
        <v>274.89999999999998</v>
      </c>
      <c r="MM17" s="2">
        <v>255</v>
      </c>
      <c r="MN17" s="2">
        <v>291.2</v>
      </c>
      <c r="MO17" s="2">
        <v>290.39999999999998</v>
      </c>
      <c r="MP17" s="2">
        <v>312.3</v>
      </c>
    </row>
    <row r="18" spans="1:354" x14ac:dyDescent="0.25">
      <c r="A18" t="s">
        <v>16</v>
      </c>
      <c r="B18" s="12" t="s">
        <v>236</v>
      </c>
      <c r="C18" t="s">
        <v>210</v>
      </c>
      <c r="D18" s="3" t="s">
        <v>205</v>
      </c>
      <c r="E18" s="2">
        <v>62.4</v>
      </c>
      <c r="F18" s="2">
        <v>63.1</v>
      </c>
      <c r="G18" s="2">
        <v>59.6</v>
      </c>
      <c r="H18" s="2">
        <v>61.9</v>
      </c>
      <c r="I18" s="2">
        <v>60.7</v>
      </c>
      <c r="J18" s="2">
        <v>61.2</v>
      </c>
      <c r="K18" s="2">
        <v>62.1</v>
      </c>
      <c r="L18" s="2">
        <v>68.3</v>
      </c>
      <c r="M18" s="2">
        <v>104</v>
      </c>
      <c r="N18" s="2">
        <v>63.9</v>
      </c>
      <c r="O18" s="2">
        <v>64.8</v>
      </c>
      <c r="P18" s="2">
        <v>70</v>
      </c>
      <c r="Q18" s="2">
        <v>65.3</v>
      </c>
      <c r="R18" s="2">
        <v>68.900000000000006</v>
      </c>
      <c r="S18" s="2">
        <v>65.7</v>
      </c>
      <c r="T18" s="2">
        <v>66.900000000000006</v>
      </c>
      <c r="U18" s="2">
        <v>70.400000000000006</v>
      </c>
      <c r="V18" s="2">
        <v>71.599999999999994</v>
      </c>
      <c r="W18" s="2">
        <v>74.900000000000006</v>
      </c>
      <c r="X18" s="2">
        <v>83.4</v>
      </c>
      <c r="Y18" s="2">
        <v>122.8</v>
      </c>
      <c r="Z18" s="2">
        <v>69</v>
      </c>
      <c r="AA18" s="2">
        <v>71.8</v>
      </c>
      <c r="AB18" s="2">
        <v>74.900000000000006</v>
      </c>
      <c r="AC18" s="2">
        <v>70.2</v>
      </c>
      <c r="AD18" s="2">
        <v>76.599999999999994</v>
      </c>
      <c r="AE18" s="2">
        <v>68.7</v>
      </c>
      <c r="AF18" s="2">
        <v>70.099999999999994</v>
      </c>
      <c r="AG18" s="2">
        <v>74.599999999999994</v>
      </c>
      <c r="AH18" s="2">
        <v>70.599999999999994</v>
      </c>
      <c r="AI18" s="2">
        <v>80.5</v>
      </c>
      <c r="AJ18" s="2">
        <v>87.2</v>
      </c>
      <c r="AK18" s="2">
        <v>121.3</v>
      </c>
      <c r="AL18" s="2">
        <v>73.3</v>
      </c>
      <c r="AM18" s="2">
        <v>71.099999999999994</v>
      </c>
      <c r="AN18" s="2">
        <v>75.7</v>
      </c>
      <c r="AO18" s="2">
        <v>76</v>
      </c>
      <c r="AP18" s="2">
        <v>86.1</v>
      </c>
      <c r="AQ18" s="2">
        <v>75.2</v>
      </c>
      <c r="AR18" s="2">
        <v>83.4</v>
      </c>
      <c r="AS18" s="2">
        <v>85.3</v>
      </c>
      <c r="AT18" s="2">
        <v>81.3</v>
      </c>
      <c r="AU18" s="2">
        <v>93.9</v>
      </c>
      <c r="AV18" s="2">
        <v>104.7</v>
      </c>
      <c r="AW18" s="2">
        <v>143.80000000000001</v>
      </c>
      <c r="AX18" s="2">
        <v>88.5</v>
      </c>
      <c r="AY18" s="2">
        <v>85.2</v>
      </c>
      <c r="AZ18" s="2">
        <v>86.2</v>
      </c>
      <c r="BA18" s="2">
        <v>92.4</v>
      </c>
      <c r="BB18" s="2">
        <v>100.9</v>
      </c>
      <c r="BC18" s="2">
        <v>90.1</v>
      </c>
      <c r="BD18" s="2">
        <v>96.1</v>
      </c>
      <c r="BE18" s="2">
        <v>97.2</v>
      </c>
      <c r="BF18" s="2">
        <v>96.8</v>
      </c>
      <c r="BG18" s="2">
        <v>107.7</v>
      </c>
      <c r="BH18" s="2">
        <v>110.9</v>
      </c>
      <c r="BI18" s="2">
        <v>161</v>
      </c>
      <c r="BJ18" s="2">
        <v>98.1</v>
      </c>
      <c r="BK18" s="2">
        <v>94.5</v>
      </c>
      <c r="BL18" s="2">
        <v>97.7</v>
      </c>
      <c r="BM18" s="2">
        <v>99.3</v>
      </c>
      <c r="BN18" s="2">
        <v>106.3</v>
      </c>
      <c r="BO18" s="2">
        <v>98.5</v>
      </c>
      <c r="BP18" s="2">
        <v>107.1</v>
      </c>
      <c r="BQ18" s="2">
        <v>105.9</v>
      </c>
      <c r="BR18" s="2">
        <v>108.5</v>
      </c>
      <c r="BS18" s="2">
        <v>117.1</v>
      </c>
      <c r="BT18" s="2">
        <v>121.4</v>
      </c>
      <c r="BU18" s="2">
        <v>170.1</v>
      </c>
      <c r="BV18" s="2">
        <v>109</v>
      </c>
      <c r="BW18" s="2">
        <v>110.7</v>
      </c>
      <c r="BX18" s="2">
        <v>115.5</v>
      </c>
      <c r="BY18" s="2">
        <v>105.7</v>
      </c>
      <c r="BZ18" s="2">
        <v>114.3</v>
      </c>
      <c r="CA18" s="2">
        <v>107.5</v>
      </c>
      <c r="CB18" s="2">
        <v>108.8</v>
      </c>
      <c r="CC18" s="2">
        <v>109.6</v>
      </c>
      <c r="CD18" s="2">
        <v>118.4</v>
      </c>
      <c r="CE18" s="2">
        <v>125.5</v>
      </c>
      <c r="CF18" s="2">
        <v>151.80000000000001</v>
      </c>
      <c r="CG18" s="2">
        <v>232.4</v>
      </c>
      <c r="CH18" s="2">
        <v>129.4</v>
      </c>
      <c r="CI18" s="2">
        <v>120.6</v>
      </c>
      <c r="CJ18" s="2">
        <v>133.19999999999999</v>
      </c>
      <c r="CK18" s="2">
        <v>129.30000000000001</v>
      </c>
      <c r="CL18" s="2">
        <v>142.80000000000001</v>
      </c>
      <c r="CM18" s="2">
        <v>127.6</v>
      </c>
      <c r="CN18" s="2">
        <v>126</v>
      </c>
      <c r="CO18" s="2">
        <v>136.69999999999999</v>
      </c>
      <c r="CP18" s="2">
        <v>144.5</v>
      </c>
      <c r="CQ18" s="2">
        <v>147.80000000000001</v>
      </c>
      <c r="CR18" s="2">
        <v>168.4</v>
      </c>
      <c r="CS18" s="2">
        <v>242.6</v>
      </c>
      <c r="CT18" s="2">
        <v>141.19999999999999</v>
      </c>
      <c r="CU18" s="2">
        <v>139.80000000000001</v>
      </c>
      <c r="CV18" s="2">
        <v>152.1</v>
      </c>
      <c r="CW18" s="2">
        <v>135.80000000000001</v>
      </c>
      <c r="CX18" s="2">
        <v>148</v>
      </c>
      <c r="CY18" s="2">
        <v>135.80000000000001</v>
      </c>
      <c r="CZ18" s="2">
        <v>138.69999999999999</v>
      </c>
      <c r="DA18" s="2">
        <v>144.80000000000001</v>
      </c>
      <c r="DB18" s="2">
        <v>139.9</v>
      </c>
      <c r="DC18" s="2">
        <v>151.6</v>
      </c>
      <c r="DD18" s="2">
        <v>163.9</v>
      </c>
      <c r="DE18" s="2">
        <v>215.8</v>
      </c>
      <c r="DF18" s="2">
        <v>135.1</v>
      </c>
      <c r="DG18" s="2">
        <v>135.5</v>
      </c>
      <c r="DH18" s="2">
        <v>142.4</v>
      </c>
      <c r="DI18" s="2">
        <v>137.30000000000001</v>
      </c>
      <c r="DJ18" s="2">
        <v>146.5</v>
      </c>
      <c r="DK18" s="2">
        <v>137.6</v>
      </c>
      <c r="DL18" s="2">
        <v>147</v>
      </c>
      <c r="DM18" s="2">
        <v>152.9</v>
      </c>
      <c r="DN18" s="2">
        <v>157.5</v>
      </c>
      <c r="DO18" s="2">
        <v>169.3</v>
      </c>
      <c r="DP18" s="2">
        <v>184.8</v>
      </c>
      <c r="DQ18" s="2">
        <v>250.1</v>
      </c>
      <c r="DR18" s="2">
        <v>164.4</v>
      </c>
      <c r="DS18" s="2">
        <v>169.8</v>
      </c>
      <c r="DT18" s="2">
        <v>171</v>
      </c>
      <c r="DU18" s="2">
        <v>167.5</v>
      </c>
      <c r="DV18" s="2">
        <v>173.2</v>
      </c>
      <c r="DW18" s="2">
        <v>150.80000000000001</v>
      </c>
      <c r="DX18" s="2">
        <v>160.9</v>
      </c>
      <c r="DY18" s="2">
        <v>164.5</v>
      </c>
      <c r="DZ18" s="2">
        <v>173.6</v>
      </c>
      <c r="EA18" s="2">
        <v>182.7</v>
      </c>
      <c r="EB18" s="2">
        <v>196.9</v>
      </c>
      <c r="EC18" s="2">
        <v>255.5</v>
      </c>
      <c r="ED18" s="2">
        <v>156.1</v>
      </c>
      <c r="EE18" s="2">
        <v>152.6</v>
      </c>
      <c r="EF18" s="2">
        <v>162</v>
      </c>
      <c r="EG18" s="2">
        <v>151.5</v>
      </c>
      <c r="EH18" s="2">
        <v>160.5</v>
      </c>
      <c r="EI18" s="2">
        <v>144.9</v>
      </c>
      <c r="EJ18" s="2">
        <v>147</v>
      </c>
      <c r="EK18" s="2">
        <v>151.5</v>
      </c>
      <c r="EL18" s="2">
        <v>161.6</v>
      </c>
      <c r="EM18" s="2">
        <v>169.4</v>
      </c>
      <c r="EN18" s="2">
        <v>186.7</v>
      </c>
      <c r="EO18" s="2">
        <v>270.10000000000002</v>
      </c>
      <c r="EP18" s="2">
        <v>159.6</v>
      </c>
      <c r="EQ18" s="2">
        <v>161</v>
      </c>
      <c r="ER18" s="2">
        <v>171.3</v>
      </c>
      <c r="ES18" s="2">
        <v>152.6</v>
      </c>
      <c r="ET18" s="2">
        <v>159.5</v>
      </c>
      <c r="EU18" s="2">
        <v>157.4</v>
      </c>
      <c r="EV18" s="2">
        <v>156.9</v>
      </c>
      <c r="EW18" s="2">
        <v>169.6</v>
      </c>
      <c r="EX18" s="2">
        <v>186.2</v>
      </c>
      <c r="EY18" s="2">
        <v>206.3</v>
      </c>
      <c r="EZ18" s="2">
        <v>198.3</v>
      </c>
      <c r="FA18" s="2">
        <v>269.5</v>
      </c>
      <c r="FB18" s="2">
        <v>176.6</v>
      </c>
      <c r="FC18" s="2">
        <v>170.8</v>
      </c>
      <c r="FD18" s="2">
        <v>179.7</v>
      </c>
      <c r="FE18" s="2">
        <v>174.9</v>
      </c>
      <c r="FF18" s="2">
        <v>174.9</v>
      </c>
      <c r="FG18" s="2">
        <v>169.1</v>
      </c>
      <c r="FH18" s="2">
        <v>184.9</v>
      </c>
      <c r="FI18" s="2">
        <v>192.5</v>
      </c>
      <c r="FJ18" s="2">
        <v>201.5</v>
      </c>
      <c r="FK18" s="2">
        <v>210.5</v>
      </c>
      <c r="FL18" s="2">
        <v>227.9</v>
      </c>
      <c r="FM18" s="2">
        <v>316.5</v>
      </c>
      <c r="FN18" s="2">
        <v>202.2</v>
      </c>
      <c r="FO18" s="2">
        <v>210</v>
      </c>
      <c r="FP18" s="2">
        <v>204.5</v>
      </c>
      <c r="FQ18" s="2">
        <v>203.3</v>
      </c>
      <c r="FR18" s="2">
        <v>209.4</v>
      </c>
      <c r="FS18" s="2">
        <v>194.8</v>
      </c>
      <c r="FT18" s="2">
        <v>215.7</v>
      </c>
      <c r="FU18" s="2">
        <v>228.6</v>
      </c>
      <c r="FV18" s="2">
        <v>226.6</v>
      </c>
      <c r="FW18" s="2">
        <v>229.8</v>
      </c>
      <c r="FX18" s="2">
        <v>242.6</v>
      </c>
      <c r="FY18" s="2">
        <v>336.5</v>
      </c>
      <c r="FZ18" s="2">
        <v>228.4</v>
      </c>
      <c r="GA18" s="2">
        <v>212.9</v>
      </c>
      <c r="GB18" s="2">
        <v>222.3</v>
      </c>
      <c r="GC18" s="2">
        <v>217.2</v>
      </c>
      <c r="GD18" s="2">
        <v>225.4</v>
      </c>
      <c r="GE18" s="2">
        <v>217.2</v>
      </c>
      <c r="GF18" s="2">
        <v>228.2</v>
      </c>
      <c r="GG18" s="2">
        <v>227.9</v>
      </c>
      <c r="GH18" s="2">
        <v>234.9</v>
      </c>
      <c r="GI18" s="2">
        <v>257.60000000000002</v>
      </c>
      <c r="GJ18" s="2">
        <v>280.7</v>
      </c>
      <c r="GK18" s="2">
        <v>390.1</v>
      </c>
      <c r="GL18" s="2">
        <v>235.6</v>
      </c>
      <c r="GM18" s="2">
        <v>224.4</v>
      </c>
      <c r="GN18" s="2">
        <v>219.1</v>
      </c>
      <c r="GO18" s="2">
        <v>242.2</v>
      </c>
      <c r="GP18" s="2">
        <v>239.6</v>
      </c>
      <c r="GQ18" s="2">
        <v>230.5</v>
      </c>
      <c r="GR18" s="2">
        <v>240.5</v>
      </c>
      <c r="GS18" s="2">
        <v>233.9</v>
      </c>
      <c r="GT18" s="2">
        <v>242.7</v>
      </c>
      <c r="GU18" s="2">
        <v>227.3</v>
      </c>
      <c r="GV18" s="2">
        <v>243.9</v>
      </c>
      <c r="GW18" s="2">
        <v>337.8</v>
      </c>
      <c r="GX18" s="2">
        <v>211.2</v>
      </c>
      <c r="GY18" s="2">
        <v>197</v>
      </c>
      <c r="GZ18" s="2">
        <v>194.3</v>
      </c>
      <c r="HA18" s="2">
        <v>218.5</v>
      </c>
      <c r="HB18" s="2">
        <v>222.6</v>
      </c>
      <c r="HC18" s="2">
        <v>195</v>
      </c>
      <c r="HD18" s="2">
        <v>215.2</v>
      </c>
      <c r="HE18" s="2">
        <v>222.7</v>
      </c>
      <c r="HF18" s="2">
        <v>232.6</v>
      </c>
      <c r="HG18" s="2">
        <v>236.7</v>
      </c>
      <c r="HH18" s="2">
        <v>252.2</v>
      </c>
      <c r="HI18" s="2">
        <v>364.6</v>
      </c>
      <c r="HJ18" s="2">
        <v>219.2</v>
      </c>
      <c r="HK18" s="2">
        <v>215.2</v>
      </c>
      <c r="HL18" s="2">
        <v>221</v>
      </c>
      <c r="HM18" s="2">
        <v>212.6</v>
      </c>
      <c r="HN18" s="2">
        <v>228.6</v>
      </c>
      <c r="HO18" s="2">
        <v>239.4</v>
      </c>
      <c r="HP18" s="2">
        <v>201</v>
      </c>
      <c r="HQ18" s="2">
        <v>211.4</v>
      </c>
      <c r="HR18" s="2">
        <v>241.1</v>
      </c>
      <c r="HS18" s="2">
        <v>253.9</v>
      </c>
      <c r="HT18" s="2">
        <v>261.2</v>
      </c>
      <c r="HU18" s="2">
        <v>362.6</v>
      </c>
      <c r="HV18" s="2">
        <v>244.9</v>
      </c>
      <c r="HW18" s="2">
        <v>236.1</v>
      </c>
      <c r="HX18" s="2">
        <v>249.7</v>
      </c>
      <c r="HY18" s="2">
        <v>263.39999999999998</v>
      </c>
      <c r="HZ18" s="2">
        <v>268.10000000000002</v>
      </c>
      <c r="IA18" s="2">
        <v>248.9</v>
      </c>
      <c r="IB18" s="2">
        <v>253.3</v>
      </c>
      <c r="IC18" s="2">
        <v>266</v>
      </c>
      <c r="ID18" s="2">
        <v>262.2</v>
      </c>
      <c r="IE18" s="2">
        <v>291.60000000000002</v>
      </c>
      <c r="IF18" s="2">
        <v>316.8</v>
      </c>
      <c r="IG18" s="2">
        <v>445</v>
      </c>
      <c r="IH18" s="2">
        <v>268.60000000000002</v>
      </c>
      <c r="II18" s="2">
        <v>248.4</v>
      </c>
      <c r="IJ18" s="2">
        <v>272.39999999999998</v>
      </c>
      <c r="IK18" s="2">
        <v>261.5</v>
      </c>
      <c r="IL18" s="2">
        <v>283.10000000000002</v>
      </c>
      <c r="IM18" s="2">
        <v>254.4</v>
      </c>
      <c r="IN18" s="2">
        <v>265.3</v>
      </c>
      <c r="IO18" s="2">
        <v>284.89999999999998</v>
      </c>
      <c r="IP18" s="2">
        <v>291.2</v>
      </c>
      <c r="IQ18" s="2">
        <v>299.7</v>
      </c>
      <c r="IR18" s="2">
        <v>332</v>
      </c>
      <c r="IS18" s="2">
        <v>454.8</v>
      </c>
      <c r="IT18" s="2">
        <v>271.8</v>
      </c>
      <c r="IU18" s="2">
        <v>261.3</v>
      </c>
      <c r="IV18" s="2">
        <v>266.7</v>
      </c>
      <c r="IW18" s="2">
        <v>275.8</v>
      </c>
      <c r="IX18" s="2">
        <v>287.3</v>
      </c>
      <c r="IY18" s="2">
        <v>277.5</v>
      </c>
      <c r="IZ18" s="2">
        <v>285.39999999999998</v>
      </c>
      <c r="JA18" s="2">
        <v>297.10000000000002</v>
      </c>
      <c r="JB18" s="2">
        <v>314.39999999999998</v>
      </c>
      <c r="JC18" s="2">
        <v>323</v>
      </c>
      <c r="JD18" s="2">
        <v>346.5</v>
      </c>
      <c r="JE18" s="2">
        <v>456</v>
      </c>
      <c r="JF18" s="2">
        <v>268.5</v>
      </c>
      <c r="JG18" s="2">
        <v>256.8</v>
      </c>
      <c r="JH18" s="2">
        <v>270.7</v>
      </c>
      <c r="JI18" s="2">
        <v>250.9</v>
      </c>
      <c r="JJ18" s="2">
        <v>266.39999999999998</v>
      </c>
      <c r="JK18" s="2">
        <v>255.2</v>
      </c>
      <c r="JL18" s="2">
        <v>261</v>
      </c>
      <c r="JM18" s="2">
        <v>263.89999999999998</v>
      </c>
      <c r="JN18" s="2">
        <v>276.3</v>
      </c>
      <c r="JO18" s="2">
        <v>291.2</v>
      </c>
      <c r="JP18" s="2">
        <v>304.8</v>
      </c>
      <c r="JQ18" s="2">
        <v>427</v>
      </c>
      <c r="JR18" s="2">
        <v>279.39999999999998</v>
      </c>
      <c r="JS18" s="2">
        <v>255.7</v>
      </c>
      <c r="JT18" s="2">
        <v>268.3</v>
      </c>
      <c r="JU18" s="2">
        <v>260.60000000000002</v>
      </c>
      <c r="JV18" s="2">
        <v>260.10000000000002</v>
      </c>
      <c r="JW18" s="2">
        <v>254.4</v>
      </c>
      <c r="JX18" s="2">
        <v>249.9</v>
      </c>
      <c r="JY18" s="2">
        <v>262.39999999999998</v>
      </c>
      <c r="JZ18" s="2">
        <v>269.89999999999998</v>
      </c>
      <c r="KA18" s="2">
        <v>277.8</v>
      </c>
      <c r="KB18" s="2">
        <v>303</v>
      </c>
      <c r="KC18" s="2">
        <v>417.3</v>
      </c>
      <c r="KD18" s="2">
        <v>265.8</v>
      </c>
      <c r="KE18" s="2">
        <v>248.7</v>
      </c>
      <c r="KF18" s="2">
        <v>273.10000000000002</v>
      </c>
      <c r="KG18" s="2">
        <v>261</v>
      </c>
      <c r="KH18" s="2">
        <v>266.3</v>
      </c>
      <c r="KI18" s="2">
        <v>260.39999999999998</v>
      </c>
      <c r="KJ18" s="2">
        <v>268.3</v>
      </c>
      <c r="KK18" s="2">
        <v>275.89999999999998</v>
      </c>
      <c r="KL18" s="2">
        <v>278.2</v>
      </c>
      <c r="KM18" s="2">
        <v>284.10000000000002</v>
      </c>
      <c r="KN18" s="2">
        <v>299.2</v>
      </c>
      <c r="KO18" s="2">
        <v>429.1</v>
      </c>
      <c r="KP18" s="2">
        <v>266</v>
      </c>
      <c r="KQ18" s="2">
        <v>251.1</v>
      </c>
      <c r="KR18" s="2">
        <v>269.89999999999998</v>
      </c>
      <c r="KS18" s="2">
        <v>261.7</v>
      </c>
      <c r="KT18" s="2">
        <v>273.7</v>
      </c>
      <c r="KU18" s="2">
        <v>254.8</v>
      </c>
      <c r="KV18" s="2">
        <v>275.2</v>
      </c>
      <c r="KW18" s="2">
        <v>290.39999999999998</v>
      </c>
      <c r="KX18" s="2">
        <v>306.7</v>
      </c>
      <c r="KY18" s="2">
        <v>309.8</v>
      </c>
      <c r="KZ18" s="2">
        <v>324.3</v>
      </c>
      <c r="LA18" s="2">
        <v>472</v>
      </c>
      <c r="LB18" s="2">
        <v>285.89999999999998</v>
      </c>
      <c r="LC18" s="2">
        <v>286.8</v>
      </c>
      <c r="LD18" s="2">
        <v>275.3</v>
      </c>
      <c r="LE18" s="2">
        <v>257.2</v>
      </c>
      <c r="LF18" s="2">
        <v>285.8</v>
      </c>
      <c r="LG18" s="2">
        <v>259.7</v>
      </c>
      <c r="LH18" s="2">
        <v>261.2</v>
      </c>
      <c r="LI18" s="2">
        <v>273.39999999999998</v>
      </c>
      <c r="LJ18" s="2">
        <v>275.2</v>
      </c>
      <c r="LK18" s="2">
        <v>300.5</v>
      </c>
      <c r="LL18" s="2">
        <v>323.5</v>
      </c>
      <c r="LM18" s="2">
        <v>457.3</v>
      </c>
      <c r="LN18" s="2">
        <v>290.8</v>
      </c>
      <c r="LO18" s="2">
        <v>285.2</v>
      </c>
      <c r="LP18" s="2">
        <v>300.60000000000002</v>
      </c>
      <c r="LQ18" s="2">
        <v>294.39999999999998</v>
      </c>
      <c r="LR18" s="2">
        <v>304.89999999999998</v>
      </c>
      <c r="LS18" s="2">
        <v>292.5</v>
      </c>
      <c r="LT18" s="2">
        <v>305.3</v>
      </c>
      <c r="LU18" s="2">
        <v>289.10000000000002</v>
      </c>
      <c r="LV18" s="2">
        <v>296.2</v>
      </c>
      <c r="LW18" s="2">
        <v>298.5</v>
      </c>
      <c r="LX18" s="2">
        <v>320.7</v>
      </c>
      <c r="LY18" s="2">
        <v>408.4</v>
      </c>
      <c r="LZ18" s="2">
        <v>265.8</v>
      </c>
      <c r="MA18" s="2">
        <v>239.5</v>
      </c>
      <c r="MB18" s="2">
        <v>266.89999999999998</v>
      </c>
      <c r="MC18" s="2">
        <v>259.89999999999998</v>
      </c>
      <c r="MD18" s="2">
        <v>271.89999999999998</v>
      </c>
      <c r="ME18" s="2">
        <v>259.5</v>
      </c>
      <c r="MF18" s="2">
        <v>267.5</v>
      </c>
      <c r="MG18" s="2">
        <v>275.89999999999998</v>
      </c>
      <c r="MH18" s="2">
        <v>277.5</v>
      </c>
      <c r="MI18" s="2">
        <v>277.7</v>
      </c>
      <c r="MJ18" s="2">
        <v>317.60000000000002</v>
      </c>
      <c r="MK18" s="2">
        <v>398</v>
      </c>
      <c r="ML18" s="2">
        <v>294.39999999999998</v>
      </c>
      <c r="MM18" s="2">
        <v>300.5</v>
      </c>
      <c r="MN18" s="2">
        <v>308.7</v>
      </c>
      <c r="MO18" s="2">
        <v>272.8</v>
      </c>
      <c r="MP18" s="2">
        <v>265.2</v>
      </c>
    </row>
    <row r="19" spans="1:354" x14ac:dyDescent="0.25">
      <c r="A19" t="s">
        <v>17</v>
      </c>
      <c r="B19" s="12" t="s">
        <v>237</v>
      </c>
      <c r="C19" t="s">
        <v>210</v>
      </c>
      <c r="D19" s="3" t="s">
        <v>206</v>
      </c>
      <c r="E19" s="2">
        <v>178</v>
      </c>
      <c r="F19" s="2">
        <v>181.5</v>
      </c>
      <c r="G19" s="2">
        <v>174.1</v>
      </c>
      <c r="H19" s="2">
        <v>180.2</v>
      </c>
      <c r="I19" s="2">
        <v>178.1</v>
      </c>
      <c r="J19" s="2">
        <v>176.5</v>
      </c>
      <c r="K19" s="2">
        <v>180.3</v>
      </c>
      <c r="L19" s="2">
        <v>192.9</v>
      </c>
      <c r="M19" s="2">
        <v>260.3</v>
      </c>
      <c r="N19" s="2">
        <v>182.1</v>
      </c>
      <c r="O19" s="2">
        <v>195.5</v>
      </c>
      <c r="P19" s="2">
        <v>205.7</v>
      </c>
      <c r="Q19" s="2">
        <v>193.7</v>
      </c>
      <c r="R19" s="2">
        <v>204.1</v>
      </c>
      <c r="S19" s="2">
        <v>198.8</v>
      </c>
      <c r="T19" s="2">
        <v>203</v>
      </c>
      <c r="U19" s="2">
        <v>211.5</v>
      </c>
      <c r="V19" s="2">
        <v>210.9</v>
      </c>
      <c r="W19" s="2">
        <v>212</v>
      </c>
      <c r="X19" s="2">
        <v>228.2</v>
      </c>
      <c r="Y19" s="2">
        <v>301.2</v>
      </c>
      <c r="Z19" s="2">
        <v>199.7</v>
      </c>
      <c r="AA19" s="2">
        <v>219.7</v>
      </c>
      <c r="AB19" s="2">
        <v>217.7</v>
      </c>
      <c r="AC19" s="2">
        <v>196.3</v>
      </c>
      <c r="AD19" s="2">
        <v>218.7</v>
      </c>
      <c r="AE19" s="2">
        <v>201</v>
      </c>
      <c r="AF19" s="2">
        <v>206</v>
      </c>
      <c r="AG19" s="2">
        <v>213.4</v>
      </c>
      <c r="AH19" s="2">
        <v>199.2</v>
      </c>
      <c r="AI19" s="2">
        <v>225.8</v>
      </c>
      <c r="AJ19" s="2">
        <v>239.8</v>
      </c>
      <c r="AK19" s="2">
        <v>306</v>
      </c>
      <c r="AL19" s="2">
        <v>218.9</v>
      </c>
      <c r="AM19" s="2">
        <v>213</v>
      </c>
      <c r="AN19" s="2">
        <v>222.8</v>
      </c>
      <c r="AO19" s="2">
        <v>215.2</v>
      </c>
      <c r="AP19" s="2">
        <v>239.8</v>
      </c>
      <c r="AQ19" s="2">
        <v>216.1</v>
      </c>
      <c r="AR19" s="2">
        <v>238.2</v>
      </c>
      <c r="AS19" s="2">
        <v>242.4</v>
      </c>
      <c r="AT19" s="2">
        <v>229.1</v>
      </c>
      <c r="AU19" s="2">
        <v>250.3</v>
      </c>
      <c r="AV19" s="2">
        <v>269.5</v>
      </c>
      <c r="AW19" s="2">
        <v>343.2</v>
      </c>
      <c r="AX19" s="2">
        <v>240.3</v>
      </c>
      <c r="AY19" s="2">
        <v>235.6</v>
      </c>
      <c r="AZ19" s="2">
        <v>232.4</v>
      </c>
      <c r="BA19" s="2">
        <v>246.5</v>
      </c>
      <c r="BB19" s="2">
        <v>266</v>
      </c>
      <c r="BC19" s="2">
        <v>239.3</v>
      </c>
      <c r="BD19" s="2">
        <v>264.3</v>
      </c>
      <c r="BE19" s="2">
        <v>263.3</v>
      </c>
      <c r="BF19" s="2">
        <v>262.5</v>
      </c>
      <c r="BG19" s="2">
        <v>278</v>
      </c>
      <c r="BH19" s="2">
        <v>280.2</v>
      </c>
      <c r="BI19" s="2">
        <v>382.4</v>
      </c>
      <c r="BJ19" s="2">
        <v>260.2</v>
      </c>
      <c r="BK19" s="2">
        <v>262.5</v>
      </c>
      <c r="BL19" s="2">
        <v>266.10000000000002</v>
      </c>
      <c r="BM19" s="2">
        <v>269.89999999999998</v>
      </c>
      <c r="BN19" s="2">
        <v>286.2</v>
      </c>
      <c r="BO19" s="2">
        <v>273.3</v>
      </c>
      <c r="BP19" s="2">
        <v>296.10000000000002</v>
      </c>
      <c r="BQ19" s="2">
        <v>290.39999999999998</v>
      </c>
      <c r="BR19" s="2">
        <v>293.39999999999998</v>
      </c>
      <c r="BS19" s="2">
        <v>302.89999999999998</v>
      </c>
      <c r="BT19" s="2">
        <v>308.39999999999998</v>
      </c>
      <c r="BU19" s="2">
        <v>406.6</v>
      </c>
      <c r="BV19" s="2">
        <v>284.60000000000002</v>
      </c>
      <c r="BW19" s="2">
        <v>299.7</v>
      </c>
      <c r="BX19" s="2">
        <v>310.10000000000002</v>
      </c>
      <c r="BY19" s="2">
        <v>282.39999999999998</v>
      </c>
      <c r="BZ19" s="2">
        <v>304.5</v>
      </c>
      <c r="CA19" s="2">
        <v>297.2</v>
      </c>
      <c r="CB19" s="2">
        <v>299.5</v>
      </c>
      <c r="CC19" s="2">
        <v>310.2</v>
      </c>
      <c r="CD19" s="2">
        <v>321.60000000000002</v>
      </c>
      <c r="CE19" s="2">
        <v>333</v>
      </c>
      <c r="CF19" s="2">
        <v>375.2</v>
      </c>
      <c r="CG19" s="2">
        <v>510</v>
      </c>
      <c r="CH19" s="2">
        <v>334.6</v>
      </c>
      <c r="CI19" s="2">
        <v>329.9</v>
      </c>
      <c r="CJ19" s="2">
        <v>352.1</v>
      </c>
      <c r="CK19" s="2">
        <v>335.2</v>
      </c>
      <c r="CL19" s="2">
        <v>368.7</v>
      </c>
      <c r="CM19" s="2">
        <v>344.9</v>
      </c>
      <c r="CN19" s="2">
        <v>344.6</v>
      </c>
      <c r="CO19" s="2">
        <v>368.1</v>
      </c>
      <c r="CP19" s="2">
        <v>380.2</v>
      </c>
      <c r="CQ19" s="2">
        <v>384.9</v>
      </c>
      <c r="CR19" s="2">
        <v>413.6</v>
      </c>
      <c r="CS19" s="2">
        <v>532.70000000000005</v>
      </c>
      <c r="CT19" s="2">
        <v>362.4</v>
      </c>
      <c r="CU19" s="2">
        <v>367.3</v>
      </c>
      <c r="CV19" s="2">
        <v>400.8</v>
      </c>
      <c r="CW19" s="2">
        <v>364.7</v>
      </c>
      <c r="CX19" s="2">
        <v>399.4</v>
      </c>
      <c r="CY19" s="2">
        <v>363.7</v>
      </c>
      <c r="CZ19" s="2">
        <v>378.8</v>
      </c>
      <c r="DA19" s="2">
        <v>402.9</v>
      </c>
      <c r="DB19" s="2">
        <v>389.7</v>
      </c>
      <c r="DC19" s="2">
        <v>416</v>
      </c>
      <c r="DD19" s="2">
        <v>426.9</v>
      </c>
      <c r="DE19" s="2">
        <v>513.20000000000005</v>
      </c>
      <c r="DF19" s="2">
        <v>354</v>
      </c>
      <c r="DG19" s="2">
        <v>366.8</v>
      </c>
      <c r="DH19" s="2">
        <v>391.2</v>
      </c>
      <c r="DI19" s="2">
        <v>374.3</v>
      </c>
      <c r="DJ19" s="2">
        <v>403.7</v>
      </c>
      <c r="DK19" s="2">
        <v>399.6</v>
      </c>
      <c r="DL19" s="2">
        <v>434.5</v>
      </c>
      <c r="DM19" s="2">
        <v>444.5</v>
      </c>
      <c r="DN19" s="2">
        <v>427.3</v>
      </c>
      <c r="DO19" s="2">
        <v>436</v>
      </c>
      <c r="DP19" s="2">
        <v>471</v>
      </c>
      <c r="DQ19" s="2">
        <v>583.29999999999995</v>
      </c>
      <c r="DR19" s="2">
        <v>411.7</v>
      </c>
      <c r="DS19" s="2">
        <v>423.4</v>
      </c>
      <c r="DT19" s="2">
        <v>420</v>
      </c>
      <c r="DU19" s="2">
        <v>414.6</v>
      </c>
      <c r="DV19" s="2">
        <v>414.2</v>
      </c>
      <c r="DW19" s="2">
        <v>387.2</v>
      </c>
      <c r="DX19" s="2">
        <v>415.6</v>
      </c>
      <c r="DY19" s="2">
        <v>410.2</v>
      </c>
      <c r="DZ19" s="2">
        <v>429.9</v>
      </c>
      <c r="EA19" s="2">
        <v>435.6</v>
      </c>
      <c r="EB19" s="2">
        <v>459.9</v>
      </c>
      <c r="EC19" s="2">
        <v>581.29999999999995</v>
      </c>
      <c r="ED19" s="2">
        <v>395.9</v>
      </c>
      <c r="EE19" s="2">
        <v>386.5</v>
      </c>
      <c r="EF19" s="2">
        <v>438.1</v>
      </c>
      <c r="EG19" s="2">
        <v>407.9</v>
      </c>
      <c r="EH19" s="2">
        <v>431.1</v>
      </c>
      <c r="EI19" s="2">
        <v>385</v>
      </c>
      <c r="EJ19" s="2">
        <v>392.7</v>
      </c>
      <c r="EK19" s="2">
        <v>393.2</v>
      </c>
      <c r="EL19" s="2">
        <v>416.6</v>
      </c>
      <c r="EM19" s="2">
        <v>434.4</v>
      </c>
      <c r="EN19" s="2">
        <v>467.2</v>
      </c>
      <c r="EO19" s="2">
        <v>632.20000000000005</v>
      </c>
      <c r="EP19" s="2">
        <v>404.3</v>
      </c>
      <c r="EQ19" s="2">
        <v>405</v>
      </c>
      <c r="ER19" s="2">
        <v>464.5</v>
      </c>
      <c r="ES19" s="2">
        <v>409.7</v>
      </c>
      <c r="ET19" s="2">
        <v>434.8</v>
      </c>
      <c r="EU19" s="2">
        <v>432.2</v>
      </c>
      <c r="EV19" s="2">
        <v>440.2</v>
      </c>
      <c r="EW19" s="2">
        <v>452.8</v>
      </c>
      <c r="EX19" s="2">
        <v>456.4</v>
      </c>
      <c r="EY19" s="2">
        <v>468.4</v>
      </c>
      <c r="EZ19" s="2">
        <v>483.7</v>
      </c>
      <c r="FA19" s="2">
        <v>615.1</v>
      </c>
      <c r="FB19" s="2">
        <v>418</v>
      </c>
      <c r="FC19" s="2">
        <v>394.6</v>
      </c>
      <c r="FD19" s="2">
        <v>439.1</v>
      </c>
      <c r="FE19" s="2">
        <v>417.8</v>
      </c>
      <c r="FF19" s="2">
        <v>441.6</v>
      </c>
      <c r="FG19" s="2">
        <v>426.6</v>
      </c>
      <c r="FH19" s="2">
        <v>454.2</v>
      </c>
      <c r="FI19" s="2">
        <v>474.1</v>
      </c>
      <c r="FJ19" s="2">
        <v>485.5</v>
      </c>
      <c r="FK19" s="2">
        <v>482.7</v>
      </c>
      <c r="FL19" s="2">
        <v>527</v>
      </c>
      <c r="FM19" s="2">
        <v>687.1</v>
      </c>
      <c r="FN19" s="2">
        <v>463</v>
      </c>
      <c r="FO19" s="2">
        <v>460</v>
      </c>
      <c r="FP19" s="2">
        <v>464.8</v>
      </c>
      <c r="FQ19" s="2">
        <v>456</v>
      </c>
      <c r="FR19" s="2">
        <v>477.2</v>
      </c>
      <c r="FS19" s="2">
        <v>458.2</v>
      </c>
      <c r="FT19" s="2">
        <v>488.1</v>
      </c>
      <c r="FU19" s="2">
        <v>505.6</v>
      </c>
      <c r="FV19" s="2">
        <v>494.5</v>
      </c>
      <c r="FW19" s="2">
        <v>508.5</v>
      </c>
      <c r="FX19" s="2">
        <v>534</v>
      </c>
      <c r="FY19" s="2">
        <v>704.3</v>
      </c>
      <c r="FZ19" s="2">
        <v>470.4</v>
      </c>
      <c r="GA19" s="2">
        <v>450.7</v>
      </c>
      <c r="GB19" s="2">
        <v>475.3</v>
      </c>
      <c r="GC19" s="2">
        <v>467</v>
      </c>
      <c r="GD19" s="2">
        <v>486</v>
      </c>
      <c r="GE19" s="2">
        <v>473.3</v>
      </c>
      <c r="GF19" s="2">
        <v>494.9</v>
      </c>
      <c r="GG19" s="2">
        <v>492</v>
      </c>
      <c r="GH19" s="2">
        <v>500.2</v>
      </c>
      <c r="GI19" s="2">
        <v>525.20000000000005</v>
      </c>
      <c r="GJ19" s="2">
        <v>552.70000000000005</v>
      </c>
      <c r="GK19" s="2">
        <v>750.2</v>
      </c>
      <c r="GL19" s="2">
        <v>496.8</v>
      </c>
      <c r="GM19" s="2">
        <v>469</v>
      </c>
      <c r="GN19" s="2">
        <v>486</v>
      </c>
      <c r="GO19" s="2">
        <v>497.1</v>
      </c>
      <c r="GP19" s="2">
        <v>497.2</v>
      </c>
      <c r="GQ19" s="2">
        <v>488.6</v>
      </c>
      <c r="GR19" s="2">
        <v>511.9</v>
      </c>
      <c r="GS19" s="2">
        <v>494</v>
      </c>
      <c r="GT19" s="2">
        <v>518.79999999999995</v>
      </c>
      <c r="GU19" s="2">
        <v>512.70000000000005</v>
      </c>
      <c r="GV19" s="2">
        <v>534.20000000000005</v>
      </c>
      <c r="GW19" s="2">
        <v>717.8</v>
      </c>
      <c r="GX19" s="2">
        <v>494.4</v>
      </c>
      <c r="GY19" s="2">
        <v>465.2</v>
      </c>
      <c r="GZ19" s="2">
        <v>504.6</v>
      </c>
      <c r="HA19" s="2">
        <v>511.3</v>
      </c>
      <c r="HB19" s="2">
        <v>517.6</v>
      </c>
      <c r="HC19" s="2">
        <v>495.4</v>
      </c>
      <c r="HD19" s="2">
        <v>531.79999999999995</v>
      </c>
      <c r="HE19" s="2">
        <v>533.20000000000005</v>
      </c>
      <c r="HF19" s="2">
        <v>553.1</v>
      </c>
      <c r="HG19" s="2">
        <v>547.4</v>
      </c>
      <c r="HH19" s="2">
        <v>580.9</v>
      </c>
      <c r="HI19" s="2">
        <v>792.4</v>
      </c>
      <c r="HJ19" s="2">
        <v>506.7</v>
      </c>
      <c r="HK19" s="2">
        <v>500.5</v>
      </c>
      <c r="HL19" s="2">
        <v>533.9</v>
      </c>
      <c r="HM19" s="2">
        <v>506.1</v>
      </c>
      <c r="HN19" s="2">
        <v>554.70000000000005</v>
      </c>
      <c r="HO19" s="2">
        <v>564.6</v>
      </c>
      <c r="HP19" s="2">
        <v>514.20000000000005</v>
      </c>
      <c r="HQ19" s="2">
        <v>540.70000000000005</v>
      </c>
      <c r="HR19" s="2">
        <v>564.70000000000005</v>
      </c>
      <c r="HS19" s="2">
        <v>570.20000000000005</v>
      </c>
      <c r="HT19" s="2">
        <v>598.29999999999995</v>
      </c>
      <c r="HU19" s="2">
        <v>793.7</v>
      </c>
      <c r="HV19" s="2">
        <v>563.29999999999995</v>
      </c>
      <c r="HW19" s="2">
        <v>542.1</v>
      </c>
      <c r="HX19" s="2">
        <v>583.29999999999995</v>
      </c>
      <c r="HY19" s="2">
        <v>569.1</v>
      </c>
      <c r="HZ19" s="2">
        <v>586.20000000000005</v>
      </c>
      <c r="IA19" s="2">
        <v>562.6</v>
      </c>
      <c r="IB19" s="2">
        <v>590.29999999999995</v>
      </c>
      <c r="IC19" s="2">
        <v>613</v>
      </c>
      <c r="ID19" s="2">
        <v>582.6</v>
      </c>
      <c r="IE19" s="2">
        <v>621.6</v>
      </c>
      <c r="IF19" s="2">
        <v>668.6</v>
      </c>
      <c r="IG19" s="2">
        <v>882.9</v>
      </c>
      <c r="IH19" s="2">
        <v>586.70000000000005</v>
      </c>
      <c r="II19" s="2">
        <v>552.5</v>
      </c>
      <c r="IJ19" s="2">
        <v>606.5</v>
      </c>
      <c r="IK19" s="2">
        <v>608.5</v>
      </c>
      <c r="IL19" s="2">
        <v>642.5</v>
      </c>
      <c r="IM19" s="2">
        <v>588.4</v>
      </c>
      <c r="IN19" s="2">
        <v>632.5</v>
      </c>
      <c r="IO19" s="2">
        <v>666.3</v>
      </c>
      <c r="IP19" s="2">
        <v>646.70000000000005</v>
      </c>
      <c r="IQ19" s="2">
        <v>644.70000000000005</v>
      </c>
      <c r="IR19" s="2">
        <v>704.2</v>
      </c>
      <c r="IS19" s="2">
        <v>928.5</v>
      </c>
      <c r="IT19" s="2">
        <v>613.9</v>
      </c>
      <c r="IU19" s="2">
        <v>584.4</v>
      </c>
      <c r="IV19" s="2">
        <v>617.79999999999995</v>
      </c>
      <c r="IW19" s="2">
        <v>624.9</v>
      </c>
      <c r="IX19" s="2">
        <v>658.7</v>
      </c>
      <c r="IY19" s="2">
        <v>641.1</v>
      </c>
      <c r="IZ19" s="2">
        <v>681.6</v>
      </c>
      <c r="JA19" s="2">
        <v>687.8</v>
      </c>
      <c r="JB19" s="2">
        <v>706.8</v>
      </c>
      <c r="JC19" s="2">
        <v>748.9</v>
      </c>
      <c r="JD19" s="2">
        <v>785.1</v>
      </c>
      <c r="JE19" s="2">
        <v>1009.5</v>
      </c>
      <c r="JF19" s="2">
        <v>656.9</v>
      </c>
      <c r="JG19" s="2">
        <v>632.29999999999995</v>
      </c>
      <c r="JH19" s="2">
        <v>696.7</v>
      </c>
      <c r="JI19" s="2">
        <v>643.9</v>
      </c>
      <c r="JJ19" s="2">
        <v>682.5</v>
      </c>
      <c r="JK19" s="2">
        <v>661</v>
      </c>
      <c r="JL19" s="2">
        <v>684.4</v>
      </c>
      <c r="JM19" s="2">
        <v>680.2</v>
      </c>
      <c r="JN19" s="2">
        <v>694.6</v>
      </c>
      <c r="JO19" s="2">
        <v>701.5</v>
      </c>
      <c r="JP19" s="2">
        <v>722.3</v>
      </c>
      <c r="JQ19" s="2">
        <v>962.4</v>
      </c>
      <c r="JR19" s="2">
        <v>646</v>
      </c>
      <c r="JS19" s="2">
        <v>606.70000000000005</v>
      </c>
      <c r="JT19" s="2">
        <v>645.5</v>
      </c>
      <c r="JU19" s="2">
        <v>625.4</v>
      </c>
      <c r="JV19" s="2">
        <v>628.9</v>
      </c>
      <c r="JW19" s="2">
        <v>626.6</v>
      </c>
      <c r="JX19" s="2">
        <v>619.20000000000005</v>
      </c>
      <c r="JY19" s="2">
        <v>629.5</v>
      </c>
      <c r="JZ19" s="2">
        <v>626.5</v>
      </c>
      <c r="KA19" s="2">
        <v>635.5</v>
      </c>
      <c r="KB19" s="2">
        <v>679.7</v>
      </c>
      <c r="KC19" s="2">
        <v>921.2</v>
      </c>
      <c r="KD19" s="2">
        <v>604.29999999999995</v>
      </c>
      <c r="KE19" s="2">
        <v>567</v>
      </c>
      <c r="KF19" s="2">
        <v>627.29999999999995</v>
      </c>
      <c r="KG19" s="2">
        <v>611.70000000000005</v>
      </c>
      <c r="KH19" s="2">
        <v>646.4</v>
      </c>
      <c r="KI19" s="2">
        <v>634.4</v>
      </c>
      <c r="KJ19" s="2">
        <v>656.2</v>
      </c>
      <c r="KK19" s="2">
        <v>674.6</v>
      </c>
      <c r="KL19" s="2">
        <v>667</v>
      </c>
      <c r="KM19" s="2">
        <v>677.6</v>
      </c>
      <c r="KN19" s="2">
        <v>717.7</v>
      </c>
      <c r="KO19" s="2">
        <v>964.6</v>
      </c>
      <c r="KP19" s="2">
        <v>636.1</v>
      </c>
      <c r="KQ19" s="2">
        <v>585.9</v>
      </c>
      <c r="KR19" s="2">
        <v>656.2</v>
      </c>
      <c r="KS19" s="2">
        <v>620.6</v>
      </c>
      <c r="KT19" s="2">
        <v>648.79999999999995</v>
      </c>
      <c r="KU19" s="2">
        <v>631</v>
      </c>
      <c r="KV19" s="2">
        <v>680.4</v>
      </c>
      <c r="KW19" s="2">
        <v>716.5</v>
      </c>
      <c r="KX19" s="2">
        <v>707.1</v>
      </c>
      <c r="KY19" s="2">
        <v>747.6</v>
      </c>
      <c r="KZ19" s="2">
        <v>785.8</v>
      </c>
      <c r="LA19" s="2">
        <v>1089.5999999999999</v>
      </c>
      <c r="LB19" s="2">
        <v>716.6</v>
      </c>
      <c r="LC19" s="2">
        <v>703.4</v>
      </c>
      <c r="LD19" s="2">
        <v>712.9</v>
      </c>
      <c r="LE19" s="2">
        <v>693.4</v>
      </c>
      <c r="LF19" s="2">
        <v>744.2</v>
      </c>
      <c r="LG19" s="2">
        <v>688.3</v>
      </c>
      <c r="LH19" s="2">
        <v>714.7</v>
      </c>
      <c r="LI19" s="2">
        <v>727.4</v>
      </c>
      <c r="LJ19" s="2">
        <v>714.3</v>
      </c>
      <c r="LK19" s="2">
        <v>756.3</v>
      </c>
      <c r="LL19" s="2">
        <v>790.2</v>
      </c>
      <c r="LM19" s="2">
        <v>1081.5</v>
      </c>
      <c r="LN19" s="2">
        <v>725</v>
      </c>
      <c r="LO19" s="2">
        <v>696.6</v>
      </c>
      <c r="LP19" s="2">
        <v>755.4</v>
      </c>
      <c r="LQ19" s="2">
        <v>726.3</v>
      </c>
      <c r="LR19" s="2">
        <v>751.5</v>
      </c>
      <c r="LS19" s="2">
        <v>727</v>
      </c>
      <c r="LT19" s="2">
        <v>780.5</v>
      </c>
      <c r="LU19" s="2">
        <v>751.8</v>
      </c>
      <c r="LV19" s="2">
        <v>752.3</v>
      </c>
      <c r="LW19" s="2">
        <v>786.6</v>
      </c>
      <c r="LX19" s="2">
        <v>807.5</v>
      </c>
      <c r="LY19" s="2">
        <v>1085.0999999999999</v>
      </c>
      <c r="LZ19" s="2">
        <v>705.7</v>
      </c>
      <c r="MA19" s="2">
        <v>670.4</v>
      </c>
      <c r="MB19" s="2">
        <v>765</v>
      </c>
      <c r="MC19" s="2">
        <v>699.6</v>
      </c>
      <c r="MD19" s="2">
        <v>731.1</v>
      </c>
      <c r="ME19" s="2">
        <v>730.1</v>
      </c>
      <c r="MF19" s="2">
        <v>760.7</v>
      </c>
      <c r="MG19" s="2">
        <v>778.6</v>
      </c>
      <c r="MH19" s="2">
        <v>770.9</v>
      </c>
      <c r="MI19" s="2">
        <v>819.5</v>
      </c>
      <c r="MJ19" s="2">
        <v>875.3</v>
      </c>
      <c r="MK19" s="2">
        <v>1156.0999999999999</v>
      </c>
      <c r="ML19" s="2">
        <v>817.4</v>
      </c>
      <c r="MM19" s="2">
        <v>771.7</v>
      </c>
      <c r="MN19" s="2">
        <v>844.2</v>
      </c>
      <c r="MO19" s="2">
        <v>782.4</v>
      </c>
      <c r="MP19" s="2">
        <v>783.5</v>
      </c>
    </row>
    <row r="20" spans="1:354" x14ac:dyDescent="0.25">
      <c r="A20" t="s">
        <v>18</v>
      </c>
      <c r="B20" s="12" t="s">
        <v>238</v>
      </c>
      <c r="C20" t="s">
        <v>210</v>
      </c>
      <c r="D20" s="3" t="s">
        <v>207</v>
      </c>
      <c r="E20" s="2">
        <v>61.8</v>
      </c>
      <c r="F20" s="2">
        <v>60.8</v>
      </c>
      <c r="G20" s="2">
        <v>58.7</v>
      </c>
      <c r="H20" s="2">
        <v>60.3</v>
      </c>
      <c r="I20" s="2">
        <v>56.1</v>
      </c>
      <c r="J20" s="2">
        <v>58.1</v>
      </c>
      <c r="K20" s="2">
        <v>53.9</v>
      </c>
      <c r="L20" s="2">
        <v>61.2</v>
      </c>
      <c r="M20" s="2">
        <v>75.7</v>
      </c>
      <c r="N20" s="2">
        <v>54.2</v>
      </c>
      <c r="O20" s="2">
        <v>56.7</v>
      </c>
      <c r="P20" s="2">
        <v>60.9</v>
      </c>
      <c r="Q20" s="2">
        <v>63.5</v>
      </c>
      <c r="R20" s="2">
        <v>64.5</v>
      </c>
      <c r="S20" s="2">
        <v>63</v>
      </c>
      <c r="T20" s="2">
        <v>61.9</v>
      </c>
      <c r="U20" s="2">
        <v>64.7</v>
      </c>
      <c r="V20" s="2">
        <v>66.3</v>
      </c>
      <c r="W20" s="2">
        <v>63.7</v>
      </c>
      <c r="X20" s="2">
        <v>69.400000000000006</v>
      </c>
      <c r="Y20" s="2">
        <v>86</v>
      </c>
      <c r="Z20" s="2">
        <v>58.5</v>
      </c>
      <c r="AA20" s="2">
        <v>60.3</v>
      </c>
      <c r="AB20" s="2">
        <v>66.5</v>
      </c>
      <c r="AC20" s="2">
        <v>68.7</v>
      </c>
      <c r="AD20" s="2">
        <v>77.900000000000006</v>
      </c>
      <c r="AE20" s="2">
        <v>68.3</v>
      </c>
      <c r="AF20" s="2">
        <v>70.8</v>
      </c>
      <c r="AG20" s="2">
        <v>73.2</v>
      </c>
      <c r="AH20" s="2">
        <v>68</v>
      </c>
      <c r="AI20" s="2">
        <v>76.7</v>
      </c>
      <c r="AJ20" s="2">
        <v>78.099999999999994</v>
      </c>
      <c r="AK20" s="2">
        <v>88.9</v>
      </c>
      <c r="AL20" s="2">
        <v>65.900000000000006</v>
      </c>
      <c r="AM20" s="2">
        <v>62.5</v>
      </c>
      <c r="AN20" s="2">
        <v>68.8</v>
      </c>
      <c r="AO20" s="2">
        <v>73.2</v>
      </c>
      <c r="AP20" s="2">
        <v>85.4</v>
      </c>
      <c r="AQ20" s="2">
        <v>75.7</v>
      </c>
      <c r="AR20" s="2">
        <v>88.2</v>
      </c>
      <c r="AS20" s="2">
        <v>85.4</v>
      </c>
      <c r="AT20" s="2">
        <v>82.6</v>
      </c>
      <c r="AU20" s="2">
        <v>93.5</v>
      </c>
      <c r="AV20" s="2">
        <v>95</v>
      </c>
      <c r="AW20" s="2">
        <v>107.8</v>
      </c>
      <c r="AX20" s="2">
        <v>85.1</v>
      </c>
      <c r="AY20" s="2">
        <v>80.099999999999994</v>
      </c>
      <c r="AZ20" s="2">
        <v>82</v>
      </c>
      <c r="BA20" s="2">
        <v>96.8</v>
      </c>
      <c r="BB20" s="2">
        <v>110.2</v>
      </c>
      <c r="BC20" s="2">
        <v>94.2</v>
      </c>
      <c r="BD20" s="2">
        <v>109.5</v>
      </c>
      <c r="BE20" s="2">
        <v>105.1</v>
      </c>
      <c r="BF20" s="2">
        <v>105.6</v>
      </c>
      <c r="BG20" s="2">
        <v>110.4</v>
      </c>
      <c r="BH20" s="2">
        <v>110</v>
      </c>
      <c r="BI20" s="2">
        <v>136.6</v>
      </c>
      <c r="BJ20" s="2">
        <v>99.2</v>
      </c>
      <c r="BK20" s="2">
        <v>91.1</v>
      </c>
      <c r="BL20" s="2">
        <v>98.8</v>
      </c>
      <c r="BM20" s="2">
        <v>102.1</v>
      </c>
      <c r="BN20" s="2">
        <v>110.5</v>
      </c>
      <c r="BO20" s="2">
        <v>106.1</v>
      </c>
      <c r="BP20" s="2">
        <v>113.7</v>
      </c>
      <c r="BQ20" s="2">
        <v>111.4</v>
      </c>
      <c r="BR20" s="2">
        <v>111.1</v>
      </c>
      <c r="BS20" s="2">
        <v>111</v>
      </c>
      <c r="BT20" s="2">
        <v>114.1</v>
      </c>
      <c r="BU20" s="2">
        <v>145.5</v>
      </c>
      <c r="BV20" s="2">
        <v>102</v>
      </c>
      <c r="BW20" s="2">
        <v>106.6</v>
      </c>
      <c r="BX20" s="2">
        <v>111.9</v>
      </c>
      <c r="BY20" s="2">
        <v>106.4</v>
      </c>
      <c r="BZ20" s="2">
        <v>114.8</v>
      </c>
      <c r="CA20" s="2">
        <v>113.2</v>
      </c>
      <c r="CB20" s="2">
        <v>128.30000000000001</v>
      </c>
      <c r="CC20" s="2">
        <v>122.7</v>
      </c>
      <c r="CD20" s="2">
        <v>121.2</v>
      </c>
      <c r="CE20" s="2">
        <v>126.9</v>
      </c>
      <c r="CF20" s="2">
        <v>148</v>
      </c>
      <c r="CG20" s="2">
        <v>165.3</v>
      </c>
      <c r="CH20" s="2">
        <v>164.1</v>
      </c>
      <c r="CI20" s="2">
        <v>137.6</v>
      </c>
      <c r="CJ20" s="2">
        <v>140.9</v>
      </c>
      <c r="CK20" s="2">
        <v>136.69999999999999</v>
      </c>
      <c r="CL20" s="2">
        <v>141.6</v>
      </c>
      <c r="CM20" s="2">
        <v>151.30000000000001</v>
      </c>
      <c r="CN20" s="2">
        <v>148.9</v>
      </c>
      <c r="CO20" s="2">
        <v>150.69999999999999</v>
      </c>
      <c r="CP20" s="2">
        <v>152</v>
      </c>
      <c r="CQ20" s="2">
        <v>158.6</v>
      </c>
      <c r="CR20" s="2">
        <v>165.6</v>
      </c>
      <c r="CS20" s="2">
        <v>199.3</v>
      </c>
      <c r="CT20" s="2">
        <v>170</v>
      </c>
      <c r="CU20" s="2">
        <v>159.30000000000001</v>
      </c>
      <c r="CV20" s="2">
        <v>166.1</v>
      </c>
      <c r="CW20" s="2">
        <v>161.9</v>
      </c>
      <c r="CX20" s="2">
        <v>158.80000000000001</v>
      </c>
      <c r="CY20" s="2">
        <v>150.4</v>
      </c>
      <c r="CZ20" s="2">
        <v>150.30000000000001</v>
      </c>
      <c r="DA20" s="2">
        <v>159.80000000000001</v>
      </c>
      <c r="DB20" s="2">
        <v>168.4</v>
      </c>
      <c r="DC20" s="2">
        <v>159.5</v>
      </c>
      <c r="DD20" s="2">
        <v>168.2</v>
      </c>
      <c r="DE20" s="2">
        <v>191.8</v>
      </c>
      <c r="DF20" s="2">
        <v>165.3</v>
      </c>
      <c r="DG20" s="2">
        <v>147.6</v>
      </c>
      <c r="DH20" s="2">
        <v>152</v>
      </c>
      <c r="DI20" s="2">
        <v>148.1</v>
      </c>
      <c r="DJ20" s="2">
        <v>158.80000000000001</v>
      </c>
      <c r="DK20" s="2">
        <v>150.6</v>
      </c>
      <c r="DL20" s="2">
        <v>158.19999999999999</v>
      </c>
      <c r="DM20" s="2">
        <v>165.4</v>
      </c>
      <c r="DN20" s="2">
        <v>189.2</v>
      </c>
      <c r="DO20" s="2">
        <v>214</v>
      </c>
      <c r="DP20" s="2">
        <v>218.2</v>
      </c>
      <c r="DQ20" s="2">
        <v>225.9</v>
      </c>
      <c r="DR20" s="2">
        <v>178.6</v>
      </c>
      <c r="DS20" s="2">
        <v>170.7</v>
      </c>
      <c r="DT20" s="2">
        <v>188.5</v>
      </c>
      <c r="DU20" s="2">
        <v>189.6</v>
      </c>
      <c r="DV20" s="2">
        <v>195.5</v>
      </c>
      <c r="DW20" s="2">
        <v>179.9</v>
      </c>
      <c r="DX20" s="2">
        <v>187</v>
      </c>
      <c r="DY20" s="2">
        <v>182.3</v>
      </c>
      <c r="DZ20" s="2">
        <v>178.1</v>
      </c>
      <c r="EA20" s="2">
        <v>171.9</v>
      </c>
      <c r="EB20" s="2">
        <v>178.5</v>
      </c>
      <c r="EC20" s="2">
        <v>221</v>
      </c>
      <c r="ED20" s="2">
        <v>158.6</v>
      </c>
      <c r="EE20" s="2">
        <v>160.80000000000001</v>
      </c>
      <c r="EF20" s="2">
        <v>159.5</v>
      </c>
      <c r="EG20" s="2">
        <v>151.4</v>
      </c>
      <c r="EH20" s="2">
        <v>155</v>
      </c>
      <c r="EI20" s="2">
        <v>145.19999999999999</v>
      </c>
      <c r="EJ20" s="2">
        <v>159.80000000000001</v>
      </c>
      <c r="EK20" s="2">
        <v>153.19999999999999</v>
      </c>
      <c r="EL20" s="2">
        <v>162.9</v>
      </c>
      <c r="EM20" s="2">
        <v>166</v>
      </c>
      <c r="EN20" s="2">
        <v>182.3</v>
      </c>
      <c r="EO20" s="2">
        <v>214.5</v>
      </c>
      <c r="EP20" s="2">
        <v>168.3</v>
      </c>
      <c r="EQ20" s="2">
        <v>164.5</v>
      </c>
      <c r="ER20" s="2">
        <v>186.2</v>
      </c>
      <c r="ES20" s="2">
        <v>175.8</v>
      </c>
      <c r="ET20" s="2">
        <v>179.4</v>
      </c>
      <c r="EU20" s="2">
        <v>177.5</v>
      </c>
      <c r="EV20" s="2">
        <v>198.1</v>
      </c>
      <c r="EW20" s="2">
        <v>201.3</v>
      </c>
      <c r="EX20" s="2">
        <v>196.3</v>
      </c>
      <c r="EY20" s="2">
        <v>191.1</v>
      </c>
      <c r="EZ20" s="2">
        <v>216.5</v>
      </c>
      <c r="FA20" s="2">
        <v>238.7</v>
      </c>
      <c r="FB20" s="2">
        <v>217.8</v>
      </c>
      <c r="FC20" s="2">
        <v>207.1</v>
      </c>
      <c r="FD20" s="2">
        <v>227.7</v>
      </c>
      <c r="FE20" s="2">
        <v>218.8</v>
      </c>
      <c r="FF20" s="2">
        <v>233.5</v>
      </c>
      <c r="FG20" s="2">
        <v>213.7</v>
      </c>
      <c r="FH20" s="2">
        <v>230.3</v>
      </c>
      <c r="FI20" s="2">
        <v>226.6</v>
      </c>
      <c r="FJ20" s="2">
        <v>240.4</v>
      </c>
      <c r="FK20" s="2">
        <v>246</v>
      </c>
      <c r="FL20" s="2">
        <v>256.8</v>
      </c>
      <c r="FM20" s="2">
        <v>297.39999999999998</v>
      </c>
      <c r="FN20" s="2">
        <v>259</v>
      </c>
      <c r="FO20" s="2">
        <v>251.8</v>
      </c>
      <c r="FP20" s="2">
        <v>258.60000000000002</v>
      </c>
      <c r="FQ20" s="2">
        <v>248.3</v>
      </c>
      <c r="FR20" s="2">
        <v>236.5</v>
      </c>
      <c r="FS20" s="2">
        <v>229.2</v>
      </c>
      <c r="FT20" s="2">
        <v>233.3</v>
      </c>
      <c r="FU20" s="2">
        <v>240</v>
      </c>
      <c r="FV20" s="2">
        <v>224.6</v>
      </c>
      <c r="FW20" s="2">
        <v>229.5</v>
      </c>
      <c r="FX20" s="2">
        <v>226.9</v>
      </c>
      <c r="FY20" s="2">
        <v>249.5</v>
      </c>
      <c r="FZ20" s="2">
        <v>224.6</v>
      </c>
      <c r="GA20" s="2">
        <v>213.2</v>
      </c>
      <c r="GB20" s="2">
        <v>224.4</v>
      </c>
      <c r="GC20" s="2">
        <v>215.8</v>
      </c>
      <c r="GD20" s="2">
        <v>221.3</v>
      </c>
      <c r="GE20" s="2">
        <v>207.9</v>
      </c>
      <c r="GF20" s="2">
        <v>218.7</v>
      </c>
      <c r="GG20" s="2">
        <v>227.7</v>
      </c>
      <c r="GH20" s="2">
        <v>222.9</v>
      </c>
      <c r="GI20" s="2">
        <v>227.6</v>
      </c>
      <c r="GJ20" s="2">
        <v>237.8</v>
      </c>
      <c r="GK20" s="2">
        <v>257.89999999999998</v>
      </c>
      <c r="GL20" s="2">
        <v>225</v>
      </c>
      <c r="GM20" s="2">
        <v>188.6</v>
      </c>
      <c r="GN20" s="2">
        <v>208.5</v>
      </c>
      <c r="GO20" s="2">
        <v>198.7</v>
      </c>
      <c r="GP20" s="2">
        <v>228.2</v>
      </c>
      <c r="GQ20" s="2">
        <v>207.1</v>
      </c>
      <c r="GR20" s="2">
        <v>226.8</v>
      </c>
      <c r="GS20" s="2">
        <v>221.6</v>
      </c>
      <c r="GT20" s="2">
        <v>228.9</v>
      </c>
      <c r="GU20" s="2">
        <v>262.5</v>
      </c>
      <c r="GV20" s="2">
        <v>266.7</v>
      </c>
      <c r="GW20" s="2">
        <v>279</v>
      </c>
      <c r="GX20" s="2">
        <v>287.89999999999998</v>
      </c>
      <c r="GY20" s="2">
        <v>270</v>
      </c>
      <c r="GZ20" s="2">
        <v>299.89999999999998</v>
      </c>
      <c r="HA20" s="2">
        <v>312.60000000000002</v>
      </c>
      <c r="HB20" s="2">
        <v>332.2</v>
      </c>
      <c r="HC20" s="2">
        <v>286.7</v>
      </c>
      <c r="HD20" s="2">
        <v>238.5</v>
      </c>
      <c r="HE20" s="2">
        <v>247.4</v>
      </c>
      <c r="HF20" s="2">
        <v>256.10000000000002</v>
      </c>
      <c r="HG20" s="2">
        <v>258.7</v>
      </c>
      <c r="HH20" s="2">
        <v>262</v>
      </c>
      <c r="HI20" s="2">
        <v>312.39999999999998</v>
      </c>
      <c r="HJ20" s="2">
        <v>271.5</v>
      </c>
      <c r="HK20" s="2">
        <v>259.39999999999998</v>
      </c>
      <c r="HL20" s="2">
        <v>282.5</v>
      </c>
      <c r="HM20" s="2">
        <v>277.60000000000002</v>
      </c>
      <c r="HN20" s="2">
        <v>277.89999999999998</v>
      </c>
      <c r="HO20" s="2">
        <v>270</v>
      </c>
      <c r="HP20" s="2">
        <v>289</v>
      </c>
      <c r="HQ20" s="2">
        <v>289.39999999999998</v>
      </c>
      <c r="HR20" s="2">
        <v>389.4</v>
      </c>
      <c r="HS20" s="2">
        <v>339.8</v>
      </c>
      <c r="HT20" s="2">
        <v>320.89999999999998</v>
      </c>
      <c r="HU20" s="2">
        <v>354.4</v>
      </c>
      <c r="HV20" s="2">
        <v>343.4</v>
      </c>
      <c r="HW20" s="2">
        <v>307.60000000000002</v>
      </c>
      <c r="HX20" s="2">
        <v>350.9</v>
      </c>
      <c r="HY20" s="2">
        <v>316.7</v>
      </c>
      <c r="HZ20" s="2">
        <v>335.2</v>
      </c>
      <c r="IA20" s="2">
        <v>296.39999999999998</v>
      </c>
      <c r="IB20" s="2">
        <v>316.5</v>
      </c>
      <c r="IC20" s="2">
        <v>315.5</v>
      </c>
      <c r="ID20" s="2">
        <v>307.5</v>
      </c>
      <c r="IE20" s="2">
        <v>306</v>
      </c>
      <c r="IF20" s="2">
        <v>301.60000000000002</v>
      </c>
      <c r="IG20" s="2">
        <v>321.8</v>
      </c>
      <c r="IH20" s="2">
        <v>266</v>
      </c>
      <c r="II20" s="2">
        <v>251.1</v>
      </c>
      <c r="IJ20" s="2">
        <v>264</v>
      </c>
      <c r="IK20" s="2">
        <v>270.3</v>
      </c>
      <c r="IL20" s="2">
        <v>283.89999999999998</v>
      </c>
      <c r="IM20" s="2">
        <v>265</v>
      </c>
      <c r="IN20" s="2">
        <v>271.8</v>
      </c>
      <c r="IO20" s="2">
        <v>283.2</v>
      </c>
      <c r="IP20" s="2">
        <v>270</v>
      </c>
      <c r="IQ20" s="2">
        <v>265.2</v>
      </c>
      <c r="IR20" s="2">
        <v>265</v>
      </c>
      <c r="IS20" s="2">
        <v>292.8</v>
      </c>
      <c r="IT20" s="2">
        <v>272.7</v>
      </c>
      <c r="IU20" s="2">
        <v>249.8</v>
      </c>
      <c r="IV20" s="2">
        <v>277.89999999999998</v>
      </c>
      <c r="IW20" s="2">
        <v>270.89999999999998</v>
      </c>
      <c r="IX20" s="2">
        <v>285.2</v>
      </c>
      <c r="IY20" s="2">
        <v>254.9</v>
      </c>
      <c r="IZ20" s="2">
        <v>268.5</v>
      </c>
      <c r="JA20" s="2">
        <v>298.5</v>
      </c>
      <c r="JB20" s="2">
        <v>296</v>
      </c>
      <c r="JC20" s="2">
        <v>321.8</v>
      </c>
      <c r="JD20" s="2">
        <v>324.60000000000002</v>
      </c>
      <c r="JE20" s="2">
        <v>366.1</v>
      </c>
      <c r="JF20" s="2">
        <v>318.3</v>
      </c>
      <c r="JG20" s="2">
        <v>314.8</v>
      </c>
      <c r="JH20" s="2">
        <v>342.2</v>
      </c>
      <c r="JI20" s="2">
        <v>353.7</v>
      </c>
      <c r="JJ20" s="2">
        <v>328.8</v>
      </c>
      <c r="JK20" s="2">
        <v>296.10000000000002</v>
      </c>
      <c r="JL20" s="2">
        <v>314.5</v>
      </c>
      <c r="JM20" s="2">
        <v>313.7</v>
      </c>
      <c r="JN20" s="2">
        <v>328.7</v>
      </c>
      <c r="JO20" s="2">
        <v>323.5</v>
      </c>
      <c r="JP20" s="2">
        <v>320.60000000000002</v>
      </c>
      <c r="JQ20" s="2">
        <v>367.6</v>
      </c>
      <c r="JR20" s="2">
        <v>314.39999999999998</v>
      </c>
      <c r="JS20" s="2">
        <v>284.7</v>
      </c>
      <c r="JT20" s="2">
        <v>292.39999999999998</v>
      </c>
      <c r="JU20" s="2">
        <v>315</v>
      </c>
      <c r="JV20" s="2">
        <v>304.5</v>
      </c>
      <c r="JW20" s="2">
        <v>297</v>
      </c>
      <c r="JX20" s="2">
        <v>293.7</v>
      </c>
      <c r="JY20" s="2">
        <v>278.60000000000002</v>
      </c>
      <c r="JZ20" s="2">
        <v>306.10000000000002</v>
      </c>
      <c r="KA20" s="2">
        <v>333.3</v>
      </c>
      <c r="KB20" s="2">
        <v>335.9</v>
      </c>
      <c r="KC20" s="2">
        <v>362.8</v>
      </c>
      <c r="KD20" s="2">
        <v>325.60000000000002</v>
      </c>
      <c r="KE20" s="2">
        <v>315.7</v>
      </c>
      <c r="KF20" s="2">
        <v>356</v>
      </c>
      <c r="KG20" s="2">
        <v>356.1</v>
      </c>
      <c r="KH20" s="2">
        <v>369.9</v>
      </c>
      <c r="KI20" s="2">
        <v>362.2</v>
      </c>
      <c r="KJ20" s="2">
        <v>368.1</v>
      </c>
      <c r="KK20" s="2">
        <v>367.2</v>
      </c>
      <c r="KL20" s="2">
        <v>377.1</v>
      </c>
      <c r="KM20" s="2">
        <v>408.4</v>
      </c>
      <c r="KN20" s="2">
        <v>416.2</v>
      </c>
      <c r="KO20" s="2">
        <v>474.1</v>
      </c>
      <c r="KP20" s="2">
        <v>408</v>
      </c>
      <c r="KQ20" s="2">
        <v>396.3</v>
      </c>
      <c r="KR20" s="2">
        <v>441.4</v>
      </c>
      <c r="KS20" s="2">
        <v>424.2</v>
      </c>
      <c r="KT20" s="2">
        <v>416.1</v>
      </c>
      <c r="KU20" s="2">
        <v>418.5</v>
      </c>
      <c r="KV20" s="2">
        <v>400.7</v>
      </c>
      <c r="KW20" s="2">
        <v>437.9</v>
      </c>
      <c r="KX20" s="2">
        <v>426.2</v>
      </c>
      <c r="KY20" s="2">
        <v>402.1</v>
      </c>
      <c r="KZ20" s="2">
        <v>413.7</v>
      </c>
      <c r="LA20" s="2">
        <v>441.5</v>
      </c>
      <c r="LB20" s="2">
        <v>364.5</v>
      </c>
      <c r="LC20" s="2">
        <v>357.2</v>
      </c>
      <c r="LD20" s="2">
        <v>366.4</v>
      </c>
      <c r="LE20" s="2">
        <v>363.9</v>
      </c>
      <c r="LF20" s="2">
        <v>353.7</v>
      </c>
      <c r="LG20" s="2">
        <v>343.5</v>
      </c>
      <c r="LH20" s="2">
        <v>333.2</v>
      </c>
      <c r="LI20" s="2">
        <v>349.2</v>
      </c>
      <c r="LJ20" s="2">
        <v>330.3</v>
      </c>
      <c r="LK20" s="2">
        <v>357.3</v>
      </c>
      <c r="LL20" s="2">
        <v>350.7</v>
      </c>
      <c r="LM20" s="2">
        <v>377.4</v>
      </c>
      <c r="LN20" s="2">
        <v>365.8</v>
      </c>
      <c r="LO20" s="2">
        <v>339</v>
      </c>
      <c r="LP20" s="2">
        <v>356.9</v>
      </c>
      <c r="LQ20" s="2">
        <v>387.6</v>
      </c>
      <c r="LR20" s="2">
        <v>397.3</v>
      </c>
      <c r="LS20" s="2">
        <v>373.4</v>
      </c>
      <c r="LT20" s="2">
        <v>402</v>
      </c>
      <c r="LU20" s="2">
        <v>419.8</v>
      </c>
      <c r="LV20" s="2">
        <v>414.3</v>
      </c>
      <c r="LW20" s="2">
        <v>493.4</v>
      </c>
      <c r="LX20" s="2">
        <v>499.5</v>
      </c>
      <c r="LY20" s="2">
        <v>557.1</v>
      </c>
      <c r="LZ20" s="2">
        <v>427.6</v>
      </c>
      <c r="MA20" s="2">
        <v>420.6</v>
      </c>
      <c r="MB20" s="2">
        <v>468.7</v>
      </c>
      <c r="MC20" s="2">
        <v>413.1</v>
      </c>
      <c r="MD20" s="2">
        <v>427.4</v>
      </c>
      <c r="ME20" s="2">
        <v>408.8</v>
      </c>
      <c r="MF20" s="2">
        <v>462.4</v>
      </c>
      <c r="MG20" s="2">
        <v>493.2</v>
      </c>
      <c r="MH20" s="2">
        <v>469</v>
      </c>
      <c r="MI20" s="2">
        <v>453.7</v>
      </c>
      <c r="MJ20" s="2">
        <v>470.4</v>
      </c>
      <c r="MK20" s="2">
        <v>525.5</v>
      </c>
      <c r="ML20" s="2">
        <v>466.9</v>
      </c>
      <c r="MM20" s="2">
        <v>425</v>
      </c>
      <c r="MN20" s="2">
        <v>446.7</v>
      </c>
      <c r="MO20" s="2">
        <v>434.2</v>
      </c>
      <c r="MP20" s="2">
        <v>426.7</v>
      </c>
    </row>
    <row r="21" spans="1:354" x14ac:dyDescent="0.25">
      <c r="A21" t="s">
        <v>19</v>
      </c>
      <c r="B21" s="12" t="s">
        <v>239</v>
      </c>
      <c r="C21" t="s">
        <v>210</v>
      </c>
      <c r="D21" s="3" t="s">
        <v>208</v>
      </c>
      <c r="E21" s="2">
        <v>85.4</v>
      </c>
      <c r="F21" s="2">
        <v>84.8</v>
      </c>
      <c r="G21" s="2">
        <v>80.7</v>
      </c>
      <c r="H21" s="2">
        <v>82.4</v>
      </c>
      <c r="I21" s="2">
        <v>80.7</v>
      </c>
      <c r="J21" s="2">
        <v>82.1</v>
      </c>
      <c r="K21" s="2">
        <v>87.3</v>
      </c>
      <c r="L21" s="2">
        <v>87.4</v>
      </c>
      <c r="M21" s="2">
        <v>97.2</v>
      </c>
      <c r="N21" s="2">
        <v>93</v>
      </c>
      <c r="O21" s="2">
        <v>85.1</v>
      </c>
      <c r="P21" s="2">
        <v>83.7</v>
      </c>
      <c r="Q21" s="2">
        <v>79.7</v>
      </c>
      <c r="R21" s="2">
        <v>81.099999999999994</v>
      </c>
      <c r="S21" s="2">
        <v>79.7</v>
      </c>
      <c r="T21" s="2">
        <v>84.7</v>
      </c>
      <c r="U21" s="2">
        <v>85.2</v>
      </c>
      <c r="V21" s="2">
        <v>84.3</v>
      </c>
      <c r="W21" s="2">
        <v>80.099999999999994</v>
      </c>
      <c r="X21" s="2">
        <v>82.9</v>
      </c>
      <c r="Y21" s="2">
        <v>89.6</v>
      </c>
      <c r="Z21" s="2">
        <v>97.6</v>
      </c>
      <c r="AA21" s="2">
        <v>90.3</v>
      </c>
      <c r="AB21" s="2">
        <v>94.6</v>
      </c>
      <c r="AC21" s="2">
        <v>88.9</v>
      </c>
      <c r="AD21" s="2">
        <v>92.8</v>
      </c>
      <c r="AE21" s="2">
        <v>87.3</v>
      </c>
      <c r="AF21" s="2">
        <v>88.7</v>
      </c>
      <c r="AG21" s="2">
        <v>90.3</v>
      </c>
      <c r="AH21" s="2">
        <v>89.2</v>
      </c>
      <c r="AI21" s="2">
        <v>96.7</v>
      </c>
      <c r="AJ21" s="2">
        <v>97.8</v>
      </c>
      <c r="AK21" s="2">
        <v>104.6</v>
      </c>
      <c r="AL21" s="2">
        <v>99.8</v>
      </c>
      <c r="AM21" s="2">
        <v>87</v>
      </c>
      <c r="AN21" s="2">
        <v>93.6</v>
      </c>
      <c r="AO21" s="2">
        <v>94.3</v>
      </c>
      <c r="AP21" s="2">
        <v>96.3</v>
      </c>
      <c r="AQ21" s="2">
        <v>92.2</v>
      </c>
      <c r="AR21" s="2">
        <v>96.7</v>
      </c>
      <c r="AS21" s="2">
        <v>100.2</v>
      </c>
      <c r="AT21" s="2">
        <v>100.2</v>
      </c>
      <c r="AU21" s="2">
        <v>106.6</v>
      </c>
      <c r="AV21" s="2">
        <v>112.9</v>
      </c>
      <c r="AW21" s="2">
        <v>121.5</v>
      </c>
      <c r="AX21" s="2">
        <v>111.2</v>
      </c>
      <c r="AY21" s="2">
        <v>97.8</v>
      </c>
      <c r="AZ21" s="2">
        <v>105.3</v>
      </c>
      <c r="BA21" s="2">
        <v>109.2</v>
      </c>
      <c r="BB21" s="2">
        <v>112.8</v>
      </c>
      <c r="BC21" s="2">
        <v>106.1</v>
      </c>
      <c r="BD21" s="2">
        <v>106.3</v>
      </c>
      <c r="BE21" s="2">
        <v>110.9</v>
      </c>
      <c r="BF21" s="2">
        <v>108.3</v>
      </c>
      <c r="BG21" s="2">
        <v>114.2</v>
      </c>
      <c r="BH21" s="2">
        <v>118.4</v>
      </c>
      <c r="BI21" s="2">
        <v>135.6</v>
      </c>
      <c r="BJ21" s="2">
        <v>118.6</v>
      </c>
      <c r="BK21" s="2">
        <v>110.2</v>
      </c>
      <c r="BL21" s="2">
        <v>111.2</v>
      </c>
      <c r="BM21" s="2">
        <v>112.2</v>
      </c>
      <c r="BN21" s="2">
        <v>112.2</v>
      </c>
      <c r="BO21" s="2">
        <v>110.4</v>
      </c>
      <c r="BP21" s="2">
        <v>122</v>
      </c>
      <c r="BQ21" s="2">
        <v>120.3</v>
      </c>
      <c r="BR21" s="2">
        <v>122.8</v>
      </c>
      <c r="BS21" s="2">
        <v>124.1</v>
      </c>
      <c r="BT21" s="2">
        <v>125</v>
      </c>
      <c r="BU21" s="2">
        <v>135.4</v>
      </c>
      <c r="BV21" s="2">
        <v>132.30000000000001</v>
      </c>
      <c r="BW21" s="2">
        <v>121.1</v>
      </c>
      <c r="BX21" s="2">
        <v>129.5</v>
      </c>
      <c r="BY21" s="2">
        <v>124.3</v>
      </c>
      <c r="BZ21" s="2">
        <v>126.5</v>
      </c>
      <c r="CA21" s="2">
        <v>123.5</v>
      </c>
      <c r="CB21" s="2">
        <v>125.6</v>
      </c>
      <c r="CC21" s="2">
        <v>124.8</v>
      </c>
      <c r="CD21" s="2">
        <v>121.7</v>
      </c>
      <c r="CE21" s="2">
        <v>125.8</v>
      </c>
      <c r="CF21" s="2">
        <v>126.2</v>
      </c>
      <c r="CG21" s="2">
        <v>136.1</v>
      </c>
      <c r="CH21" s="2">
        <v>134.1</v>
      </c>
      <c r="CI21" s="2">
        <v>118.9</v>
      </c>
      <c r="CJ21" s="2">
        <v>125</v>
      </c>
      <c r="CK21" s="2">
        <v>120.7</v>
      </c>
      <c r="CL21" s="2">
        <v>123.5</v>
      </c>
      <c r="CM21" s="2">
        <v>133.6</v>
      </c>
      <c r="CN21" s="2">
        <v>133.69999999999999</v>
      </c>
      <c r="CO21" s="2">
        <v>137.1</v>
      </c>
      <c r="CP21" s="2">
        <v>136.5</v>
      </c>
      <c r="CQ21" s="2">
        <v>143.5</v>
      </c>
      <c r="CR21" s="2">
        <v>146.4</v>
      </c>
      <c r="CS21" s="2">
        <v>161.80000000000001</v>
      </c>
      <c r="CT21" s="2">
        <v>169.4</v>
      </c>
      <c r="CU21" s="2">
        <v>148.69999999999999</v>
      </c>
      <c r="CV21" s="2">
        <v>157.4</v>
      </c>
      <c r="CW21" s="2">
        <v>157.19999999999999</v>
      </c>
      <c r="CX21" s="2">
        <v>157.4</v>
      </c>
      <c r="CY21" s="2">
        <v>155</v>
      </c>
      <c r="CZ21" s="2">
        <v>152.9</v>
      </c>
      <c r="DA21" s="2">
        <v>155.9</v>
      </c>
      <c r="DB21" s="2">
        <v>134.9</v>
      </c>
      <c r="DC21" s="2">
        <v>147.19999999999999</v>
      </c>
      <c r="DD21" s="2">
        <v>147.30000000000001</v>
      </c>
      <c r="DE21" s="2">
        <v>164.5</v>
      </c>
      <c r="DF21" s="2">
        <v>153.30000000000001</v>
      </c>
      <c r="DG21" s="2">
        <v>136</v>
      </c>
      <c r="DH21" s="2">
        <v>145.9</v>
      </c>
      <c r="DI21" s="2">
        <v>146.69999999999999</v>
      </c>
      <c r="DJ21" s="2">
        <v>144.1</v>
      </c>
      <c r="DK21" s="2">
        <v>142.4</v>
      </c>
      <c r="DL21" s="2">
        <v>145.19999999999999</v>
      </c>
      <c r="DM21" s="2">
        <v>149.4</v>
      </c>
      <c r="DN21" s="2">
        <v>143.5</v>
      </c>
      <c r="DO21" s="2">
        <v>152</v>
      </c>
      <c r="DP21" s="2">
        <v>152.80000000000001</v>
      </c>
      <c r="DQ21" s="2">
        <v>167.9</v>
      </c>
      <c r="DR21" s="2">
        <v>166.9</v>
      </c>
      <c r="DS21" s="2">
        <v>153.4</v>
      </c>
      <c r="DT21" s="2">
        <v>167.4</v>
      </c>
      <c r="DU21" s="2">
        <v>161.5</v>
      </c>
      <c r="DV21" s="2">
        <v>162.1</v>
      </c>
      <c r="DW21" s="2">
        <v>150.19999999999999</v>
      </c>
      <c r="DX21" s="2">
        <v>145.5</v>
      </c>
      <c r="DY21" s="2">
        <v>145.1</v>
      </c>
      <c r="DZ21" s="2">
        <v>147.4</v>
      </c>
      <c r="EA21" s="2">
        <v>152.5</v>
      </c>
      <c r="EB21" s="2">
        <v>150.9</v>
      </c>
      <c r="EC21" s="2">
        <v>156.30000000000001</v>
      </c>
      <c r="ED21" s="2">
        <v>144.80000000000001</v>
      </c>
      <c r="EE21" s="2">
        <v>128.4</v>
      </c>
      <c r="EF21" s="2">
        <v>121.7</v>
      </c>
      <c r="EG21" s="2">
        <v>131.1</v>
      </c>
      <c r="EH21" s="2">
        <v>123.3</v>
      </c>
      <c r="EI21" s="2">
        <v>129.9</v>
      </c>
      <c r="EJ21" s="2">
        <v>135.80000000000001</v>
      </c>
      <c r="EK21" s="2">
        <v>140.4</v>
      </c>
      <c r="EL21" s="2">
        <v>146.6</v>
      </c>
      <c r="EM21" s="2">
        <v>155.6</v>
      </c>
      <c r="EN21" s="2">
        <v>156.4</v>
      </c>
      <c r="EO21" s="2">
        <v>163.6</v>
      </c>
      <c r="EP21" s="2">
        <v>177</v>
      </c>
      <c r="EQ21" s="2">
        <v>147.19999999999999</v>
      </c>
      <c r="ER21" s="2">
        <v>170.7</v>
      </c>
      <c r="ES21" s="2">
        <v>147.30000000000001</v>
      </c>
      <c r="ET21" s="2">
        <v>148.69999999999999</v>
      </c>
      <c r="EU21" s="2">
        <v>148.6</v>
      </c>
      <c r="EV21" s="2">
        <v>154.80000000000001</v>
      </c>
      <c r="EW21" s="2">
        <v>155.5</v>
      </c>
      <c r="EX21" s="2">
        <v>156.9</v>
      </c>
      <c r="EY21" s="2">
        <v>148.6</v>
      </c>
      <c r="EZ21" s="2">
        <v>147.9</v>
      </c>
      <c r="FA21" s="2">
        <v>164.7</v>
      </c>
      <c r="FB21" s="2">
        <v>171.1</v>
      </c>
      <c r="FC21" s="2">
        <v>151.1</v>
      </c>
      <c r="FD21" s="2">
        <v>167.3</v>
      </c>
      <c r="FE21" s="2">
        <v>167.3</v>
      </c>
      <c r="FF21" s="2">
        <v>166.3</v>
      </c>
      <c r="FG21" s="2">
        <v>159.80000000000001</v>
      </c>
      <c r="FH21" s="2">
        <v>176.6</v>
      </c>
      <c r="FI21" s="2">
        <v>179.4</v>
      </c>
      <c r="FJ21" s="2">
        <v>179.1</v>
      </c>
      <c r="FK21" s="2">
        <v>202.5</v>
      </c>
      <c r="FL21" s="2">
        <v>205.7</v>
      </c>
      <c r="FM21" s="2">
        <v>223.9</v>
      </c>
      <c r="FN21" s="2">
        <v>231.9</v>
      </c>
      <c r="FO21" s="2">
        <v>210.1</v>
      </c>
      <c r="FP21" s="2">
        <v>221.6</v>
      </c>
      <c r="FQ21" s="2">
        <v>215.9</v>
      </c>
      <c r="FR21" s="2">
        <v>211.3</v>
      </c>
      <c r="FS21" s="2">
        <v>202.7</v>
      </c>
      <c r="FT21" s="2">
        <v>201.7</v>
      </c>
      <c r="FU21" s="2">
        <v>206.4</v>
      </c>
      <c r="FV21" s="2">
        <v>197.7</v>
      </c>
      <c r="FW21" s="2">
        <v>213.9</v>
      </c>
      <c r="FX21" s="2">
        <v>208.1</v>
      </c>
      <c r="FY21" s="2">
        <v>222.1</v>
      </c>
      <c r="FZ21" s="2">
        <v>225</v>
      </c>
      <c r="GA21" s="2">
        <v>192.5</v>
      </c>
      <c r="GB21" s="2">
        <v>214.6</v>
      </c>
      <c r="GC21" s="2">
        <v>207</v>
      </c>
      <c r="GD21" s="2">
        <v>210.6</v>
      </c>
      <c r="GE21" s="2">
        <v>198.3</v>
      </c>
      <c r="GF21" s="2">
        <v>207</v>
      </c>
      <c r="GG21" s="2">
        <v>209</v>
      </c>
      <c r="GH21" s="2">
        <v>211.2</v>
      </c>
      <c r="GI21" s="2">
        <v>215.9</v>
      </c>
      <c r="GJ21" s="2">
        <v>210.1</v>
      </c>
      <c r="GK21" s="2">
        <v>225.3</v>
      </c>
      <c r="GL21" s="2">
        <v>215.1</v>
      </c>
      <c r="GM21" s="2">
        <v>191.2</v>
      </c>
      <c r="GN21" s="2">
        <v>198</v>
      </c>
      <c r="GO21" s="2">
        <v>172.3</v>
      </c>
      <c r="GP21" s="2">
        <v>167.1</v>
      </c>
      <c r="GQ21" s="2">
        <v>169.2</v>
      </c>
      <c r="GR21" s="2">
        <v>174.5</v>
      </c>
      <c r="GS21" s="2">
        <v>160.69999999999999</v>
      </c>
      <c r="GT21" s="2">
        <v>159.5</v>
      </c>
      <c r="GU21" s="2">
        <v>172.2</v>
      </c>
      <c r="GV21" s="2">
        <v>166.3</v>
      </c>
      <c r="GW21" s="2">
        <v>180</v>
      </c>
      <c r="GX21" s="2">
        <v>173.3</v>
      </c>
      <c r="GY21" s="2">
        <v>149.6</v>
      </c>
      <c r="GZ21" s="2">
        <v>164.8</v>
      </c>
      <c r="HA21" s="2">
        <v>158</v>
      </c>
      <c r="HB21" s="2">
        <v>160.80000000000001</v>
      </c>
      <c r="HC21" s="2">
        <v>157.30000000000001</v>
      </c>
      <c r="HD21" s="2">
        <v>151.80000000000001</v>
      </c>
      <c r="HE21" s="2">
        <v>159.6</v>
      </c>
      <c r="HF21" s="2">
        <v>163.80000000000001</v>
      </c>
      <c r="HG21" s="2">
        <v>166.1</v>
      </c>
      <c r="HH21" s="2">
        <v>164.9</v>
      </c>
      <c r="HI21" s="2">
        <v>164.4</v>
      </c>
      <c r="HJ21" s="2">
        <v>156.19999999999999</v>
      </c>
      <c r="HK21" s="2">
        <v>142.6</v>
      </c>
      <c r="HL21" s="2">
        <v>155.19999999999999</v>
      </c>
      <c r="HM21" s="2">
        <v>161</v>
      </c>
      <c r="HN21" s="2">
        <v>157.30000000000001</v>
      </c>
      <c r="HO21" s="2">
        <v>163.30000000000001</v>
      </c>
      <c r="HP21" s="2">
        <v>192.1</v>
      </c>
      <c r="HQ21" s="2">
        <v>191.6</v>
      </c>
      <c r="HR21" s="2">
        <v>204.1</v>
      </c>
      <c r="HS21" s="2">
        <v>220.4</v>
      </c>
      <c r="HT21" s="2">
        <v>196.4</v>
      </c>
      <c r="HU21" s="2">
        <v>218.7</v>
      </c>
      <c r="HV21" s="2">
        <v>214</v>
      </c>
      <c r="HW21" s="2">
        <v>193.8</v>
      </c>
      <c r="HX21" s="2">
        <v>218.2</v>
      </c>
      <c r="HY21" s="2">
        <v>185.2</v>
      </c>
      <c r="HZ21" s="2">
        <v>177.7</v>
      </c>
      <c r="IA21" s="2">
        <v>183.3</v>
      </c>
      <c r="IB21" s="2">
        <v>188.6</v>
      </c>
      <c r="IC21" s="2">
        <v>187.6</v>
      </c>
      <c r="ID21" s="2">
        <v>188.1</v>
      </c>
      <c r="IE21" s="2">
        <v>204.5</v>
      </c>
      <c r="IF21" s="2">
        <v>190.6</v>
      </c>
      <c r="IG21" s="2">
        <v>218.9</v>
      </c>
      <c r="IH21" s="2">
        <v>229.4</v>
      </c>
      <c r="II21" s="2">
        <v>182.1</v>
      </c>
      <c r="IJ21" s="2">
        <v>207.3</v>
      </c>
      <c r="IK21" s="2">
        <v>205.4</v>
      </c>
      <c r="IL21" s="2">
        <v>198</v>
      </c>
      <c r="IM21" s="2">
        <v>194.9</v>
      </c>
      <c r="IN21" s="2">
        <v>209.4</v>
      </c>
      <c r="IO21" s="2">
        <v>202.9</v>
      </c>
      <c r="IP21" s="2">
        <v>200.6</v>
      </c>
      <c r="IQ21" s="2">
        <v>218.5</v>
      </c>
      <c r="IR21" s="2">
        <v>204</v>
      </c>
      <c r="IS21" s="2">
        <v>229.8</v>
      </c>
      <c r="IT21" s="2">
        <v>226</v>
      </c>
      <c r="IU21" s="2">
        <v>181.8</v>
      </c>
      <c r="IV21" s="2">
        <v>201.9</v>
      </c>
      <c r="IW21" s="2">
        <v>227.6</v>
      </c>
      <c r="IX21" s="2">
        <v>230.6</v>
      </c>
      <c r="IY21" s="2">
        <v>219.4</v>
      </c>
      <c r="IZ21" s="2">
        <v>234.4</v>
      </c>
      <c r="JA21" s="2">
        <v>237.9</v>
      </c>
      <c r="JB21" s="2">
        <v>233.2</v>
      </c>
      <c r="JC21" s="2">
        <v>254.5</v>
      </c>
      <c r="JD21" s="2">
        <v>241.3</v>
      </c>
      <c r="JE21" s="2">
        <v>272.39999999999998</v>
      </c>
      <c r="JF21" s="2">
        <v>265.89999999999998</v>
      </c>
      <c r="JG21" s="2">
        <v>230.3</v>
      </c>
      <c r="JH21" s="2">
        <v>242.6</v>
      </c>
      <c r="JI21" s="2">
        <v>267</v>
      </c>
      <c r="JJ21" s="2">
        <v>264.10000000000002</v>
      </c>
      <c r="JK21" s="2">
        <v>255.1</v>
      </c>
      <c r="JL21" s="2">
        <v>274.39999999999998</v>
      </c>
      <c r="JM21" s="2">
        <v>259.2</v>
      </c>
      <c r="JN21" s="2">
        <v>265.7</v>
      </c>
      <c r="JO21" s="2">
        <v>273.89999999999998</v>
      </c>
      <c r="JP21" s="2">
        <v>254.3</v>
      </c>
      <c r="JQ21" s="2">
        <v>280.5</v>
      </c>
      <c r="JR21" s="2">
        <v>260.60000000000002</v>
      </c>
      <c r="JS21" s="2">
        <v>233.7</v>
      </c>
      <c r="JT21" s="2">
        <v>249</v>
      </c>
      <c r="JU21" s="2">
        <v>252.6</v>
      </c>
      <c r="JV21" s="2">
        <v>249</v>
      </c>
      <c r="JW21" s="2">
        <v>251.1</v>
      </c>
      <c r="JX21" s="2">
        <v>282.5</v>
      </c>
      <c r="JY21" s="2">
        <v>262.60000000000002</v>
      </c>
      <c r="JZ21" s="2">
        <v>267.60000000000002</v>
      </c>
      <c r="KA21" s="2">
        <v>299.8</v>
      </c>
      <c r="KB21" s="2">
        <v>293.3</v>
      </c>
      <c r="KC21" s="2">
        <v>323.5</v>
      </c>
      <c r="KD21" s="2">
        <v>292.60000000000002</v>
      </c>
      <c r="KE21" s="2">
        <v>252.6</v>
      </c>
      <c r="KF21" s="2">
        <v>277.8</v>
      </c>
      <c r="KG21" s="2">
        <v>273.5</v>
      </c>
      <c r="KH21" s="2">
        <v>271.2</v>
      </c>
      <c r="KI21" s="2">
        <v>266.89999999999998</v>
      </c>
      <c r="KJ21" s="2">
        <v>295.8</v>
      </c>
      <c r="KK21" s="2">
        <v>289.60000000000002</v>
      </c>
      <c r="KL21" s="2">
        <v>284.8</v>
      </c>
      <c r="KM21" s="2">
        <v>273.7</v>
      </c>
      <c r="KN21" s="2">
        <v>274.10000000000002</v>
      </c>
      <c r="KO21" s="2">
        <v>295.60000000000002</v>
      </c>
      <c r="KP21" s="2">
        <v>279.5</v>
      </c>
      <c r="KQ21" s="2">
        <v>245.4</v>
      </c>
      <c r="KR21" s="2">
        <v>275.60000000000002</v>
      </c>
      <c r="KS21" s="2">
        <v>272.39999999999998</v>
      </c>
      <c r="KT21" s="2">
        <v>272.5</v>
      </c>
      <c r="KU21" s="2">
        <v>276.2</v>
      </c>
      <c r="KV21" s="2">
        <v>303.8</v>
      </c>
      <c r="KW21" s="2">
        <v>303.8</v>
      </c>
      <c r="KX21" s="2">
        <v>292.8</v>
      </c>
      <c r="KY21" s="2">
        <v>304.39999999999998</v>
      </c>
      <c r="KZ21" s="2">
        <v>299.2</v>
      </c>
      <c r="LA21" s="2">
        <v>319.60000000000002</v>
      </c>
      <c r="LB21" s="2">
        <v>293.7</v>
      </c>
      <c r="LC21" s="2">
        <v>284</v>
      </c>
      <c r="LD21" s="2">
        <v>300.2</v>
      </c>
      <c r="LE21" s="2">
        <v>297.5</v>
      </c>
      <c r="LF21" s="2">
        <v>303.10000000000002</v>
      </c>
      <c r="LG21" s="2">
        <v>291.7</v>
      </c>
      <c r="LH21" s="2">
        <v>306.2</v>
      </c>
      <c r="LI21" s="2">
        <v>302.7</v>
      </c>
      <c r="LJ21" s="2">
        <v>285.10000000000002</v>
      </c>
      <c r="LK21" s="2">
        <v>314.39999999999998</v>
      </c>
      <c r="LL21" s="2">
        <v>297.60000000000002</v>
      </c>
      <c r="LM21" s="2">
        <v>349.8</v>
      </c>
      <c r="LN21" s="2">
        <v>336.7</v>
      </c>
      <c r="LO21" s="2">
        <v>284.39999999999998</v>
      </c>
      <c r="LP21" s="2">
        <v>318.2</v>
      </c>
      <c r="LQ21" s="2">
        <v>322.3</v>
      </c>
      <c r="LR21" s="2">
        <v>327.9</v>
      </c>
      <c r="LS21" s="2">
        <v>310.7</v>
      </c>
      <c r="LT21" s="2">
        <v>346.7</v>
      </c>
      <c r="LU21" s="2">
        <v>348.7</v>
      </c>
      <c r="LV21" s="2">
        <v>354.9</v>
      </c>
      <c r="LW21" s="2">
        <v>380.5</v>
      </c>
      <c r="LX21" s="2">
        <v>367.4</v>
      </c>
      <c r="LY21" s="2">
        <v>424</v>
      </c>
      <c r="LZ21" s="2">
        <v>409.7</v>
      </c>
      <c r="MA21" s="2">
        <v>342.8</v>
      </c>
      <c r="MB21" s="2">
        <v>363.6</v>
      </c>
      <c r="MC21" s="2">
        <v>389.7</v>
      </c>
      <c r="MD21" s="2">
        <v>383.8</v>
      </c>
      <c r="ME21" s="2">
        <v>387</v>
      </c>
      <c r="MF21" s="2">
        <v>423.5</v>
      </c>
      <c r="MG21" s="2">
        <v>403.4</v>
      </c>
      <c r="MH21" s="2">
        <v>412.5</v>
      </c>
      <c r="MI21" s="2">
        <v>415.2</v>
      </c>
      <c r="MJ21" s="2">
        <v>392.9</v>
      </c>
      <c r="MK21" s="2">
        <v>451.1</v>
      </c>
      <c r="ML21" s="2">
        <v>401.8</v>
      </c>
      <c r="MM21" s="2">
        <v>337.6</v>
      </c>
      <c r="MN21" s="2">
        <v>357.7</v>
      </c>
      <c r="MO21" s="2">
        <v>347.5</v>
      </c>
      <c r="MP21" s="2">
        <v>330.4</v>
      </c>
    </row>
    <row r="22" spans="1:354" x14ac:dyDescent="0.25">
      <c r="A22" t="s">
        <v>20</v>
      </c>
      <c r="B22" s="12" t="s">
        <v>240</v>
      </c>
      <c r="C22" t="s">
        <v>210</v>
      </c>
      <c r="D22" s="3" t="s">
        <v>209</v>
      </c>
      <c r="E22" s="2">
        <v>147.19999999999999</v>
      </c>
      <c r="F22" s="2">
        <v>145.6</v>
      </c>
      <c r="G22" s="2">
        <v>139.4</v>
      </c>
      <c r="H22" s="2">
        <v>142.69999999999999</v>
      </c>
      <c r="I22" s="2">
        <v>136.80000000000001</v>
      </c>
      <c r="J22" s="2">
        <v>140.19999999999999</v>
      </c>
      <c r="K22" s="2">
        <v>141.19999999999999</v>
      </c>
      <c r="L22" s="2">
        <v>148.69999999999999</v>
      </c>
      <c r="M22" s="2">
        <v>172.9</v>
      </c>
      <c r="N22" s="2">
        <v>147.19999999999999</v>
      </c>
      <c r="O22" s="2">
        <v>141.80000000000001</v>
      </c>
      <c r="P22" s="2">
        <v>144.6</v>
      </c>
      <c r="Q22" s="2">
        <v>143.19999999999999</v>
      </c>
      <c r="R22" s="2">
        <v>145.6</v>
      </c>
      <c r="S22" s="2">
        <v>142.80000000000001</v>
      </c>
      <c r="T22" s="2">
        <v>146.6</v>
      </c>
      <c r="U22" s="2">
        <v>149.9</v>
      </c>
      <c r="V22" s="2">
        <v>150.6</v>
      </c>
      <c r="W22" s="2">
        <v>143.80000000000001</v>
      </c>
      <c r="X22" s="2">
        <v>152.30000000000001</v>
      </c>
      <c r="Y22" s="2">
        <v>175.5</v>
      </c>
      <c r="Z22" s="2">
        <v>156.1</v>
      </c>
      <c r="AA22" s="2">
        <v>150.6</v>
      </c>
      <c r="AB22" s="2">
        <v>161.1</v>
      </c>
      <c r="AC22" s="2">
        <v>157.6</v>
      </c>
      <c r="AD22" s="2">
        <v>170.7</v>
      </c>
      <c r="AE22" s="2">
        <v>155.5</v>
      </c>
      <c r="AF22" s="2">
        <v>159.4</v>
      </c>
      <c r="AG22" s="2">
        <v>163.6</v>
      </c>
      <c r="AH22" s="2">
        <v>157.19999999999999</v>
      </c>
      <c r="AI22" s="2">
        <v>173.4</v>
      </c>
      <c r="AJ22" s="2">
        <v>175.9</v>
      </c>
      <c r="AK22" s="2">
        <v>193.5</v>
      </c>
      <c r="AL22" s="2">
        <v>165.7</v>
      </c>
      <c r="AM22" s="2">
        <v>149.5</v>
      </c>
      <c r="AN22" s="2">
        <v>162.4</v>
      </c>
      <c r="AO22" s="2">
        <v>167.4</v>
      </c>
      <c r="AP22" s="2">
        <v>181.7</v>
      </c>
      <c r="AQ22" s="2">
        <v>167.9</v>
      </c>
      <c r="AR22" s="2">
        <v>184.9</v>
      </c>
      <c r="AS22" s="2">
        <v>185.6</v>
      </c>
      <c r="AT22" s="2">
        <v>182.8</v>
      </c>
      <c r="AU22" s="2">
        <v>200.1</v>
      </c>
      <c r="AV22" s="2">
        <v>208</v>
      </c>
      <c r="AW22" s="2">
        <v>229.4</v>
      </c>
      <c r="AX22" s="2">
        <v>196.3</v>
      </c>
      <c r="AY22" s="2">
        <v>177.9</v>
      </c>
      <c r="AZ22" s="2">
        <v>187.3</v>
      </c>
      <c r="BA22" s="2">
        <v>206</v>
      </c>
      <c r="BB22" s="2">
        <v>223</v>
      </c>
      <c r="BC22" s="2">
        <v>200.3</v>
      </c>
      <c r="BD22" s="2">
        <v>215.8</v>
      </c>
      <c r="BE22" s="2">
        <v>216</v>
      </c>
      <c r="BF22" s="2">
        <v>213.9</v>
      </c>
      <c r="BG22" s="2">
        <v>224.6</v>
      </c>
      <c r="BH22" s="2">
        <v>228.4</v>
      </c>
      <c r="BI22" s="2">
        <v>272.2</v>
      </c>
      <c r="BJ22" s="2">
        <v>217.9</v>
      </c>
      <c r="BK22" s="2">
        <v>201.3</v>
      </c>
      <c r="BL22" s="2">
        <v>210</v>
      </c>
      <c r="BM22" s="2">
        <v>214.3</v>
      </c>
      <c r="BN22" s="2">
        <v>222.7</v>
      </c>
      <c r="BO22" s="2">
        <v>216.4</v>
      </c>
      <c r="BP22" s="2">
        <v>235.6</v>
      </c>
      <c r="BQ22" s="2">
        <v>231.7</v>
      </c>
      <c r="BR22" s="2">
        <v>234</v>
      </c>
      <c r="BS22" s="2">
        <v>235.1</v>
      </c>
      <c r="BT22" s="2">
        <v>239.1</v>
      </c>
      <c r="BU22" s="2">
        <v>280.89999999999998</v>
      </c>
      <c r="BV22" s="2">
        <v>234.4</v>
      </c>
      <c r="BW22" s="2">
        <v>227.7</v>
      </c>
      <c r="BX22" s="2">
        <v>241.4</v>
      </c>
      <c r="BY22" s="2">
        <v>230.8</v>
      </c>
      <c r="BZ22" s="2">
        <v>241.2</v>
      </c>
      <c r="CA22" s="2">
        <v>236.7</v>
      </c>
      <c r="CB22" s="2">
        <v>253.9</v>
      </c>
      <c r="CC22" s="2">
        <v>247.5</v>
      </c>
      <c r="CD22" s="2">
        <v>242.9</v>
      </c>
      <c r="CE22" s="2">
        <v>252.7</v>
      </c>
      <c r="CF22" s="2">
        <v>274.2</v>
      </c>
      <c r="CG22" s="2">
        <v>301.39999999999998</v>
      </c>
      <c r="CH22" s="2">
        <v>298.2</v>
      </c>
      <c r="CI22" s="2">
        <v>256.5</v>
      </c>
      <c r="CJ22" s="2">
        <v>265.89999999999998</v>
      </c>
      <c r="CK22" s="2">
        <v>257.39999999999998</v>
      </c>
      <c r="CL22" s="2">
        <v>265.10000000000002</v>
      </c>
      <c r="CM22" s="2">
        <v>284.89999999999998</v>
      </c>
      <c r="CN22" s="2">
        <v>282.60000000000002</v>
      </c>
      <c r="CO22" s="2">
        <v>287.8</v>
      </c>
      <c r="CP22" s="2">
        <v>288.39999999999998</v>
      </c>
      <c r="CQ22" s="2">
        <v>302.10000000000002</v>
      </c>
      <c r="CR22" s="2">
        <v>312</v>
      </c>
      <c r="CS22" s="2">
        <v>361.1</v>
      </c>
      <c r="CT22" s="2">
        <v>339.4</v>
      </c>
      <c r="CU22" s="2">
        <v>308</v>
      </c>
      <c r="CV22" s="2">
        <v>323.39999999999998</v>
      </c>
      <c r="CW22" s="2">
        <v>319.10000000000002</v>
      </c>
      <c r="CX22" s="2">
        <v>316.2</v>
      </c>
      <c r="CY22" s="2">
        <v>305.3</v>
      </c>
      <c r="CZ22" s="2">
        <v>303.2</v>
      </c>
      <c r="DA22" s="2">
        <v>315.7</v>
      </c>
      <c r="DB22" s="2">
        <v>303.3</v>
      </c>
      <c r="DC22" s="2">
        <v>306.7</v>
      </c>
      <c r="DD22" s="2">
        <v>315.5</v>
      </c>
      <c r="DE22" s="2">
        <v>356.3</v>
      </c>
      <c r="DF22" s="2">
        <v>318.7</v>
      </c>
      <c r="DG22" s="2">
        <v>283.60000000000002</v>
      </c>
      <c r="DH22" s="2">
        <v>297.89999999999998</v>
      </c>
      <c r="DI22" s="2">
        <v>294.8</v>
      </c>
      <c r="DJ22" s="2">
        <v>302.89999999999998</v>
      </c>
      <c r="DK22" s="2">
        <v>293</v>
      </c>
      <c r="DL22" s="2">
        <v>303.39999999999998</v>
      </c>
      <c r="DM22" s="2">
        <v>314.8</v>
      </c>
      <c r="DN22" s="2">
        <v>332.6</v>
      </c>
      <c r="DO22" s="2">
        <v>366</v>
      </c>
      <c r="DP22" s="2">
        <v>370.9</v>
      </c>
      <c r="DQ22" s="2">
        <v>393.8</v>
      </c>
      <c r="DR22" s="2">
        <v>345.6</v>
      </c>
      <c r="DS22" s="2">
        <v>324.10000000000002</v>
      </c>
      <c r="DT22" s="2">
        <v>356</v>
      </c>
      <c r="DU22" s="2">
        <v>351.1</v>
      </c>
      <c r="DV22" s="2">
        <v>357.7</v>
      </c>
      <c r="DW22" s="2">
        <v>330.1</v>
      </c>
      <c r="DX22" s="2">
        <v>332.5</v>
      </c>
      <c r="DY22" s="2">
        <v>327.39999999999998</v>
      </c>
      <c r="DZ22" s="2">
        <v>325.39999999999998</v>
      </c>
      <c r="EA22" s="2">
        <v>324.5</v>
      </c>
      <c r="EB22" s="2">
        <v>329.4</v>
      </c>
      <c r="EC22" s="2">
        <v>377.3</v>
      </c>
      <c r="ED22" s="2">
        <v>303.39999999999998</v>
      </c>
      <c r="EE22" s="2">
        <v>289.10000000000002</v>
      </c>
      <c r="EF22" s="2">
        <v>281.2</v>
      </c>
      <c r="EG22" s="2">
        <v>282.5</v>
      </c>
      <c r="EH22" s="2">
        <v>278.2</v>
      </c>
      <c r="EI22" s="2">
        <v>275.2</v>
      </c>
      <c r="EJ22" s="2">
        <v>295.7</v>
      </c>
      <c r="EK22" s="2">
        <v>293.60000000000002</v>
      </c>
      <c r="EL22" s="2">
        <v>309.60000000000002</v>
      </c>
      <c r="EM22" s="2">
        <v>321.60000000000002</v>
      </c>
      <c r="EN22" s="2">
        <v>338.8</v>
      </c>
      <c r="EO22" s="2">
        <v>378.1</v>
      </c>
      <c r="EP22" s="2">
        <v>345.3</v>
      </c>
      <c r="EQ22" s="2">
        <v>311.7</v>
      </c>
      <c r="ER22" s="2">
        <v>356.9</v>
      </c>
      <c r="ES22" s="2">
        <v>323.10000000000002</v>
      </c>
      <c r="ET22" s="2">
        <v>328.1</v>
      </c>
      <c r="EU22" s="2">
        <v>326.10000000000002</v>
      </c>
      <c r="EV22" s="2">
        <v>352.9</v>
      </c>
      <c r="EW22" s="2">
        <v>356.8</v>
      </c>
      <c r="EX22" s="2">
        <v>353.2</v>
      </c>
      <c r="EY22" s="2">
        <v>339.8</v>
      </c>
      <c r="EZ22" s="2">
        <v>364.3</v>
      </c>
      <c r="FA22" s="2">
        <v>403.3</v>
      </c>
      <c r="FB22" s="2">
        <v>389</v>
      </c>
      <c r="FC22" s="2">
        <v>358.2</v>
      </c>
      <c r="FD22" s="2">
        <v>395</v>
      </c>
      <c r="FE22" s="2">
        <v>386.1</v>
      </c>
      <c r="FF22" s="2">
        <v>399.9</v>
      </c>
      <c r="FG22" s="2">
        <v>373.5</v>
      </c>
      <c r="FH22" s="2">
        <v>406.9</v>
      </c>
      <c r="FI22" s="2">
        <v>406</v>
      </c>
      <c r="FJ22" s="2">
        <v>419.4</v>
      </c>
      <c r="FK22" s="2">
        <v>448.4</v>
      </c>
      <c r="FL22" s="2">
        <v>462.5</v>
      </c>
      <c r="FM22" s="2">
        <v>521.29999999999995</v>
      </c>
      <c r="FN22" s="2">
        <v>490.8</v>
      </c>
      <c r="FO22" s="2">
        <v>461.9</v>
      </c>
      <c r="FP22" s="2">
        <v>480.2</v>
      </c>
      <c r="FQ22" s="2">
        <v>464.2</v>
      </c>
      <c r="FR22" s="2">
        <v>447.8</v>
      </c>
      <c r="FS22" s="2">
        <v>431.9</v>
      </c>
      <c r="FT22" s="2">
        <v>434.9</v>
      </c>
      <c r="FU22" s="2">
        <v>446.4</v>
      </c>
      <c r="FV22" s="2">
        <v>422.3</v>
      </c>
      <c r="FW22" s="2">
        <v>443.4</v>
      </c>
      <c r="FX22" s="2">
        <v>435</v>
      </c>
      <c r="FY22" s="2">
        <v>471.6</v>
      </c>
      <c r="FZ22" s="2">
        <v>449.6</v>
      </c>
      <c r="GA22" s="2">
        <v>405.6</v>
      </c>
      <c r="GB22" s="2">
        <v>439</v>
      </c>
      <c r="GC22" s="2">
        <v>422.8</v>
      </c>
      <c r="GD22" s="2">
        <v>431.9</v>
      </c>
      <c r="GE22" s="2">
        <v>406.2</v>
      </c>
      <c r="GF22" s="2">
        <v>425.7</v>
      </c>
      <c r="GG22" s="2">
        <v>436.7</v>
      </c>
      <c r="GH22" s="2">
        <v>434</v>
      </c>
      <c r="GI22" s="2">
        <v>443.6</v>
      </c>
      <c r="GJ22" s="2">
        <v>447.8</v>
      </c>
      <c r="GK22" s="2">
        <v>483.2</v>
      </c>
      <c r="GL22" s="2">
        <v>440.1</v>
      </c>
      <c r="GM22" s="2">
        <v>379.9</v>
      </c>
      <c r="GN22" s="2">
        <v>406.5</v>
      </c>
      <c r="GO22" s="2">
        <v>370.9</v>
      </c>
      <c r="GP22" s="2">
        <v>395.4</v>
      </c>
      <c r="GQ22" s="2">
        <v>376.3</v>
      </c>
      <c r="GR22" s="2">
        <v>401.4</v>
      </c>
      <c r="GS22" s="2">
        <v>382.3</v>
      </c>
      <c r="GT22" s="2">
        <v>388.4</v>
      </c>
      <c r="GU22" s="2">
        <v>434.7</v>
      </c>
      <c r="GV22" s="2">
        <v>433</v>
      </c>
      <c r="GW22" s="2">
        <v>459</v>
      </c>
      <c r="GX22" s="2">
        <v>461.2</v>
      </c>
      <c r="GY22" s="2">
        <v>419.6</v>
      </c>
      <c r="GZ22" s="2">
        <v>464.7</v>
      </c>
      <c r="HA22" s="2">
        <v>470.6</v>
      </c>
      <c r="HB22" s="2">
        <v>493</v>
      </c>
      <c r="HC22" s="2">
        <v>444</v>
      </c>
      <c r="HD22" s="2">
        <v>390.4</v>
      </c>
      <c r="HE22" s="2">
        <v>407.1</v>
      </c>
      <c r="HF22" s="2">
        <v>419.8</v>
      </c>
      <c r="HG22" s="2">
        <v>424.8</v>
      </c>
      <c r="HH22" s="2">
        <v>426.9</v>
      </c>
      <c r="HI22" s="2">
        <v>476.9</v>
      </c>
      <c r="HJ22" s="2">
        <v>427.7</v>
      </c>
      <c r="HK22" s="2">
        <v>402</v>
      </c>
      <c r="HL22" s="2">
        <v>437.8</v>
      </c>
      <c r="HM22" s="2">
        <v>438.5</v>
      </c>
      <c r="HN22" s="2">
        <v>435.3</v>
      </c>
      <c r="HO22" s="2">
        <v>433.3</v>
      </c>
      <c r="HP22" s="2">
        <v>481</v>
      </c>
      <c r="HQ22" s="2">
        <v>481</v>
      </c>
      <c r="HR22" s="2">
        <v>593.5</v>
      </c>
      <c r="HS22" s="2">
        <v>560.1</v>
      </c>
      <c r="HT22" s="2">
        <v>517.29999999999995</v>
      </c>
      <c r="HU22" s="2">
        <v>573.20000000000005</v>
      </c>
      <c r="HV22" s="2">
        <v>557.4</v>
      </c>
      <c r="HW22" s="2">
        <v>501.4</v>
      </c>
      <c r="HX22" s="2">
        <v>569.1</v>
      </c>
      <c r="HY22" s="2">
        <v>501.9</v>
      </c>
      <c r="HZ22" s="2">
        <v>512.9</v>
      </c>
      <c r="IA22" s="2">
        <v>479.8</v>
      </c>
      <c r="IB22" s="2">
        <v>505.2</v>
      </c>
      <c r="IC22" s="2">
        <v>503</v>
      </c>
      <c r="ID22" s="2">
        <v>495.6</v>
      </c>
      <c r="IE22" s="2">
        <v>510.5</v>
      </c>
      <c r="IF22" s="2">
        <v>492.3</v>
      </c>
      <c r="IG22" s="2">
        <v>540.70000000000005</v>
      </c>
      <c r="IH22" s="2">
        <v>495.4</v>
      </c>
      <c r="II22" s="2">
        <v>433.2</v>
      </c>
      <c r="IJ22" s="2">
        <v>471.3</v>
      </c>
      <c r="IK22" s="2">
        <v>475.7</v>
      </c>
      <c r="IL22" s="2">
        <v>482</v>
      </c>
      <c r="IM22" s="2">
        <v>459.9</v>
      </c>
      <c r="IN22" s="2">
        <v>481.2</v>
      </c>
      <c r="IO22" s="2">
        <v>486.1</v>
      </c>
      <c r="IP22" s="2">
        <v>470.6</v>
      </c>
      <c r="IQ22" s="2">
        <v>483.7</v>
      </c>
      <c r="IR22" s="2">
        <v>469</v>
      </c>
      <c r="IS22" s="2">
        <v>522.6</v>
      </c>
      <c r="IT22" s="2">
        <v>498.7</v>
      </c>
      <c r="IU22" s="2">
        <v>431.7</v>
      </c>
      <c r="IV22" s="2">
        <v>479.8</v>
      </c>
      <c r="IW22" s="2">
        <v>498.6</v>
      </c>
      <c r="IX22" s="2">
        <v>515.79999999999995</v>
      </c>
      <c r="IY22" s="2">
        <v>474.2</v>
      </c>
      <c r="IZ22" s="2">
        <v>502.9</v>
      </c>
      <c r="JA22" s="2">
        <v>536.4</v>
      </c>
      <c r="JB22" s="2">
        <v>529.29999999999995</v>
      </c>
      <c r="JC22" s="2">
        <v>576.4</v>
      </c>
      <c r="JD22" s="2">
        <v>565.9</v>
      </c>
      <c r="JE22" s="2">
        <v>638.4</v>
      </c>
      <c r="JF22" s="2">
        <v>584.20000000000005</v>
      </c>
      <c r="JG22" s="2">
        <v>545.1</v>
      </c>
      <c r="JH22" s="2">
        <v>584.79999999999995</v>
      </c>
      <c r="JI22" s="2">
        <v>620.79999999999995</v>
      </c>
      <c r="JJ22" s="2">
        <v>592.9</v>
      </c>
      <c r="JK22" s="2">
        <v>551.20000000000005</v>
      </c>
      <c r="JL22" s="2">
        <v>588.9</v>
      </c>
      <c r="JM22" s="2">
        <v>572.9</v>
      </c>
      <c r="JN22" s="2">
        <v>594.5</v>
      </c>
      <c r="JO22" s="2">
        <v>597.29999999999995</v>
      </c>
      <c r="JP22" s="2">
        <v>574.9</v>
      </c>
      <c r="JQ22" s="2">
        <v>648.1</v>
      </c>
      <c r="JR22" s="2">
        <v>575</v>
      </c>
      <c r="JS22" s="2">
        <v>518.4</v>
      </c>
      <c r="JT22" s="2">
        <v>541.4</v>
      </c>
      <c r="JU22" s="2">
        <v>567.6</v>
      </c>
      <c r="JV22" s="2">
        <v>553.5</v>
      </c>
      <c r="JW22" s="2">
        <v>548.1</v>
      </c>
      <c r="JX22" s="2">
        <v>576.29999999999995</v>
      </c>
      <c r="JY22" s="2">
        <v>541.20000000000005</v>
      </c>
      <c r="JZ22" s="2">
        <v>573.6</v>
      </c>
      <c r="KA22" s="2">
        <v>633.1</v>
      </c>
      <c r="KB22" s="2">
        <v>629.20000000000005</v>
      </c>
      <c r="KC22" s="2">
        <v>686.3</v>
      </c>
      <c r="KD22" s="2">
        <v>618.20000000000005</v>
      </c>
      <c r="KE22" s="2">
        <v>568.4</v>
      </c>
      <c r="KF22" s="2">
        <v>633.79999999999995</v>
      </c>
      <c r="KG22" s="2">
        <v>629.6</v>
      </c>
      <c r="KH22" s="2">
        <v>641.1</v>
      </c>
      <c r="KI22" s="2">
        <v>629.1</v>
      </c>
      <c r="KJ22" s="2">
        <v>664</v>
      </c>
      <c r="KK22" s="2">
        <v>656.8</v>
      </c>
      <c r="KL22" s="2">
        <v>661.9</v>
      </c>
      <c r="KM22" s="2">
        <v>682.1</v>
      </c>
      <c r="KN22" s="2">
        <v>690.3</v>
      </c>
      <c r="KO22" s="2">
        <v>769.7</v>
      </c>
      <c r="KP22" s="2">
        <v>687.5</v>
      </c>
      <c r="KQ22" s="2">
        <v>641.70000000000005</v>
      </c>
      <c r="KR22" s="2">
        <v>717</v>
      </c>
      <c r="KS22" s="2">
        <v>696.6</v>
      </c>
      <c r="KT22" s="2">
        <v>688.6</v>
      </c>
      <c r="KU22" s="2">
        <v>694.7</v>
      </c>
      <c r="KV22" s="2">
        <v>704.5</v>
      </c>
      <c r="KW22" s="2">
        <v>741.7</v>
      </c>
      <c r="KX22" s="2">
        <v>719</v>
      </c>
      <c r="KY22" s="2">
        <v>706.5</v>
      </c>
      <c r="KZ22" s="2">
        <v>712.9</v>
      </c>
      <c r="LA22" s="2">
        <v>761.1</v>
      </c>
      <c r="LB22" s="2">
        <v>658.2</v>
      </c>
      <c r="LC22" s="2">
        <v>641.20000000000005</v>
      </c>
      <c r="LD22" s="2">
        <v>666.6</v>
      </c>
      <c r="LE22" s="2">
        <v>661.4</v>
      </c>
      <c r="LF22" s="2">
        <v>656.9</v>
      </c>
      <c r="LG22" s="2">
        <v>635.20000000000005</v>
      </c>
      <c r="LH22" s="2">
        <v>639.4</v>
      </c>
      <c r="LI22" s="2">
        <v>651.9</v>
      </c>
      <c r="LJ22" s="2">
        <v>615.4</v>
      </c>
      <c r="LK22" s="2">
        <v>671.7</v>
      </c>
      <c r="LL22" s="2">
        <v>648.4</v>
      </c>
      <c r="LM22" s="2">
        <v>727.2</v>
      </c>
      <c r="LN22" s="2">
        <v>702.5</v>
      </c>
      <c r="LO22" s="2">
        <v>623.29999999999995</v>
      </c>
      <c r="LP22" s="2">
        <v>675.1</v>
      </c>
      <c r="LQ22" s="2">
        <v>709.9</v>
      </c>
      <c r="LR22" s="2">
        <v>725.3</v>
      </c>
      <c r="LS22" s="2">
        <v>684.1</v>
      </c>
      <c r="LT22" s="2">
        <v>748.7</v>
      </c>
      <c r="LU22" s="2">
        <v>768.5</v>
      </c>
      <c r="LV22" s="2">
        <v>769.2</v>
      </c>
      <c r="LW22" s="2">
        <v>873.9</v>
      </c>
      <c r="LX22" s="2">
        <v>866.9</v>
      </c>
      <c r="LY22" s="2">
        <v>981</v>
      </c>
      <c r="LZ22" s="2">
        <v>837.2</v>
      </c>
      <c r="MA22" s="2">
        <v>763.3</v>
      </c>
      <c r="MB22" s="2">
        <v>832.3</v>
      </c>
      <c r="MC22" s="2">
        <v>802.8</v>
      </c>
      <c r="MD22" s="2">
        <v>811.3</v>
      </c>
      <c r="ME22" s="2">
        <v>795.8</v>
      </c>
      <c r="MF22" s="2">
        <v>885.9</v>
      </c>
      <c r="MG22" s="2">
        <v>896.6</v>
      </c>
      <c r="MH22" s="2">
        <v>881.5</v>
      </c>
      <c r="MI22" s="2">
        <v>869</v>
      </c>
      <c r="MJ22" s="2">
        <v>863.4</v>
      </c>
      <c r="MK22" s="2">
        <v>976.6</v>
      </c>
      <c r="ML22" s="2">
        <v>868.8</v>
      </c>
      <c r="MM22" s="2">
        <v>762.6</v>
      </c>
      <c r="MN22" s="2">
        <v>804.5</v>
      </c>
      <c r="MO22" s="2">
        <v>781.8</v>
      </c>
      <c r="MP22" s="2">
        <v>757.1</v>
      </c>
    </row>
    <row r="23" spans="1:354" x14ac:dyDescent="0.25">
      <c r="A23" t="s">
        <v>21</v>
      </c>
      <c r="B23" s="12" t="s">
        <v>241</v>
      </c>
      <c r="C23" t="s">
        <v>210</v>
      </c>
      <c r="D23" s="3" t="s">
        <v>0</v>
      </c>
      <c r="E23" s="2">
        <v>1250.2</v>
      </c>
      <c r="F23" s="2">
        <v>1300</v>
      </c>
      <c r="G23" s="2">
        <v>1234.2</v>
      </c>
      <c r="H23" s="2">
        <v>1265</v>
      </c>
      <c r="I23" s="2">
        <v>1217.5999999999999</v>
      </c>
      <c r="J23" s="2">
        <v>1244.9000000000001</v>
      </c>
      <c r="K23" s="2">
        <v>1264.2</v>
      </c>
      <c r="L23" s="2">
        <v>1372.6</v>
      </c>
      <c r="M23" s="2">
        <v>1888.3</v>
      </c>
      <c r="N23" s="2">
        <v>1214.5</v>
      </c>
      <c r="O23" s="2">
        <v>1240.5999999999999</v>
      </c>
      <c r="P23" s="2">
        <v>1375.7</v>
      </c>
      <c r="Q23" s="2">
        <v>1344.2</v>
      </c>
      <c r="R23" s="2">
        <v>1379.9</v>
      </c>
      <c r="S23" s="2">
        <v>1325.8</v>
      </c>
      <c r="T23" s="2">
        <v>1328.1</v>
      </c>
      <c r="U23" s="2">
        <v>1366.3</v>
      </c>
      <c r="V23" s="2">
        <v>1370.8</v>
      </c>
      <c r="W23" s="2">
        <v>1412.3</v>
      </c>
      <c r="X23" s="2">
        <v>1541.6</v>
      </c>
      <c r="Y23" s="2">
        <v>2119.6</v>
      </c>
      <c r="Z23" s="2">
        <v>1299.0999999999999</v>
      </c>
      <c r="AA23" s="2">
        <v>1348.1</v>
      </c>
      <c r="AB23" s="2">
        <v>1433.6</v>
      </c>
      <c r="AC23" s="2">
        <v>1352.8</v>
      </c>
      <c r="AD23" s="2">
        <v>1519.4</v>
      </c>
      <c r="AE23" s="2">
        <v>1376.9</v>
      </c>
      <c r="AF23" s="2">
        <v>1421.9</v>
      </c>
      <c r="AG23" s="2">
        <v>1462.9</v>
      </c>
      <c r="AH23" s="2">
        <v>1397.5</v>
      </c>
      <c r="AI23" s="2">
        <v>1536</v>
      </c>
      <c r="AJ23" s="2">
        <v>1640.7</v>
      </c>
      <c r="AK23" s="2">
        <v>2174.6999999999998</v>
      </c>
      <c r="AL23" s="2">
        <v>1471.3</v>
      </c>
      <c r="AM23" s="2">
        <v>1366.3</v>
      </c>
      <c r="AN23" s="2">
        <v>1488.3</v>
      </c>
      <c r="AO23" s="2">
        <v>1521.9</v>
      </c>
      <c r="AP23" s="2">
        <v>1716.5</v>
      </c>
      <c r="AQ23" s="2">
        <v>1507.1</v>
      </c>
      <c r="AR23" s="2">
        <v>1679.4</v>
      </c>
      <c r="AS23" s="2">
        <v>1637.4</v>
      </c>
      <c r="AT23" s="2">
        <v>1577.6</v>
      </c>
      <c r="AU23" s="2">
        <v>1764.1</v>
      </c>
      <c r="AV23" s="2">
        <v>1900</v>
      </c>
      <c r="AW23" s="2">
        <v>2509.5</v>
      </c>
      <c r="AX23" s="2">
        <v>1684.3</v>
      </c>
      <c r="AY23" s="2">
        <v>1516.2</v>
      </c>
      <c r="AZ23" s="2">
        <v>1611.5</v>
      </c>
      <c r="BA23" s="2">
        <v>1681</v>
      </c>
      <c r="BB23" s="2">
        <v>1898.1</v>
      </c>
      <c r="BC23" s="2">
        <v>1664.2</v>
      </c>
      <c r="BD23" s="2">
        <v>1814.5</v>
      </c>
      <c r="BE23" s="2">
        <v>1766.5</v>
      </c>
      <c r="BF23" s="2">
        <v>1790.7</v>
      </c>
      <c r="BG23" s="2">
        <v>1901.8</v>
      </c>
      <c r="BH23" s="2">
        <v>1943.2</v>
      </c>
      <c r="BI23" s="2">
        <v>2732.9</v>
      </c>
      <c r="BJ23" s="2">
        <v>1790.4</v>
      </c>
      <c r="BK23" s="2">
        <v>1659.8</v>
      </c>
      <c r="BL23" s="2">
        <v>1762.6</v>
      </c>
      <c r="BM23" s="2">
        <v>1825.4</v>
      </c>
      <c r="BN23" s="2">
        <v>1926.6</v>
      </c>
      <c r="BO23" s="2">
        <v>1839.2</v>
      </c>
      <c r="BP23" s="2">
        <v>1953.9</v>
      </c>
      <c r="BQ23" s="2">
        <v>1870.7</v>
      </c>
      <c r="BR23" s="2">
        <v>1923.2</v>
      </c>
      <c r="BS23" s="2">
        <v>2034.3</v>
      </c>
      <c r="BT23" s="2">
        <v>2092.9</v>
      </c>
      <c r="BU23" s="2">
        <v>2888.1</v>
      </c>
      <c r="BV23" s="2">
        <v>1924</v>
      </c>
      <c r="BW23" s="2">
        <v>1899.4</v>
      </c>
      <c r="BX23" s="2">
        <v>2039.8</v>
      </c>
      <c r="BY23" s="2">
        <v>1948</v>
      </c>
      <c r="BZ23" s="2">
        <v>2051.1999999999998</v>
      </c>
      <c r="CA23" s="2">
        <v>1980.9</v>
      </c>
      <c r="CB23" s="2">
        <v>1985.4</v>
      </c>
      <c r="CC23" s="2">
        <v>1997.5</v>
      </c>
      <c r="CD23" s="2">
        <v>2078.8000000000002</v>
      </c>
      <c r="CE23" s="2">
        <v>2131.5</v>
      </c>
      <c r="CF23" s="2">
        <v>2352.8000000000002</v>
      </c>
      <c r="CG23" s="2">
        <v>3252.4</v>
      </c>
      <c r="CH23" s="2">
        <v>2140</v>
      </c>
      <c r="CI23" s="2">
        <v>1984.8</v>
      </c>
      <c r="CJ23" s="2">
        <v>2247.5</v>
      </c>
      <c r="CK23" s="2">
        <v>2181.4</v>
      </c>
      <c r="CL23" s="2">
        <v>2314.1999999999998</v>
      </c>
      <c r="CM23" s="2">
        <v>2289.1999999999998</v>
      </c>
      <c r="CN23" s="2">
        <v>2254.4</v>
      </c>
      <c r="CO23" s="2">
        <v>2299</v>
      </c>
      <c r="CP23" s="2">
        <v>2363.4</v>
      </c>
      <c r="CQ23" s="2">
        <v>2380.6999999999998</v>
      </c>
      <c r="CR23" s="2">
        <v>2622.7</v>
      </c>
      <c r="CS23" s="2">
        <v>3428.9</v>
      </c>
      <c r="CT23" s="2">
        <v>2305.3000000000002</v>
      </c>
      <c r="CU23" s="2">
        <v>2168.4</v>
      </c>
      <c r="CV23" s="2">
        <v>2422.6</v>
      </c>
      <c r="CW23" s="2">
        <v>2320.8000000000002</v>
      </c>
      <c r="CX23" s="2">
        <v>2494.1999999999998</v>
      </c>
      <c r="CY23" s="2">
        <v>2400</v>
      </c>
      <c r="CZ23" s="2">
        <v>2352.1</v>
      </c>
      <c r="DA23" s="2">
        <v>2467.1</v>
      </c>
      <c r="DB23" s="2">
        <v>2379.4</v>
      </c>
      <c r="DC23" s="2">
        <v>2520.6999999999998</v>
      </c>
      <c r="DD23" s="2">
        <v>2677.5</v>
      </c>
      <c r="DE23" s="2">
        <v>3390.7</v>
      </c>
      <c r="DF23" s="2">
        <v>2420.6</v>
      </c>
      <c r="DG23" s="2">
        <v>2240.5</v>
      </c>
      <c r="DH23" s="2">
        <v>2456.5</v>
      </c>
      <c r="DI23" s="2">
        <v>2424.1999999999998</v>
      </c>
      <c r="DJ23" s="2">
        <v>2607.8000000000002</v>
      </c>
      <c r="DK23" s="2">
        <v>2405.5</v>
      </c>
      <c r="DL23" s="2">
        <v>2595.4</v>
      </c>
      <c r="DM23" s="2">
        <v>2641.7</v>
      </c>
      <c r="DN23" s="2">
        <v>2522.1</v>
      </c>
      <c r="DO23" s="2">
        <v>2765.4</v>
      </c>
      <c r="DP23" s="2">
        <v>2852.5</v>
      </c>
      <c r="DQ23" s="2">
        <v>3561.7</v>
      </c>
      <c r="DR23" s="2">
        <v>2628.2</v>
      </c>
      <c r="DS23" s="2">
        <v>2510</v>
      </c>
      <c r="DT23" s="2">
        <v>2591.3000000000002</v>
      </c>
      <c r="DU23" s="2">
        <v>2679.8</v>
      </c>
      <c r="DV23" s="2">
        <v>2723.2</v>
      </c>
      <c r="DW23" s="2">
        <v>2590.8000000000002</v>
      </c>
      <c r="DX23" s="2">
        <v>2694.2</v>
      </c>
      <c r="DY23" s="2">
        <v>2548.1999999999998</v>
      </c>
      <c r="DZ23" s="2">
        <v>2648.4</v>
      </c>
      <c r="EA23" s="2">
        <v>2780.7</v>
      </c>
      <c r="EB23" s="2">
        <v>2812</v>
      </c>
      <c r="EC23" s="2">
        <v>3644.5</v>
      </c>
      <c r="ED23" s="2">
        <v>2564.6999999999998</v>
      </c>
      <c r="EE23" s="2">
        <v>2408.1</v>
      </c>
      <c r="EF23" s="2">
        <v>2607</v>
      </c>
      <c r="EG23" s="2">
        <v>2583.9</v>
      </c>
      <c r="EH23" s="2">
        <v>2681</v>
      </c>
      <c r="EI23" s="2">
        <v>2573.1</v>
      </c>
      <c r="EJ23" s="2">
        <v>2575.9</v>
      </c>
      <c r="EK23" s="2">
        <v>2509</v>
      </c>
      <c r="EL23" s="2">
        <v>2652</v>
      </c>
      <c r="EM23" s="2">
        <v>2770.5</v>
      </c>
      <c r="EN23" s="2">
        <v>2880.9</v>
      </c>
      <c r="EO23" s="2">
        <v>3850.4</v>
      </c>
      <c r="EP23" s="2">
        <v>2703</v>
      </c>
      <c r="EQ23" s="2">
        <v>2539.8000000000002</v>
      </c>
      <c r="ER23" s="2">
        <v>2889.5</v>
      </c>
      <c r="ES23" s="2">
        <v>2699.7</v>
      </c>
      <c r="ET23" s="2">
        <v>2826.5</v>
      </c>
      <c r="EU23" s="2">
        <v>2803.8</v>
      </c>
      <c r="EV23" s="2">
        <v>2814.6</v>
      </c>
      <c r="EW23" s="2">
        <v>2890.2</v>
      </c>
      <c r="EX23" s="2">
        <v>2920.5</v>
      </c>
      <c r="EY23" s="2">
        <v>3005.2</v>
      </c>
      <c r="EZ23" s="2">
        <v>3121</v>
      </c>
      <c r="FA23" s="2">
        <v>4071.9</v>
      </c>
      <c r="FB23" s="2">
        <v>2876.8</v>
      </c>
      <c r="FC23" s="2">
        <v>2690.8</v>
      </c>
      <c r="FD23" s="2">
        <v>3001.4</v>
      </c>
      <c r="FE23" s="2">
        <v>2962.4</v>
      </c>
      <c r="FF23" s="2">
        <v>3064.3</v>
      </c>
      <c r="FG23" s="2">
        <v>2995.7</v>
      </c>
      <c r="FH23" s="2">
        <v>3070.5</v>
      </c>
      <c r="FI23" s="2">
        <v>3117</v>
      </c>
      <c r="FJ23" s="2">
        <v>3128.7</v>
      </c>
      <c r="FK23" s="2">
        <v>3262.5</v>
      </c>
      <c r="FL23" s="2">
        <v>3470.8</v>
      </c>
      <c r="FM23" s="2">
        <v>4477.3999999999996</v>
      </c>
      <c r="FN23" s="2">
        <v>3243.7</v>
      </c>
      <c r="FO23" s="2">
        <v>3116.6</v>
      </c>
      <c r="FP23" s="2">
        <v>3268.7</v>
      </c>
      <c r="FQ23" s="2">
        <v>3214.8</v>
      </c>
      <c r="FR23" s="2">
        <v>3375.1</v>
      </c>
      <c r="FS23" s="2">
        <v>3239</v>
      </c>
      <c r="FT23" s="2">
        <v>3349.6</v>
      </c>
      <c r="FU23" s="2">
        <v>3358.5</v>
      </c>
      <c r="FV23" s="2">
        <v>3239.6</v>
      </c>
      <c r="FW23" s="2">
        <v>3434.7</v>
      </c>
      <c r="FX23" s="2">
        <v>3534.8</v>
      </c>
      <c r="FY23" s="2">
        <v>4478.3</v>
      </c>
      <c r="FZ23" s="2">
        <v>3318.8</v>
      </c>
      <c r="GA23" s="2">
        <v>3051.3</v>
      </c>
      <c r="GB23" s="2">
        <v>3293.2</v>
      </c>
      <c r="GC23" s="2">
        <v>3196.8</v>
      </c>
      <c r="GD23" s="2">
        <v>3440.9</v>
      </c>
      <c r="GE23" s="2">
        <v>3211.4</v>
      </c>
      <c r="GF23" s="2">
        <v>3399.7</v>
      </c>
      <c r="GG23" s="2">
        <v>3306.9</v>
      </c>
      <c r="GH23" s="2">
        <v>3344.9</v>
      </c>
      <c r="GI23" s="2">
        <v>3520.8</v>
      </c>
      <c r="GJ23" s="2">
        <v>3601.5</v>
      </c>
      <c r="GK23" s="2">
        <v>4684.7</v>
      </c>
      <c r="GL23" s="2">
        <v>3491.6</v>
      </c>
      <c r="GM23" s="2">
        <v>3083.5</v>
      </c>
      <c r="GN23" s="2">
        <v>3315.2</v>
      </c>
      <c r="GO23" s="2">
        <v>3345.4</v>
      </c>
      <c r="GP23" s="2">
        <v>3457.8</v>
      </c>
      <c r="GQ23" s="2">
        <v>3263</v>
      </c>
      <c r="GR23" s="2">
        <v>3476.1</v>
      </c>
      <c r="GS23" s="2">
        <v>3304.9</v>
      </c>
      <c r="GT23" s="2">
        <v>3397.4</v>
      </c>
      <c r="GU23" s="2">
        <v>3617.3</v>
      </c>
      <c r="GV23" s="2">
        <v>3603.4</v>
      </c>
      <c r="GW23" s="2">
        <v>4670.5</v>
      </c>
      <c r="GX23" s="2">
        <v>3574.8</v>
      </c>
      <c r="GY23" s="2">
        <v>3163.1</v>
      </c>
      <c r="GZ23" s="2">
        <v>3499.5</v>
      </c>
      <c r="HA23" s="2">
        <v>3528.9</v>
      </c>
      <c r="HB23" s="2">
        <v>3605.1</v>
      </c>
      <c r="HC23" s="2">
        <v>3422.2</v>
      </c>
      <c r="HD23" s="2">
        <v>3583.1</v>
      </c>
      <c r="HE23" s="2">
        <v>3521.7</v>
      </c>
      <c r="HF23" s="2">
        <v>3661.6</v>
      </c>
      <c r="HG23" s="2">
        <v>3780.5</v>
      </c>
      <c r="HH23" s="2">
        <v>3848.4</v>
      </c>
      <c r="HI23" s="2">
        <v>5057.3999999999996</v>
      </c>
      <c r="HJ23" s="2">
        <v>3581.9</v>
      </c>
      <c r="HK23" s="2">
        <v>3381.7</v>
      </c>
      <c r="HL23" s="2">
        <v>3638.8</v>
      </c>
      <c r="HM23" s="2">
        <v>3538.7</v>
      </c>
      <c r="HN23" s="2">
        <v>3712.8</v>
      </c>
      <c r="HO23" s="2">
        <v>3928.5</v>
      </c>
      <c r="HP23" s="2">
        <v>3528.6</v>
      </c>
      <c r="HQ23" s="2">
        <v>3736.8</v>
      </c>
      <c r="HR23" s="2">
        <v>3991.7</v>
      </c>
      <c r="HS23" s="2">
        <v>3955.3</v>
      </c>
      <c r="HT23" s="2">
        <v>4034.9</v>
      </c>
      <c r="HU23" s="2">
        <v>5266.6</v>
      </c>
      <c r="HV23" s="2">
        <v>3932.9</v>
      </c>
      <c r="HW23" s="2">
        <v>3569.5</v>
      </c>
      <c r="HX23" s="2">
        <v>3999</v>
      </c>
      <c r="HY23" s="2">
        <v>3918.2</v>
      </c>
      <c r="HZ23" s="2">
        <v>4087.5</v>
      </c>
      <c r="IA23" s="2">
        <v>3904.2</v>
      </c>
      <c r="IB23" s="2">
        <v>4016.7</v>
      </c>
      <c r="IC23" s="2">
        <v>4030</v>
      </c>
      <c r="ID23" s="2">
        <v>3984.9</v>
      </c>
      <c r="IE23" s="2">
        <v>4242.6000000000004</v>
      </c>
      <c r="IF23" s="2">
        <v>4417.3999999999996</v>
      </c>
      <c r="IG23" s="2">
        <v>5609.6</v>
      </c>
      <c r="IH23" s="2">
        <v>4244.3</v>
      </c>
      <c r="II23" s="2">
        <v>3747</v>
      </c>
      <c r="IJ23" s="2">
        <v>4153.2</v>
      </c>
      <c r="IK23" s="2">
        <v>4098.6000000000004</v>
      </c>
      <c r="IL23" s="2">
        <v>4362.7</v>
      </c>
      <c r="IM23" s="2">
        <v>4076.9</v>
      </c>
      <c r="IN23" s="2">
        <v>4264.8</v>
      </c>
      <c r="IO23" s="2">
        <v>4376.7</v>
      </c>
      <c r="IP23" s="2">
        <v>4285.1000000000004</v>
      </c>
      <c r="IQ23" s="2">
        <v>4534.8999999999996</v>
      </c>
      <c r="IR23" s="2">
        <v>4753.7</v>
      </c>
      <c r="IS23" s="2">
        <v>5901.4</v>
      </c>
      <c r="IT23" s="2">
        <v>4452.1000000000004</v>
      </c>
      <c r="IU23" s="2">
        <v>3961.9</v>
      </c>
      <c r="IV23" s="2">
        <v>4349.8999999999996</v>
      </c>
      <c r="IW23" s="2">
        <v>4379</v>
      </c>
      <c r="IX23" s="2">
        <v>4529.7</v>
      </c>
      <c r="IY23" s="2">
        <v>4334.3999999999996</v>
      </c>
      <c r="IZ23" s="2">
        <v>4504</v>
      </c>
      <c r="JA23" s="2">
        <v>4526.3</v>
      </c>
      <c r="JB23" s="2">
        <v>4613.6000000000004</v>
      </c>
      <c r="JC23" s="2">
        <v>4946.6000000000004</v>
      </c>
      <c r="JD23" s="2">
        <v>5062.8999999999996</v>
      </c>
      <c r="JE23" s="2">
        <v>6316.2</v>
      </c>
      <c r="JF23" s="2">
        <v>4791.1000000000004</v>
      </c>
      <c r="JG23" s="2">
        <v>4353.8</v>
      </c>
      <c r="JH23" s="2">
        <v>4678.1000000000004</v>
      </c>
      <c r="JI23" s="2">
        <v>4673.5</v>
      </c>
      <c r="JJ23" s="2">
        <v>4772</v>
      </c>
      <c r="JK23" s="2">
        <v>4677</v>
      </c>
      <c r="JL23" s="2">
        <v>4831.3999999999996</v>
      </c>
      <c r="JM23" s="2">
        <v>4679.7</v>
      </c>
      <c r="JN23" s="2">
        <v>4841.5</v>
      </c>
      <c r="JO23" s="2">
        <v>5021</v>
      </c>
      <c r="JP23" s="2">
        <v>5144.6000000000004</v>
      </c>
      <c r="JQ23" s="2">
        <v>6517.2</v>
      </c>
      <c r="JR23" s="2">
        <v>4887.2</v>
      </c>
      <c r="JS23" s="2">
        <v>4377.8</v>
      </c>
      <c r="JT23" s="2">
        <v>4825</v>
      </c>
      <c r="JU23" s="2">
        <v>4674.5</v>
      </c>
      <c r="JV23" s="2">
        <v>4765.7</v>
      </c>
      <c r="JW23" s="2">
        <v>4803.5</v>
      </c>
      <c r="JX23" s="2">
        <v>4821.7</v>
      </c>
      <c r="JY23" s="2">
        <v>4806.6000000000004</v>
      </c>
      <c r="JZ23" s="2">
        <v>4896.1000000000004</v>
      </c>
      <c r="KA23" s="2">
        <v>5093.8999999999996</v>
      </c>
      <c r="KB23" s="2">
        <v>5277.6</v>
      </c>
      <c r="KC23" s="2">
        <v>6687.5</v>
      </c>
      <c r="KD23" s="2">
        <v>4979.3999999999996</v>
      </c>
      <c r="KE23" s="2">
        <v>4496.8999999999996</v>
      </c>
      <c r="KF23" s="2">
        <v>5003.8</v>
      </c>
      <c r="KG23" s="2">
        <v>4953</v>
      </c>
      <c r="KH23" s="2">
        <v>5036.8</v>
      </c>
      <c r="KI23" s="2">
        <v>5044.5</v>
      </c>
      <c r="KJ23" s="2">
        <v>5081.7</v>
      </c>
      <c r="KK23" s="2">
        <v>5081.5</v>
      </c>
      <c r="KL23" s="2">
        <v>5118.6000000000004</v>
      </c>
      <c r="KM23" s="2">
        <v>5352.2</v>
      </c>
      <c r="KN23" s="2">
        <v>5573.7</v>
      </c>
      <c r="KO23" s="2">
        <v>7014.5</v>
      </c>
      <c r="KP23" s="2">
        <v>5293</v>
      </c>
      <c r="KQ23" s="2">
        <v>4791.5</v>
      </c>
      <c r="KR23" s="2">
        <v>5408</v>
      </c>
      <c r="KS23" s="2">
        <v>5187.5</v>
      </c>
      <c r="KT23" s="2">
        <v>5316.4</v>
      </c>
      <c r="KU23" s="2">
        <v>5321.7</v>
      </c>
      <c r="KV23" s="2">
        <v>5428</v>
      </c>
      <c r="KW23" s="2">
        <v>5538</v>
      </c>
      <c r="KX23" s="2">
        <v>5537.3</v>
      </c>
      <c r="KY23" s="2">
        <v>5784.4</v>
      </c>
      <c r="KZ23" s="2">
        <v>6027.4</v>
      </c>
      <c r="LA23" s="2">
        <v>7552</v>
      </c>
      <c r="LB23" s="2">
        <v>5666.2</v>
      </c>
      <c r="LC23" s="2">
        <v>5216.3999999999996</v>
      </c>
      <c r="LD23" s="2">
        <v>5513.5</v>
      </c>
      <c r="LE23" s="2">
        <v>5416.9</v>
      </c>
      <c r="LF23" s="2">
        <v>5588.5</v>
      </c>
      <c r="LG23" s="2">
        <v>5376.1</v>
      </c>
      <c r="LH23" s="2">
        <v>5498.5</v>
      </c>
      <c r="LI23" s="2">
        <v>5446.9</v>
      </c>
      <c r="LJ23" s="2">
        <v>5371.9</v>
      </c>
      <c r="LK23" s="2">
        <v>5763.7</v>
      </c>
      <c r="LL23" s="2">
        <v>5945.4</v>
      </c>
      <c r="LM23" s="2">
        <v>7733.9</v>
      </c>
      <c r="LN23" s="2">
        <v>5990.9</v>
      </c>
      <c r="LO23" s="2">
        <v>5189.8999999999996</v>
      </c>
      <c r="LP23" s="2">
        <v>5751</v>
      </c>
      <c r="LQ23" s="2">
        <v>5795.8</v>
      </c>
      <c r="LR23" s="2">
        <v>5943.7</v>
      </c>
      <c r="LS23" s="2">
        <v>5799.4</v>
      </c>
      <c r="LT23" s="2">
        <v>5884.7</v>
      </c>
      <c r="LU23" s="2">
        <v>5861.6</v>
      </c>
      <c r="LV23" s="2">
        <v>5852.2</v>
      </c>
      <c r="LW23" s="2">
        <v>6312.5</v>
      </c>
      <c r="LX23" s="2">
        <v>6597.9</v>
      </c>
      <c r="LY23" s="2">
        <v>8249.2000000000007</v>
      </c>
      <c r="LZ23" s="2">
        <v>6219.1</v>
      </c>
      <c r="MA23" s="2">
        <v>5377.6</v>
      </c>
      <c r="MB23" s="2">
        <v>6022.9</v>
      </c>
      <c r="MC23" s="2">
        <v>5828.6</v>
      </c>
      <c r="MD23" s="2">
        <v>6066.2</v>
      </c>
      <c r="ME23" s="2">
        <v>5981.1</v>
      </c>
      <c r="MF23" s="2">
        <v>6188.3</v>
      </c>
      <c r="MG23" s="2">
        <v>6114.2</v>
      </c>
      <c r="MH23" s="2">
        <v>6142</v>
      </c>
      <c r="MI23" s="2">
        <v>6297.7</v>
      </c>
      <c r="MJ23" s="2">
        <v>6581.2</v>
      </c>
      <c r="MK23" s="2">
        <v>8334.2000000000007</v>
      </c>
      <c r="ML23" s="2">
        <v>6300.1</v>
      </c>
      <c r="MM23" s="2">
        <v>5574.1</v>
      </c>
      <c r="MN23" s="2">
        <v>6088.5</v>
      </c>
      <c r="MO23" s="2">
        <v>6004.1</v>
      </c>
      <c r="MP23" s="2">
        <v>5986.5</v>
      </c>
    </row>
    <row r="24" spans="1:354" x14ac:dyDescent="0.25">
      <c r="A24" t="s">
        <v>22</v>
      </c>
      <c r="B24" s="12" t="s">
        <v>242</v>
      </c>
      <c r="C24" t="s">
        <v>211</v>
      </c>
      <c r="D24" t="str">
        <f>D3</f>
        <v>Supermarket &amp; grocery stores</v>
      </c>
      <c r="E24" s="2">
        <v>257.89999999999998</v>
      </c>
      <c r="F24" s="2">
        <v>257.39999999999998</v>
      </c>
      <c r="G24" s="2">
        <v>261.2</v>
      </c>
      <c r="H24" s="2">
        <v>266.10000000000002</v>
      </c>
      <c r="I24" s="2">
        <v>247.2</v>
      </c>
      <c r="J24" s="2">
        <v>262.39999999999998</v>
      </c>
      <c r="K24" s="2">
        <v>285.39999999999998</v>
      </c>
      <c r="L24" s="2">
        <v>291.89999999999998</v>
      </c>
      <c r="M24" s="2">
        <v>334.6</v>
      </c>
      <c r="N24" s="2">
        <v>270.7</v>
      </c>
      <c r="O24" s="2">
        <v>278.39999999999998</v>
      </c>
      <c r="P24" s="2">
        <v>303.8</v>
      </c>
      <c r="Q24" s="2">
        <v>301.89999999999998</v>
      </c>
      <c r="R24" s="2">
        <v>281.5</v>
      </c>
      <c r="S24" s="2">
        <v>290.60000000000002</v>
      </c>
      <c r="T24" s="2">
        <v>297.60000000000002</v>
      </c>
      <c r="U24" s="2">
        <v>309.60000000000002</v>
      </c>
      <c r="V24" s="2">
        <v>310.2</v>
      </c>
      <c r="W24" s="2">
        <v>314.5</v>
      </c>
      <c r="X24" s="2">
        <v>336.8</v>
      </c>
      <c r="Y24" s="2">
        <v>378.7</v>
      </c>
      <c r="Z24" s="2">
        <v>302.5</v>
      </c>
      <c r="AA24" s="2">
        <v>309</v>
      </c>
      <c r="AB24" s="2">
        <v>331.5</v>
      </c>
      <c r="AC24" s="2">
        <v>319.10000000000002</v>
      </c>
      <c r="AD24" s="2">
        <v>331.3</v>
      </c>
      <c r="AE24" s="2">
        <v>325.10000000000002</v>
      </c>
      <c r="AF24" s="2">
        <v>317.3</v>
      </c>
      <c r="AG24" s="2">
        <v>333.7</v>
      </c>
      <c r="AH24" s="2">
        <v>317.7</v>
      </c>
      <c r="AI24" s="2">
        <v>342.4</v>
      </c>
      <c r="AJ24" s="2">
        <v>361.6</v>
      </c>
      <c r="AK24" s="2">
        <v>398.5</v>
      </c>
      <c r="AL24" s="2">
        <v>342.3</v>
      </c>
      <c r="AM24" s="2">
        <v>333.9</v>
      </c>
      <c r="AN24" s="2">
        <v>354.9</v>
      </c>
      <c r="AO24" s="2">
        <v>347.2</v>
      </c>
      <c r="AP24" s="2">
        <v>367.1</v>
      </c>
      <c r="AQ24" s="2">
        <v>337.7</v>
      </c>
      <c r="AR24" s="2">
        <v>344.2</v>
      </c>
      <c r="AS24" s="2">
        <v>363.5</v>
      </c>
      <c r="AT24" s="2">
        <v>343.6</v>
      </c>
      <c r="AU24" s="2">
        <v>382.8</v>
      </c>
      <c r="AV24" s="2">
        <v>385.9</v>
      </c>
      <c r="AW24" s="2">
        <v>417</v>
      </c>
      <c r="AX24" s="2">
        <v>373.7</v>
      </c>
      <c r="AY24" s="2">
        <v>359.2</v>
      </c>
      <c r="AZ24" s="2">
        <v>389.4</v>
      </c>
      <c r="BA24" s="2">
        <v>384.7</v>
      </c>
      <c r="BB24" s="2">
        <v>414.1</v>
      </c>
      <c r="BC24" s="2">
        <v>384.5</v>
      </c>
      <c r="BD24" s="2">
        <v>394.8</v>
      </c>
      <c r="BE24" s="2">
        <v>387</v>
      </c>
      <c r="BF24" s="2">
        <v>388.3</v>
      </c>
      <c r="BG24" s="2">
        <v>428.3</v>
      </c>
      <c r="BH24" s="2">
        <v>413.7</v>
      </c>
      <c r="BI24" s="2">
        <v>471.4</v>
      </c>
      <c r="BJ24" s="2">
        <v>420.1</v>
      </c>
      <c r="BK24" s="2">
        <v>396.5</v>
      </c>
      <c r="BL24" s="2">
        <v>423</v>
      </c>
      <c r="BM24" s="2">
        <v>417.4</v>
      </c>
      <c r="BN24" s="2">
        <v>414.6</v>
      </c>
      <c r="BO24" s="2">
        <v>396.5</v>
      </c>
      <c r="BP24" s="2">
        <v>423.4</v>
      </c>
      <c r="BQ24" s="2">
        <v>404.8</v>
      </c>
      <c r="BR24" s="2">
        <v>404.5</v>
      </c>
      <c r="BS24" s="2">
        <v>445.3</v>
      </c>
      <c r="BT24" s="2">
        <v>425.8</v>
      </c>
      <c r="BU24" s="2">
        <v>521</v>
      </c>
      <c r="BV24" s="2">
        <v>415.3</v>
      </c>
      <c r="BW24" s="2">
        <v>419.1</v>
      </c>
      <c r="BX24" s="2">
        <v>467.1</v>
      </c>
      <c r="BY24" s="2">
        <v>440.5</v>
      </c>
      <c r="BZ24" s="2">
        <v>430.4</v>
      </c>
      <c r="CA24" s="2">
        <v>439.1</v>
      </c>
      <c r="CB24" s="2">
        <v>440.6</v>
      </c>
      <c r="CC24" s="2">
        <v>457</v>
      </c>
      <c r="CD24" s="2">
        <v>473.5</v>
      </c>
      <c r="CE24" s="2">
        <v>474.9</v>
      </c>
      <c r="CF24" s="2">
        <v>493.7</v>
      </c>
      <c r="CG24" s="2">
        <v>580.20000000000005</v>
      </c>
      <c r="CH24" s="2">
        <v>483.2</v>
      </c>
      <c r="CI24" s="2">
        <v>465.5</v>
      </c>
      <c r="CJ24" s="2">
        <v>536.29999999999995</v>
      </c>
      <c r="CK24" s="2">
        <v>483</v>
      </c>
      <c r="CL24" s="2">
        <v>495.4</v>
      </c>
      <c r="CM24" s="2">
        <v>496.5</v>
      </c>
      <c r="CN24" s="2">
        <v>494.4</v>
      </c>
      <c r="CO24" s="2">
        <v>525.79999999999995</v>
      </c>
      <c r="CP24" s="2">
        <v>509.7</v>
      </c>
      <c r="CQ24" s="2">
        <v>503.4</v>
      </c>
      <c r="CR24" s="2">
        <v>532.5</v>
      </c>
      <c r="CS24" s="2">
        <v>629.29999999999995</v>
      </c>
      <c r="CT24" s="2">
        <v>531.1</v>
      </c>
      <c r="CU24" s="2">
        <v>502.7</v>
      </c>
      <c r="CV24" s="2">
        <v>568.4</v>
      </c>
      <c r="CW24" s="2">
        <v>525.4</v>
      </c>
      <c r="CX24" s="2">
        <v>548.1</v>
      </c>
      <c r="CY24" s="2">
        <v>530.29999999999995</v>
      </c>
      <c r="CZ24" s="2">
        <v>505.5</v>
      </c>
      <c r="DA24" s="2">
        <v>549.4</v>
      </c>
      <c r="DB24" s="2">
        <v>517.9</v>
      </c>
      <c r="DC24" s="2">
        <v>559.29999999999995</v>
      </c>
      <c r="DD24" s="2">
        <v>581.70000000000005</v>
      </c>
      <c r="DE24" s="2">
        <v>643.70000000000005</v>
      </c>
      <c r="DF24" s="2">
        <v>576.5</v>
      </c>
      <c r="DG24" s="2">
        <v>532.9</v>
      </c>
      <c r="DH24" s="2">
        <v>591.5</v>
      </c>
      <c r="DI24" s="2">
        <v>542.6</v>
      </c>
      <c r="DJ24" s="2">
        <v>589.20000000000005</v>
      </c>
      <c r="DK24" s="2">
        <v>539.29999999999995</v>
      </c>
      <c r="DL24" s="2">
        <v>561.5</v>
      </c>
      <c r="DM24" s="2">
        <v>596.6</v>
      </c>
      <c r="DN24" s="2">
        <v>546.29999999999995</v>
      </c>
      <c r="DO24" s="2">
        <v>612.6</v>
      </c>
      <c r="DP24" s="2">
        <v>617.5</v>
      </c>
      <c r="DQ24" s="2">
        <v>659</v>
      </c>
      <c r="DR24" s="2">
        <v>593.4</v>
      </c>
      <c r="DS24" s="2">
        <v>570.5</v>
      </c>
      <c r="DT24" s="2">
        <v>593</v>
      </c>
      <c r="DU24" s="2">
        <v>598.29999999999995</v>
      </c>
      <c r="DV24" s="2">
        <v>599.79999999999995</v>
      </c>
      <c r="DW24" s="2">
        <v>570.1</v>
      </c>
      <c r="DX24" s="2">
        <v>600.9</v>
      </c>
      <c r="DY24" s="2">
        <v>578.4</v>
      </c>
      <c r="DZ24" s="2">
        <v>575.4</v>
      </c>
      <c r="EA24" s="2">
        <v>632.20000000000005</v>
      </c>
      <c r="EB24" s="2">
        <v>586</v>
      </c>
      <c r="EC24" s="2">
        <v>684</v>
      </c>
      <c r="ED24" s="2">
        <v>616.70000000000005</v>
      </c>
      <c r="EE24" s="2">
        <v>569</v>
      </c>
      <c r="EF24" s="2">
        <v>611</v>
      </c>
      <c r="EG24" s="2">
        <v>621.5</v>
      </c>
      <c r="EH24" s="2">
        <v>596.79999999999995</v>
      </c>
      <c r="EI24" s="2">
        <v>591.6</v>
      </c>
      <c r="EJ24" s="2">
        <v>622.20000000000005</v>
      </c>
      <c r="EK24" s="2">
        <v>585.9</v>
      </c>
      <c r="EL24" s="2">
        <v>606.20000000000005</v>
      </c>
      <c r="EM24" s="2">
        <v>634.29999999999995</v>
      </c>
      <c r="EN24" s="2">
        <v>622.70000000000005</v>
      </c>
      <c r="EO24" s="2">
        <v>719</v>
      </c>
      <c r="EP24" s="2">
        <v>603.20000000000005</v>
      </c>
      <c r="EQ24" s="2">
        <v>584</v>
      </c>
      <c r="ER24" s="2">
        <v>668.6</v>
      </c>
      <c r="ES24" s="2">
        <v>620.9</v>
      </c>
      <c r="ET24" s="2">
        <v>615</v>
      </c>
      <c r="EU24" s="2">
        <v>623.5</v>
      </c>
      <c r="EV24" s="2">
        <v>632.70000000000005</v>
      </c>
      <c r="EW24" s="2">
        <v>636.29999999999995</v>
      </c>
      <c r="EX24" s="2">
        <v>649.6</v>
      </c>
      <c r="EY24" s="2">
        <v>654.70000000000005</v>
      </c>
      <c r="EZ24" s="2">
        <v>653.4</v>
      </c>
      <c r="FA24" s="2">
        <v>791.7</v>
      </c>
      <c r="FB24" s="2">
        <v>647.1</v>
      </c>
      <c r="FC24" s="2">
        <v>639.79999999999995</v>
      </c>
      <c r="FD24" s="2">
        <v>693.6</v>
      </c>
      <c r="FE24" s="2">
        <v>666.6</v>
      </c>
      <c r="FF24" s="2">
        <v>674.3</v>
      </c>
      <c r="FG24" s="2">
        <v>672.7</v>
      </c>
      <c r="FH24" s="2">
        <v>672.5</v>
      </c>
      <c r="FI24" s="2">
        <v>699.6</v>
      </c>
      <c r="FJ24" s="2">
        <v>698.1</v>
      </c>
      <c r="FK24" s="2">
        <v>699.8</v>
      </c>
      <c r="FL24" s="2">
        <v>719.8</v>
      </c>
      <c r="FM24" s="2">
        <v>822.5</v>
      </c>
      <c r="FN24" s="2">
        <v>711.5</v>
      </c>
      <c r="FO24" s="2">
        <v>712.4</v>
      </c>
      <c r="FP24" s="2">
        <v>741.8</v>
      </c>
      <c r="FQ24" s="2">
        <v>702.4</v>
      </c>
      <c r="FR24" s="2">
        <v>738.7</v>
      </c>
      <c r="FS24" s="2">
        <v>692.4</v>
      </c>
      <c r="FT24" s="2">
        <v>708</v>
      </c>
      <c r="FU24" s="2">
        <v>748.6</v>
      </c>
      <c r="FV24" s="2">
        <v>696</v>
      </c>
      <c r="FW24" s="2">
        <v>782.4</v>
      </c>
      <c r="FX24" s="2">
        <v>770.2</v>
      </c>
      <c r="FY24" s="2">
        <v>845.8</v>
      </c>
      <c r="FZ24" s="2">
        <v>814.6</v>
      </c>
      <c r="GA24" s="2">
        <v>742.6</v>
      </c>
      <c r="GB24" s="2">
        <v>795.8</v>
      </c>
      <c r="GC24" s="2">
        <v>756.5</v>
      </c>
      <c r="GD24" s="2">
        <v>796.6</v>
      </c>
      <c r="GE24" s="2">
        <v>741.9</v>
      </c>
      <c r="GF24" s="2">
        <v>776.5</v>
      </c>
      <c r="GG24" s="2">
        <v>782.6</v>
      </c>
      <c r="GH24" s="2">
        <v>761.6</v>
      </c>
      <c r="GI24" s="2">
        <v>828.2</v>
      </c>
      <c r="GJ24" s="2">
        <v>805</v>
      </c>
      <c r="GK24" s="2">
        <v>896.9</v>
      </c>
      <c r="GL24" s="2">
        <v>838.1</v>
      </c>
      <c r="GM24" s="2">
        <v>748.4</v>
      </c>
      <c r="GN24" s="2">
        <v>797.6</v>
      </c>
      <c r="GO24" s="2">
        <v>803.3</v>
      </c>
      <c r="GP24" s="2">
        <v>816.3</v>
      </c>
      <c r="GQ24" s="2">
        <v>787.9</v>
      </c>
      <c r="GR24" s="2">
        <v>843.3</v>
      </c>
      <c r="GS24" s="2">
        <v>827.1</v>
      </c>
      <c r="GT24" s="2">
        <v>826.6</v>
      </c>
      <c r="GU24" s="2">
        <v>897.8</v>
      </c>
      <c r="GV24" s="2">
        <v>864.2</v>
      </c>
      <c r="GW24" s="2">
        <v>987.1</v>
      </c>
      <c r="GX24" s="2">
        <v>918.8</v>
      </c>
      <c r="GY24" s="2">
        <v>828.9</v>
      </c>
      <c r="GZ24" s="2">
        <v>909.4</v>
      </c>
      <c r="HA24" s="2">
        <v>865.8</v>
      </c>
      <c r="HB24" s="2">
        <v>879.6</v>
      </c>
      <c r="HC24" s="2">
        <v>843.8</v>
      </c>
      <c r="HD24" s="2">
        <v>909.8</v>
      </c>
      <c r="HE24" s="2">
        <v>880.7</v>
      </c>
      <c r="HF24" s="2">
        <v>890.8</v>
      </c>
      <c r="HG24" s="2">
        <v>931.8</v>
      </c>
      <c r="HH24" s="2">
        <v>914.7</v>
      </c>
      <c r="HI24" s="2">
        <v>1057.9000000000001</v>
      </c>
      <c r="HJ24" s="2">
        <v>930</v>
      </c>
      <c r="HK24" s="2">
        <v>886</v>
      </c>
      <c r="HL24" s="2">
        <v>950.5</v>
      </c>
      <c r="HM24" s="2">
        <v>904</v>
      </c>
      <c r="HN24" s="2">
        <v>921.2</v>
      </c>
      <c r="HO24" s="2">
        <v>910.9</v>
      </c>
      <c r="HP24" s="2">
        <v>930.4</v>
      </c>
      <c r="HQ24" s="2">
        <v>949</v>
      </c>
      <c r="HR24" s="2">
        <v>928.9</v>
      </c>
      <c r="HS24" s="2">
        <v>958.1</v>
      </c>
      <c r="HT24" s="2">
        <v>988.1</v>
      </c>
      <c r="HU24" s="2">
        <v>1127.9000000000001</v>
      </c>
      <c r="HV24" s="2">
        <v>994.3</v>
      </c>
      <c r="HW24" s="2">
        <v>938.6</v>
      </c>
      <c r="HX24" s="2">
        <v>1036.9000000000001</v>
      </c>
      <c r="HY24" s="2">
        <v>962.3</v>
      </c>
      <c r="HZ24" s="2">
        <v>987.5</v>
      </c>
      <c r="IA24" s="2">
        <v>951.9</v>
      </c>
      <c r="IB24" s="2">
        <v>985.1</v>
      </c>
      <c r="IC24" s="2">
        <v>1031.5</v>
      </c>
      <c r="ID24" s="2">
        <v>989.2</v>
      </c>
      <c r="IE24" s="2">
        <v>1038.4000000000001</v>
      </c>
      <c r="IF24" s="2">
        <v>1058.9000000000001</v>
      </c>
      <c r="IG24" s="2">
        <v>1148.5999999999999</v>
      </c>
      <c r="IH24" s="2">
        <v>1060.3</v>
      </c>
      <c r="II24" s="2">
        <v>965.6</v>
      </c>
      <c r="IJ24" s="2">
        <v>1082</v>
      </c>
      <c r="IK24" s="2">
        <v>1000</v>
      </c>
      <c r="IL24" s="2">
        <v>1064.4000000000001</v>
      </c>
      <c r="IM24" s="2">
        <v>997.9</v>
      </c>
      <c r="IN24" s="2">
        <v>1061</v>
      </c>
      <c r="IO24" s="2">
        <v>1101.0999999999999</v>
      </c>
      <c r="IP24" s="2">
        <v>1047.3</v>
      </c>
      <c r="IQ24" s="2">
        <v>1131.7</v>
      </c>
      <c r="IR24" s="2">
        <v>1149.3</v>
      </c>
      <c r="IS24" s="2">
        <v>1225.5</v>
      </c>
      <c r="IT24" s="2">
        <v>1177.7</v>
      </c>
      <c r="IU24" s="2">
        <v>1062.9000000000001</v>
      </c>
      <c r="IV24" s="2">
        <v>1149.7</v>
      </c>
      <c r="IW24" s="2">
        <v>1119.3</v>
      </c>
      <c r="IX24" s="2">
        <v>1158.3</v>
      </c>
      <c r="IY24" s="2">
        <v>1057.4000000000001</v>
      </c>
      <c r="IZ24" s="2">
        <v>1138</v>
      </c>
      <c r="JA24" s="2">
        <v>1140.7</v>
      </c>
      <c r="JB24" s="2">
        <v>1106.5999999999999</v>
      </c>
      <c r="JC24" s="2">
        <v>1189.4000000000001</v>
      </c>
      <c r="JD24" s="2">
        <v>1174.9000000000001</v>
      </c>
      <c r="JE24" s="2">
        <v>1301.2</v>
      </c>
      <c r="JF24" s="2">
        <v>1244.3</v>
      </c>
      <c r="JG24" s="2">
        <v>1158.3</v>
      </c>
      <c r="JH24" s="2">
        <v>1217.2</v>
      </c>
      <c r="JI24" s="2">
        <v>1185.5</v>
      </c>
      <c r="JJ24" s="2">
        <v>1176.9000000000001</v>
      </c>
      <c r="JK24" s="2">
        <v>1141.2</v>
      </c>
      <c r="JL24" s="2">
        <v>1192.3</v>
      </c>
      <c r="JM24" s="2">
        <v>1156.2</v>
      </c>
      <c r="JN24" s="2">
        <v>1168</v>
      </c>
      <c r="JO24" s="2">
        <v>1226</v>
      </c>
      <c r="JP24" s="2">
        <v>1212</v>
      </c>
      <c r="JQ24" s="2">
        <v>1385.4</v>
      </c>
      <c r="JR24" s="2">
        <v>1207.2</v>
      </c>
      <c r="JS24" s="2">
        <v>1122</v>
      </c>
      <c r="JT24" s="2">
        <v>1243.4000000000001</v>
      </c>
      <c r="JU24" s="2">
        <v>1200.0999999999999</v>
      </c>
      <c r="JV24" s="2">
        <v>1209</v>
      </c>
      <c r="JW24" s="2">
        <v>1171.4000000000001</v>
      </c>
      <c r="JX24" s="2">
        <v>1222.5999999999999</v>
      </c>
      <c r="JY24" s="2">
        <v>1214</v>
      </c>
      <c r="JZ24" s="2">
        <v>1215.2</v>
      </c>
      <c r="KA24" s="2">
        <v>1268.4000000000001</v>
      </c>
      <c r="KB24" s="2">
        <v>1259.3</v>
      </c>
      <c r="KC24" s="2">
        <v>1443.6</v>
      </c>
      <c r="KD24" s="2">
        <v>1282.7</v>
      </c>
      <c r="KE24" s="2">
        <v>1187.4000000000001</v>
      </c>
      <c r="KF24" s="2">
        <v>1321.2</v>
      </c>
      <c r="KG24" s="2">
        <v>1285.3</v>
      </c>
      <c r="KH24" s="2">
        <v>1285</v>
      </c>
      <c r="KI24" s="2">
        <v>1272</v>
      </c>
      <c r="KJ24" s="2">
        <v>1288.4000000000001</v>
      </c>
      <c r="KK24" s="2">
        <v>1321.1</v>
      </c>
      <c r="KL24" s="2">
        <v>1295.8</v>
      </c>
      <c r="KM24" s="2">
        <v>1390.2</v>
      </c>
      <c r="KN24" s="2">
        <v>1381.9</v>
      </c>
      <c r="KO24" s="2">
        <v>1542.5</v>
      </c>
      <c r="KP24" s="2">
        <v>1386.3</v>
      </c>
      <c r="KQ24" s="2">
        <v>1284.8</v>
      </c>
      <c r="KR24" s="2">
        <v>1414.6</v>
      </c>
      <c r="KS24" s="2">
        <v>1343.1</v>
      </c>
      <c r="KT24" s="2">
        <v>1361.2</v>
      </c>
      <c r="KU24" s="2">
        <v>1326.2</v>
      </c>
      <c r="KV24" s="2">
        <v>1326.3</v>
      </c>
      <c r="KW24" s="2">
        <v>1381.5</v>
      </c>
      <c r="KX24" s="2">
        <v>1334</v>
      </c>
      <c r="KY24" s="2">
        <v>1381.8</v>
      </c>
      <c r="KZ24" s="2">
        <v>1420</v>
      </c>
      <c r="LA24" s="2">
        <v>1566.6</v>
      </c>
      <c r="LB24" s="2">
        <v>1460</v>
      </c>
      <c r="LC24" s="2">
        <v>1369.3</v>
      </c>
      <c r="LD24" s="2">
        <v>1467.1</v>
      </c>
      <c r="LE24" s="2">
        <v>1381.3</v>
      </c>
      <c r="LF24" s="2">
        <v>1425.8</v>
      </c>
      <c r="LG24" s="2">
        <v>1332.8</v>
      </c>
      <c r="LH24" s="2">
        <v>1419.8</v>
      </c>
      <c r="LI24" s="2">
        <v>1455.3</v>
      </c>
      <c r="LJ24" s="2">
        <v>1392</v>
      </c>
      <c r="LK24" s="2">
        <v>1520</v>
      </c>
      <c r="LL24" s="2">
        <v>1548</v>
      </c>
      <c r="LM24" s="2">
        <v>1710.8</v>
      </c>
      <c r="LN24" s="2">
        <v>1651.5</v>
      </c>
      <c r="LO24" s="2">
        <v>1494.2</v>
      </c>
      <c r="LP24" s="2">
        <v>1624.8</v>
      </c>
      <c r="LQ24" s="2">
        <v>1598.7</v>
      </c>
      <c r="LR24" s="2">
        <v>1618.7</v>
      </c>
      <c r="LS24" s="2">
        <v>1528.1</v>
      </c>
      <c r="LT24" s="2">
        <v>1578.1</v>
      </c>
      <c r="LU24" s="2">
        <v>1590.9</v>
      </c>
      <c r="LV24" s="2">
        <v>1546.8</v>
      </c>
      <c r="LW24" s="2">
        <v>1645.9</v>
      </c>
      <c r="LX24" s="2">
        <v>1681.7</v>
      </c>
      <c r="LY24" s="2">
        <v>1810.6</v>
      </c>
      <c r="LZ24" s="2">
        <v>1670.1</v>
      </c>
      <c r="MA24" s="2">
        <v>1483.9</v>
      </c>
      <c r="MB24" s="2">
        <v>1617.4</v>
      </c>
      <c r="MC24" s="2">
        <v>1575.3</v>
      </c>
      <c r="MD24" s="2">
        <v>1588</v>
      </c>
      <c r="ME24" s="2">
        <v>1498.3</v>
      </c>
      <c r="MF24" s="2">
        <v>1602.6</v>
      </c>
      <c r="MG24" s="2">
        <v>1572.6</v>
      </c>
      <c r="MH24" s="2">
        <v>1548.9</v>
      </c>
      <c r="MI24" s="2">
        <v>1661.9</v>
      </c>
      <c r="MJ24" s="2">
        <v>1665.3</v>
      </c>
      <c r="MK24" s="2">
        <v>1834</v>
      </c>
      <c r="ML24" s="2">
        <v>1683.1</v>
      </c>
      <c r="MM24" s="2">
        <v>1520.9</v>
      </c>
      <c r="MN24" s="2">
        <v>1651</v>
      </c>
      <c r="MO24" s="2">
        <v>1628</v>
      </c>
      <c r="MP24" s="2">
        <v>1617.8</v>
      </c>
    </row>
    <row r="25" spans="1:354" x14ac:dyDescent="0.25">
      <c r="A25" t="s">
        <v>23</v>
      </c>
      <c r="B25" s="12" t="s">
        <v>243</v>
      </c>
      <c r="C25" t="s">
        <v>211</v>
      </c>
      <c r="D25" t="str">
        <f t="shared" ref="D25:D88" si="0">D4</f>
        <v>Liquor retailing</v>
      </c>
      <c r="E25" s="2">
        <v>17.3</v>
      </c>
      <c r="F25" s="2">
        <v>18.100000000000001</v>
      </c>
      <c r="G25" s="2">
        <v>18.100000000000001</v>
      </c>
      <c r="H25" s="2">
        <v>18.899999999999999</v>
      </c>
      <c r="I25" s="2">
        <v>19</v>
      </c>
      <c r="J25" s="2">
        <v>18.399999999999999</v>
      </c>
      <c r="K25" s="2">
        <v>20.9</v>
      </c>
      <c r="L25" s="2">
        <v>22.4</v>
      </c>
      <c r="M25" s="2">
        <v>29.7</v>
      </c>
      <c r="N25" s="2">
        <v>22.9</v>
      </c>
      <c r="O25" s="2">
        <v>20.8</v>
      </c>
      <c r="P25" s="2">
        <v>23.5</v>
      </c>
      <c r="Q25" s="2">
        <v>21.7</v>
      </c>
      <c r="R25" s="2">
        <v>21.4</v>
      </c>
      <c r="S25" s="2">
        <v>20.8</v>
      </c>
      <c r="T25" s="2">
        <v>21.3</v>
      </c>
      <c r="U25" s="2">
        <v>22.6</v>
      </c>
      <c r="V25" s="2">
        <v>22.4</v>
      </c>
      <c r="W25" s="2">
        <v>22.9</v>
      </c>
      <c r="X25" s="2">
        <v>24</v>
      </c>
      <c r="Y25" s="2">
        <v>33.5</v>
      </c>
      <c r="Z25" s="2">
        <v>22.2</v>
      </c>
      <c r="AA25" s="2">
        <v>20.8</v>
      </c>
      <c r="AB25" s="2">
        <v>21.9</v>
      </c>
      <c r="AC25" s="2">
        <v>20.399999999999999</v>
      </c>
      <c r="AD25" s="2">
        <v>20.6</v>
      </c>
      <c r="AE25" s="2">
        <v>20.399999999999999</v>
      </c>
      <c r="AF25" s="2">
        <v>19.3</v>
      </c>
      <c r="AG25" s="2">
        <v>20.399999999999999</v>
      </c>
      <c r="AH25" s="2">
        <v>20.5</v>
      </c>
      <c r="AI25" s="2">
        <v>21.4</v>
      </c>
      <c r="AJ25" s="2">
        <v>23.5</v>
      </c>
      <c r="AK25" s="2">
        <v>29.6</v>
      </c>
      <c r="AL25" s="2">
        <v>23.8</v>
      </c>
      <c r="AM25" s="2">
        <v>21.6</v>
      </c>
      <c r="AN25" s="2">
        <v>23.2</v>
      </c>
      <c r="AO25" s="2">
        <v>22.3</v>
      </c>
      <c r="AP25" s="2">
        <v>22.4</v>
      </c>
      <c r="AQ25" s="2">
        <v>20.8</v>
      </c>
      <c r="AR25" s="2">
        <v>20.7</v>
      </c>
      <c r="AS25" s="2">
        <v>21.8</v>
      </c>
      <c r="AT25" s="2">
        <v>21.9</v>
      </c>
      <c r="AU25" s="2">
        <v>23.4</v>
      </c>
      <c r="AV25" s="2">
        <v>24.9</v>
      </c>
      <c r="AW25" s="2">
        <v>32.4</v>
      </c>
      <c r="AX25" s="2">
        <v>25.8</v>
      </c>
      <c r="AY25" s="2">
        <v>24.7</v>
      </c>
      <c r="AZ25" s="2">
        <v>26.9</v>
      </c>
      <c r="BA25" s="2">
        <v>23.5</v>
      </c>
      <c r="BB25" s="2">
        <v>24.2</v>
      </c>
      <c r="BC25" s="2">
        <v>22.4</v>
      </c>
      <c r="BD25" s="2">
        <v>22.5</v>
      </c>
      <c r="BE25" s="2">
        <v>23.9</v>
      </c>
      <c r="BF25" s="2">
        <v>23.6</v>
      </c>
      <c r="BG25" s="2">
        <v>24.7</v>
      </c>
      <c r="BH25" s="2">
        <v>26.9</v>
      </c>
      <c r="BI25" s="2">
        <v>34.200000000000003</v>
      </c>
      <c r="BJ25" s="2">
        <v>28.1</v>
      </c>
      <c r="BK25" s="2">
        <v>25.9</v>
      </c>
      <c r="BL25" s="2">
        <v>26.4</v>
      </c>
      <c r="BM25" s="2">
        <v>25.5</v>
      </c>
      <c r="BN25" s="2">
        <v>25.4</v>
      </c>
      <c r="BO25" s="2">
        <v>24</v>
      </c>
      <c r="BP25" s="2">
        <v>26.4</v>
      </c>
      <c r="BQ25" s="2">
        <v>26.4</v>
      </c>
      <c r="BR25" s="2">
        <v>27.7</v>
      </c>
      <c r="BS25" s="2">
        <v>28.6</v>
      </c>
      <c r="BT25" s="2">
        <v>28.5</v>
      </c>
      <c r="BU25" s="2">
        <v>38.700000000000003</v>
      </c>
      <c r="BV25" s="2">
        <v>31</v>
      </c>
      <c r="BW25" s="2">
        <v>27.9</v>
      </c>
      <c r="BX25" s="2">
        <v>29.1</v>
      </c>
      <c r="BY25" s="2">
        <v>28</v>
      </c>
      <c r="BZ25" s="2">
        <v>26.2</v>
      </c>
      <c r="CA25" s="2">
        <v>25.8</v>
      </c>
      <c r="CB25" s="2">
        <v>28.5</v>
      </c>
      <c r="CC25" s="2">
        <v>28.2</v>
      </c>
      <c r="CD25" s="2">
        <v>31</v>
      </c>
      <c r="CE25" s="2">
        <v>29.7</v>
      </c>
      <c r="CF25" s="2">
        <v>34.5</v>
      </c>
      <c r="CG25" s="2">
        <v>51.3</v>
      </c>
      <c r="CH25" s="2">
        <v>22.4</v>
      </c>
      <c r="CI25" s="2">
        <v>23.4</v>
      </c>
      <c r="CJ25" s="2">
        <v>25.1</v>
      </c>
      <c r="CK25" s="2">
        <v>22.4</v>
      </c>
      <c r="CL25" s="2">
        <v>22.5</v>
      </c>
      <c r="CM25" s="2">
        <v>22.4</v>
      </c>
      <c r="CN25" s="2">
        <v>22.5</v>
      </c>
      <c r="CO25" s="2">
        <v>23.5</v>
      </c>
      <c r="CP25" s="2">
        <v>23.1</v>
      </c>
      <c r="CQ25" s="2">
        <v>22.8</v>
      </c>
      <c r="CR25" s="2">
        <v>27.1</v>
      </c>
      <c r="CS25" s="2">
        <v>44.5</v>
      </c>
      <c r="CT25" s="2">
        <v>22.7</v>
      </c>
      <c r="CU25" s="2">
        <v>23.9</v>
      </c>
      <c r="CV25" s="2">
        <v>26.4</v>
      </c>
      <c r="CW25" s="2">
        <v>25.8</v>
      </c>
      <c r="CX25" s="2">
        <v>25.1</v>
      </c>
      <c r="CY25" s="2">
        <v>24</v>
      </c>
      <c r="CZ25" s="2">
        <v>23.6</v>
      </c>
      <c r="DA25" s="2">
        <v>25.3</v>
      </c>
      <c r="DB25" s="2">
        <v>24.5</v>
      </c>
      <c r="DC25" s="2">
        <v>26.9</v>
      </c>
      <c r="DD25" s="2">
        <v>29.3</v>
      </c>
      <c r="DE25" s="2">
        <v>45.7</v>
      </c>
      <c r="DF25" s="2">
        <v>24.3</v>
      </c>
      <c r="DG25" s="2">
        <v>22.3</v>
      </c>
      <c r="DH25" s="2">
        <v>25.1</v>
      </c>
      <c r="DI25" s="2">
        <v>22.5</v>
      </c>
      <c r="DJ25" s="2">
        <v>25</v>
      </c>
      <c r="DK25" s="2">
        <v>22.8</v>
      </c>
      <c r="DL25" s="2">
        <v>23.4</v>
      </c>
      <c r="DM25" s="2">
        <v>26.4</v>
      </c>
      <c r="DN25" s="2">
        <v>24.2</v>
      </c>
      <c r="DO25" s="2">
        <v>26.7</v>
      </c>
      <c r="DP25" s="2">
        <v>28.9</v>
      </c>
      <c r="DQ25" s="2">
        <v>42.6</v>
      </c>
      <c r="DR25" s="2">
        <v>27.3</v>
      </c>
      <c r="DS25" s="2">
        <v>26.4</v>
      </c>
      <c r="DT25" s="2">
        <v>29.3</v>
      </c>
      <c r="DU25" s="2">
        <v>29</v>
      </c>
      <c r="DV25" s="2">
        <v>27</v>
      </c>
      <c r="DW25" s="2">
        <v>26.1</v>
      </c>
      <c r="DX25" s="2">
        <v>28.5</v>
      </c>
      <c r="DY25" s="2">
        <v>27</v>
      </c>
      <c r="DZ25" s="2">
        <v>28.7</v>
      </c>
      <c r="EA25" s="2">
        <v>30.8</v>
      </c>
      <c r="EB25" s="2">
        <v>29.7</v>
      </c>
      <c r="EC25" s="2">
        <v>51.8</v>
      </c>
      <c r="ED25" s="2">
        <v>28.3</v>
      </c>
      <c r="EE25" s="2">
        <v>26.5</v>
      </c>
      <c r="EF25" s="2">
        <v>28.5</v>
      </c>
      <c r="EG25" s="2">
        <v>28.1</v>
      </c>
      <c r="EH25" s="2">
        <v>26.6</v>
      </c>
      <c r="EI25" s="2">
        <v>23.1</v>
      </c>
      <c r="EJ25" s="2">
        <v>25.1</v>
      </c>
      <c r="EK25" s="2">
        <v>25.2</v>
      </c>
      <c r="EL25" s="2">
        <v>26.5</v>
      </c>
      <c r="EM25" s="2">
        <v>27.8</v>
      </c>
      <c r="EN25" s="2">
        <v>28.1</v>
      </c>
      <c r="EO25" s="2">
        <v>47.8</v>
      </c>
      <c r="EP25" s="2">
        <v>24.8</v>
      </c>
      <c r="EQ25" s="2">
        <v>25.5</v>
      </c>
      <c r="ER25" s="2">
        <v>30.9</v>
      </c>
      <c r="ES25" s="2">
        <v>27.1</v>
      </c>
      <c r="ET25" s="2">
        <v>27.5</v>
      </c>
      <c r="EU25" s="2">
        <v>27.5</v>
      </c>
      <c r="EV25" s="2">
        <v>25.7</v>
      </c>
      <c r="EW25" s="2">
        <v>25</v>
      </c>
      <c r="EX25" s="2">
        <v>26.9</v>
      </c>
      <c r="EY25" s="2">
        <v>28.4</v>
      </c>
      <c r="EZ25" s="2">
        <v>28.8</v>
      </c>
      <c r="FA25" s="2">
        <v>46.8</v>
      </c>
      <c r="FB25" s="2">
        <v>26.4</v>
      </c>
      <c r="FC25" s="2">
        <v>25.2</v>
      </c>
      <c r="FD25" s="2">
        <v>28.7</v>
      </c>
      <c r="FE25" s="2">
        <v>26.5</v>
      </c>
      <c r="FF25" s="2">
        <v>27.9</v>
      </c>
      <c r="FG25" s="2">
        <v>28.8</v>
      </c>
      <c r="FH25" s="2">
        <v>27.7</v>
      </c>
      <c r="FI25" s="2">
        <v>28.8</v>
      </c>
      <c r="FJ25" s="2">
        <v>30.1</v>
      </c>
      <c r="FK25" s="2">
        <v>28.3</v>
      </c>
      <c r="FL25" s="2">
        <v>32.799999999999997</v>
      </c>
      <c r="FM25" s="2">
        <v>52.5</v>
      </c>
      <c r="FN25" s="2">
        <v>27.6</v>
      </c>
      <c r="FO25" s="2">
        <v>28.5</v>
      </c>
      <c r="FP25" s="2">
        <v>30.9</v>
      </c>
      <c r="FQ25" s="2">
        <v>30.2</v>
      </c>
      <c r="FR25" s="2">
        <v>30.5</v>
      </c>
      <c r="FS25" s="2">
        <v>30.2</v>
      </c>
      <c r="FT25" s="2">
        <v>33.5</v>
      </c>
      <c r="FU25" s="2">
        <v>35.4</v>
      </c>
      <c r="FV25" s="2">
        <v>36.5</v>
      </c>
      <c r="FW25" s="2">
        <v>39.700000000000003</v>
      </c>
      <c r="FX25" s="2">
        <v>41.6</v>
      </c>
      <c r="FY25" s="2">
        <v>64.3</v>
      </c>
      <c r="FZ25" s="2">
        <v>39.4</v>
      </c>
      <c r="GA25" s="2">
        <v>37.200000000000003</v>
      </c>
      <c r="GB25" s="2">
        <v>41.4</v>
      </c>
      <c r="GC25" s="2">
        <v>39.4</v>
      </c>
      <c r="GD25" s="2">
        <v>42.1</v>
      </c>
      <c r="GE25" s="2">
        <v>39.799999999999997</v>
      </c>
      <c r="GF25" s="2">
        <v>42.1</v>
      </c>
      <c r="GG25" s="2">
        <v>44.5</v>
      </c>
      <c r="GH25" s="2">
        <v>43.5</v>
      </c>
      <c r="GI25" s="2">
        <v>46.8</v>
      </c>
      <c r="GJ25" s="2">
        <v>51.5</v>
      </c>
      <c r="GK25" s="2">
        <v>82.8</v>
      </c>
      <c r="GL25" s="2">
        <v>46</v>
      </c>
      <c r="GM25" s="2">
        <v>43.9</v>
      </c>
      <c r="GN25" s="2">
        <v>47.1</v>
      </c>
      <c r="GO25" s="2">
        <v>46.5</v>
      </c>
      <c r="GP25" s="2">
        <v>49.7</v>
      </c>
      <c r="GQ25" s="2">
        <v>44.5</v>
      </c>
      <c r="GR25" s="2">
        <v>52.7</v>
      </c>
      <c r="GS25" s="2">
        <v>52.6</v>
      </c>
      <c r="GT25" s="2">
        <v>53.8</v>
      </c>
      <c r="GU25" s="2">
        <v>51.6</v>
      </c>
      <c r="GV25" s="2">
        <v>60</v>
      </c>
      <c r="GW25" s="2">
        <v>93.8</v>
      </c>
      <c r="GX25" s="2">
        <v>56.7</v>
      </c>
      <c r="GY25" s="2">
        <v>54.1</v>
      </c>
      <c r="GZ25" s="2">
        <v>59.3</v>
      </c>
      <c r="HA25" s="2">
        <v>54.2</v>
      </c>
      <c r="HB25" s="2">
        <v>56.3</v>
      </c>
      <c r="HC25" s="2">
        <v>53.8</v>
      </c>
      <c r="HD25" s="2">
        <v>56.7</v>
      </c>
      <c r="HE25" s="2">
        <v>56.3</v>
      </c>
      <c r="HF25" s="2">
        <v>60.6</v>
      </c>
      <c r="HG25" s="2">
        <v>65.7</v>
      </c>
      <c r="HH25" s="2">
        <v>69.099999999999994</v>
      </c>
      <c r="HI25" s="2">
        <v>110</v>
      </c>
      <c r="HJ25" s="2">
        <v>54.8</v>
      </c>
      <c r="HK25" s="2">
        <v>56.7</v>
      </c>
      <c r="HL25" s="2">
        <v>60.6</v>
      </c>
      <c r="HM25" s="2">
        <v>56.5</v>
      </c>
      <c r="HN25" s="2">
        <v>54.5</v>
      </c>
      <c r="HO25" s="2">
        <v>62.8</v>
      </c>
      <c r="HP25" s="2">
        <v>57.6</v>
      </c>
      <c r="HQ25" s="2">
        <v>62.1</v>
      </c>
      <c r="HR25" s="2">
        <v>60.6</v>
      </c>
      <c r="HS25" s="2">
        <v>67.3</v>
      </c>
      <c r="HT25" s="2">
        <v>75.7</v>
      </c>
      <c r="HU25" s="2">
        <v>114.9</v>
      </c>
      <c r="HV25" s="2">
        <v>65.3</v>
      </c>
      <c r="HW25" s="2">
        <v>62</v>
      </c>
      <c r="HX25" s="2">
        <v>70.099999999999994</v>
      </c>
      <c r="HY25" s="2">
        <v>67</v>
      </c>
      <c r="HZ25" s="2">
        <v>69.599999999999994</v>
      </c>
      <c r="IA25" s="2">
        <v>65.900000000000006</v>
      </c>
      <c r="IB25" s="2">
        <v>62.5</v>
      </c>
      <c r="IC25" s="2">
        <v>62.8</v>
      </c>
      <c r="ID25" s="2">
        <v>64.099999999999994</v>
      </c>
      <c r="IE25" s="2">
        <v>71.099999999999994</v>
      </c>
      <c r="IF25" s="2">
        <v>77</v>
      </c>
      <c r="IG25" s="2">
        <v>119.1</v>
      </c>
      <c r="IH25" s="2">
        <v>68.7</v>
      </c>
      <c r="II25" s="2">
        <v>60.9</v>
      </c>
      <c r="IJ25" s="2">
        <v>70.400000000000006</v>
      </c>
      <c r="IK25" s="2">
        <v>60.1</v>
      </c>
      <c r="IL25" s="2">
        <v>63.6</v>
      </c>
      <c r="IM25" s="2">
        <v>58.6</v>
      </c>
      <c r="IN25" s="2">
        <v>66.599999999999994</v>
      </c>
      <c r="IO25" s="2">
        <v>70.3</v>
      </c>
      <c r="IP25" s="2">
        <v>69.900000000000006</v>
      </c>
      <c r="IQ25" s="2">
        <v>74</v>
      </c>
      <c r="IR25" s="2">
        <v>80.599999999999994</v>
      </c>
      <c r="IS25" s="2">
        <v>120.1</v>
      </c>
      <c r="IT25" s="2">
        <v>75.5</v>
      </c>
      <c r="IU25" s="2">
        <v>68.8</v>
      </c>
      <c r="IV25" s="2">
        <v>72.7</v>
      </c>
      <c r="IW25" s="2">
        <v>75.2</v>
      </c>
      <c r="IX25" s="2">
        <v>74.099999999999994</v>
      </c>
      <c r="IY25" s="2">
        <v>73</v>
      </c>
      <c r="IZ25" s="2">
        <v>77.400000000000006</v>
      </c>
      <c r="JA25" s="2">
        <v>76.3</v>
      </c>
      <c r="JB25" s="2">
        <v>78.2</v>
      </c>
      <c r="JC25" s="2">
        <v>80.8</v>
      </c>
      <c r="JD25" s="2">
        <v>87.8</v>
      </c>
      <c r="JE25" s="2">
        <v>135.6</v>
      </c>
      <c r="JF25" s="2">
        <v>85.7</v>
      </c>
      <c r="JG25" s="2">
        <v>81.5</v>
      </c>
      <c r="JH25" s="2">
        <v>87.3</v>
      </c>
      <c r="JI25" s="2">
        <v>83.5</v>
      </c>
      <c r="JJ25" s="2">
        <v>81.2</v>
      </c>
      <c r="JK25" s="2">
        <v>78.5</v>
      </c>
      <c r="JL25" s="2">
        <v>79.2</v>
      </c>
      <c r="JM25" s="2">
        <v>79.3</v>
      </c>
      <c r="JN25" s="2">
        <v>80.3</v>
      </c>
      <c r="JO25" s="2">
        <v>90.4</v>
      </c>
      <c r="JP25" s="2">
        <v>91.3</v>
      </c>
      <c r="JQ25" s="2">
        <v>144.9</v>
      </c>
      <c r="JR25" s="2">
        <v>76.400000000000006</v>
      </c>
      <c r="JS25" s="2">
        <v>75.7</v>
      </c>
      <c r="JT25" s="2">
        <v>87.5</v>
      </c>
      <c r="JU25" s="2">
        <v>86.9</v>
      </c>
      <c r="JV25" s="2">
        <v>82.8</v>
      </c>
      <c r="JW25" s="2">
        <v>82.6</v>
      </c>
      <c r="JX25" s="2">
        <v>92.1</v>
      </c>
      <c r="JY25" s="2">
        <v>94.9</v>
      </c>
      <c r="JZ25" s="2">
        <v>94.7</v>
      </c>
      <c r="KA25" s="2">
        <v>85.9</v>
      </c>
      <c r="KB25" s="2">
        <v>95.3</v>
      </c>
      <c r="KC25" s="2">
        <v>139.69999999999999</v>
      </c>
      <c r="KD25" s="2">
        <v>91</v>
      </c>
      <c r="KE25" s="2">
        <v>84.5</v>
      </c>
      <c r="KF25" s="2">
        <v>96.8</v>
      </c>
      <c r="KG25" s="2">
        <v>95.4</v>
      </c>
      <c r="KH25" s="2">
        <v>89.9</v>
      </c>
      <c r="KI25" s="2">
        <v>92.2</v>
      </c>
      <c r="KJ25" s="2">
        <v>92.2</v>
      </c>
      <c r="KK25" s="2">
        <v>96.9</v>
      </c>
      <c r="KL25" s="2">
        <v>98.5</v>
      </c>
      <c r="KM25" s="2">
        <v>94.3</v>
      </c>
      <c r="KN25" s="2">
        <v>98.6</v>
      </c>
      <c r="KO25" s="2">
        <v>159.9</v>
      </c>
      <c r="KP25" s="2">
        <v>94</v>
      </c>
      <c r="KQ25" s="2">
        <v>93</v>
      </c>
      <c r="KR25" s="2">
        <v>102.7</v>
      </c>
      <c r="KS25" s="2">
        <v>90.5</v>
      </c>
      <c r="KT25" s="2">
        <v>88.6</v>
      </c>
      <c r="KU25" s="2">
        <v>87.5</v>
      </c>
      <c r="KV25" s="2">
        <v>89.7</v>
      </c>
      <c r="KW25" s="2">
        <v>90.3</v>
      </c>
      <c r="KX25" s="2">
        <v>97.1</v>
      </c>
      <c r="KY25" s="2">
        <v>103.5</v>
      </c>
      <c r="KZ25" s="2">
        <v>109.1</v>
      </c>
      <c r="LA25" s="2">
        <v>154.30000000000001</v>
      </c>
      <c r="LB25" s="2">
        <v>104.4</v>
      </c>
      <c r="LC25" s="2">
        <v>88.6</v>
      </c>
      <c r="LD25" s="2">
        <v>98</v>
      </c>
      <c r="LE25" s="2">
        <v>91.2</v>
      </c>
      <c r="LF25" s="2">
        <v>92.1</v>
      </c>
      <c r="LG25" s="2">
        <v>91</v>
      </c>
      <c r="LH25" s="2">
        <v>92.2</v>
      </c>
      <c r="LI25" s="2">
        <v>99.9</v>
      </c>
      <c r="LJ25" s="2">
        <v>102.8</v>
      </c>
      <c r="LK25" s="2">
        <v>121.3</v>
      </c>
      <c r="LL25" s="2">
        <v>135.9</v>
      </c>
      <c r="LM25" s="2">
        <v>204.4</v>
      </c>
      <c r="LN25" s="2">
        <v>134.9</v>
      </c>
      <c r="LO25" s="2">
        <v>123</v>
      </c>
      <c r="LP25" s="2">
        <v>128.1</v>
      </c>
      <c r="LQ25" s="2">
        <v>116.6</v>
      </c>
      <c r="LR25" s="2">
        <v>122.6</v>
      </c>
      <c r="LS25" s="2">
        <v>115.1</v>
      </c>
      <c r="LT25" s="2">
        <v>122.1</v>
      </c>
      <c r="LU25" s="2">
        <v>121.6</v>
      </c>
      <c r="LV25" s="2">
        <v>129.1</v>
      </c>
      <c r="LW25" s="2">
        <v>143</v>
      </c>
      <c r="LX25" s="2">
        <v>145.6</v>
      </c>
      <c r="LY25" s="2">
        <v>198.8</v>
      </c>
      <c r="LZ25" s="2">
        <v>134.80000000000001</v>
      </c>
      <c r="MA25" s="2">
        <v>117</v>
      </c>
      <c r="MB25" s="2">
        <v>138.19999999999999</v>
      </c>
      <c r="MC25" s="2">
        <v>125.6</v>
      </c>
      <c r="MD25" s="2">
        <v>124.4</v>
      </c>
      <c r="ME25" s="2">
        <v>120.9</v>
      </c>
      <c r="MF25" s="2">
        <v>132.30000000000001</v>
      </c>
      <c r="MG25" s="2">
        <v>135.19999999999999</v>
      </c>
      <c r="MH25" s="2">
        <v>143.5</v>
      </c>
      <c r="MI25" s="2">
        <v>161.19999999999999</v>
      </c>
      <c r="MJ25" s="2">
        <v>167.7</v>
      </c>
      <c r="MK25" s="2">
        <v>231.9</v>
      </c>
      <c r="ML25" s="2">
        <v>160.69999999999999</v>
      </c>
      <c r="MM25" s="2">
        <v>134.9</v>
      </c>
      <c r="MN25" s="2">
        <v>149.5</v>
      </c>
      <c r="MO25" s="2">
        <v>151.1</v>
      </c>
      <c r="MP25" s="2">
        <v>136.80000000000001</v>
      </c>
    </row>
    <row r="26" spans="1:354" x14ac:dyDescent="0.25">
      <c r="A26" t="s">
        <v>24</v>
      </c>
      <c r="B26" s="12" t="s">
        <v>244</v>
      </c>
      <c r="C26" t="s">
        <v>211</v>
      </c>
      <c r="D26" t="str">
        <f t="shared" si="0"/>
        <v>Other specialised food retailing</v>
      </c>
      <c r="E26" s="2">
        <v>34.9</v>
      </c>
      <c r="F26" s="2">
        <v>34.6</v>
      </c>
      <c r="G26" s="2">
        <v>34.6</v>
      </c>
      <c r="H26" s="2">
        <v>35.200000000000003</v>
      </c>
      <c r="I26" s="2">
        <v>33.799999999999997</v>
      </c>
      <c r="J26" s="2">
        <v>35.4</v>
      </c>
      <c r="K26" s="2">
        <v>38</v>
      </c>
      <c r="L26" s="2">
        <v>38.200000000000003</v>
      </c>
      <c r="M26" s="2">
        <v>43.9</v>
      </c>
      <c r="N26" s="2">
        <v>36</v>
      </c>
      <c r="O26" s="2">
        <v>35.4</v>
      </c>
      <c r="P26" s="2">
        <v>39.1</v>
      </c>
      <c r="Q26" s="2">
        <v>35.6</v>
      </c>
      <c r="R26" s="2">
        <v>36.4</v>
      </c>
      <c r="S26" s="2">
        <v>34.200000000000003</v>
      </c>
      <c r="T26" s="2">
        <v>36.200000000000003</v>
      </c>
      <c r="U26" s="2">
        <v>37.1</v>
      </c>
      <c r="V26" s="2">
        <v>37.4</v>
      </c>
      <c r="W26" s="2">
        <v>37</v>
      </c>
      <c r="X26" s="2">
        <v>38.4</v>
      </c>
      <c r="Y26" s="2">
        <v>44.3</v>
      </c>
      <c r="Z26" s="2">
        <v>35.700000000000003</v>
      </c>
      <c r="AA26" s="2">
        <v>36</v>
      </c>
      <c r="AB26" s="2">
        <v>37.4</v>
      </c>
      <c r="AC26" s="2">
        <v>36.700000000000003</v>
      </c>
      <c r="AD26" s="2">
        <v>38.4</v>
      </c>
      <c r="AE26" s="2">
        <v>35</v>
      </c>
      <c r="AF26" s="2">
        <v>35.299999999999997</v>
      </c>
      <c r="AG26" s="2">
        <v>36</v>
      </c>
      <c r="AH26" s="2">
        <v>34.6</v>
      </c>
      <c r="AI26" s="2">
        <v>35.700000000000003</v>
      </c>
      <c r="AJ26" s="2">
        <v>37.799999999999997</v>
      </c>
      <c r="AK26" s="2">
        <v>41.5</v>
      </c>
      <c r="AL26" s="2">
        <v>38.1</v>
      </c>
      <c r="AM26" s="2">
        <v>37.5</v>
      </c>
      <c r="AN26" s="2">
        <v>38.799999999999997</v>
      </c>
      <c r="AO26" s="2">
        <v>40.299999999999997</v>
      </c>
      <c r="AP26" s="2">
        <v>41.9</v>
      </c>
      <c r="AQ26" s="2">
        <v>38.4</v>
      </c>
      <c r="AR26" s="2">
        <v>41.7</v>
      </c>
      <c r="AS26" s="2">
        <v>44.3</v>
      </c>
      <c r="AT26" s="2">
        <v>42.7</v>
      </c>
      <c r="AU26" s="2">
        <v>46.8</v>
      </c>
      <c r="AV26" s="2">
        <v>47.6</v>
      </c>
      <c r="AW26" s="2">
        <v>50.9</v>
      </c>
      <c r="AX26" s="2">
        <v>46.4</v>
      </c>
      <c r="AY26" s="2">
        <v>44.1</v>
      </c>
      <c r="AZ26" s="2">
        <v>45.7</v>
      </c>
      <c r="BA26" s="2">
        <v>45.7</v>
      </c>
      <c r="BB26" s="2">
        <v>47.3</v>
      </c>
      <c r="BC26" s="2">
        <v>44.2</v>
      </c>
      <c r="BD26" s="2">
        <v>47.7</v>
      </c>
      <c r="BE26" s="2">
        <v>48.9</v>
      </c>
      <c r="BF26" s="2">
        <v>48.1</v>
      </c>
      <c r="BG26" s="2">
        <v>51.9</v>
      </c>
      <c r="BH26" s="2">
        <v>51.2</v>
      </c>
      <c r="BI26" s="2">
        <v>57.5</v>
      </c>
      <c r="BJ26" s="2">
        <v>51.9</v>
      </c>
      <c r="BK26" s="2">
        <v>49.1</v>
      </c>
      <c r="BL26" s="2">
        <v>50.5</v>
      </c>
      <c r="BM26" s="2">
        <v>52.5</v>
      </c>
      <c r="BN26" s="2">
        <v>53.8</v>
      </c>
      <c r="BO26" s="2">
        <v>52.5</v>
      </c>
      <c r="BP26" s="2">
        <v>53.7</v>
      </c>
      <c r="BQ26" s="2">
        <v>52.3</v>
      </c>
      <c r="BR26" s="2">
        <v>52.4</v>
      </c>
      <c r="BS26" s="2">
        <v>55.2</v>
      </c>
      <c r="BT26" s="2">
        <v>53.1</v>
      </c>
      <c r="BU26" s="2">
        <v>62.9</v>
      </c>
      <c r="BV26" s="2">
        <v>50.9</v>
      </c>
      <c r="BW26" s="2">
        <v>51.9</v>
      </c>
      <c r="BX26" s="2">
        <v>56.1</v>
      </c>
      <c r="BY26" s="2">
        <v>56</v>
      </c>
      <c r="BZ26" s="2">
        <v>54.7</v>
      </c>
      <c r="CA26" s="2">
        <v>56</v>
      </c>
      <c r="CB26" s="2">
        <v>54</v>
      </c>
      <c r="CC26" s="2">
        <v>57</v>
      </c>
      <c r="CD26" s="2">
        <v>57.8</v>
      </c>
      <c r="CE26" s="2">
        <v>57.9</v>
      </c>
      <c r="CF26" s="2">
        <v>59.4</v>
      </c>
      <c r="CG26" s="2">
        <v>64.900000000000006</v>
      </c>
      <c r="CH26" s="2">
        <v>54.9</v>
      </c>
      <c r="CI26" s="2">
        <v>53.7</v>
      </c>
      <c r="CJ26" s="2">
        <v>59</v>
      </c>
      <c r="CK26" s="2">
        <v>57.8</v>
      </c>
      <c r="CL26" s="2">
        <v>60.4</v>
      </c>
      <c r="CM26" s="2">
        <v>59.8</v>
      </c>
      <c r="CN26" s="2">
        <v>56.1</v>
      </c>
      <c r="CO26" s="2">
        <v>56.4</v>
      </c>
      <c r="CP26" s="2">
        <v>55.8</v>
      </c>
      <c r="CQ26" s="2">
        <v>59.6</v>
      </c>
      <c r="CR26" s="2">
        <v>59.9</v>
      </c>
      <c r="CS26" s="2">
        <v>74.099999999999994</v>
      </c>
      <c r="CT26" s="2">
        <v>64.2</v>
      </c>
      <c r="CU26" s="2">
        <v>58.9</v>
      </c>
      <c r="CV26" s="2">
        <v>66</v>
      </c>
      <c r="CW26" s="2">
        <v>61.5</v>
      </c>
      <c r="CX26" s="2">
        <v>63</v>
      </c>
      <c r="CY26" s="2">
        <v>63.5</v>
      </c>
      <c r="CZ26" s="2">
        <v>61.4</v>
      </c>
      <c r="DA26" s="2">
        <v>63.5</v>
      </c>
      <c r="DB26" s="2">
        <v>60</v>
      </c>
      <c r="DC26" s="2">
        <v>62.2</v>
      </c>
      <c r="DD26" s="2">
        <v>62.4</v>
      </c>
      <c r="DE26" s="2">
        <v>71.400000000000006</v>
      </c>
      <c r="DF26" s="2">
        <v>64.099999999999994</v>
      </c>
      <c r="DG26" s="2">
        <v>57.5</v>
      </c>
      <c r="DH26" s="2">
        <v>61.6</v>
      </c>
      <c r="DI26" s="2">
        <v>60.6</v>
      </c>
      <c r="DJ26" s="2">
        <v>63.8</v>
      </c>
      <c r="DK26" s="2">
        <v>59.7</v>
      </c>
      <c r="DL26" s="2">
        <v>61.6</v>
      </c>
      <c r="DM26" s="2">
        <v>61.5</v>
      </c>
      <c r="DN26" s="2">
        <v>60.5</v>
      </c>
      <c r="DO26" s="2">
        <v>65.599999999999994</v>
      </c>
      <c r="DP26" s="2">
        <v>64.2</v>
      </c>
      <c r="DQ26" s="2">
        <v>75.400000000000006</v>
      </c>
      <c r="DR26" s="2">
        <v>63.4</v>
      </c>
      <c r="DS26" s="2">
        <v>60.8</v>
      </c>
      <c r="DT26" s="2">
        <v>65.099999999999994</v>
      </c>
      <c r="DU26" s="2">
        <v>65.8</v>
      </c>
      <c r="DV26" s="2">
        <v>67.099999999999994</v>
      </c>
      <c r="DW26" s="2">
        <v>60.1</v>
      </c>
      <c r="DX26" s="2">
        <v>63.2</v>
      </c>
      <c r="DY26" s="2">
        <v>60.9</v>
      </c>
      <c r="DZ26" s="2">
        <v>61</v>
      </c>
      <c r="EA26" s="2">
        <v>63.9</v>
      </c>
      <c r="EB26" s="2">
        <v>62.5</v>
      </c>
      <c r="EC26" s="2">
        <v>76.3</v>
      </c>
      <c r="ED26" s="2">
        <v>65.599999999999994</v>
      </c>
      <c r="EE26" s="2">
        <v>59.8</v>
      </c>
      <c r="EF26" s="2">
        <v>62.5</v>
      </c>
      <c r="EG26" s="2">
        <v>63</v>
      </c>
      <c r="EH26" s="2">
        <v>61.9</v>
      </c>
      <c r="EI26" s="2">
        <v>59.3</v>
      </c>
      <c r="EJ26" s="2">
        <v>63.1</v>
      </c>
      <c r="EK26" s="2">
        <v>60.3</v>
      </c>
      <c r="EL26" s="2">
        <v>61.6</v>
      </c>
      <c r="EM26" s="2">
        <v>63.1</v>
      </c>
      <c r="EN26" s="2">
        <v>62.9</v>
      </c>
      <c r="EO26" s="2">
        <v>79.599999999999994</v>
      </c>
      <c r="EP26" s="2">
        <v>66.400000000000006</v>
      </c>
      <c r="EQ26" s="2">
        <v>64.2</v>
      </c>
      <c r="ER26" s="2">
        <v>73.099999999999994</v>
      </c>
      <c r="ES26" s="2">
        <v>60.6</v>
      </c>
      <c r="ET26" s="2">
        <v>62.1</v>
      </c>
      <c r="EU26" s="2">
        <v>60.7</v>
      </c>
      <c r="EV26" s="2">
        <v>63.4</v>
      </c>
      <c r="EW26" s="2">
        <v>62.4</v>
      </c>
      <c r="EX26" s="2">
        <v>64.5</v>
      </c>
      <c r="EY26" s="2">
        <v>71.400000000000006</v>
      </c>
      <c r="EZ26" s="2">
        <v>68</v>
      </c>
      <c r="FA26" s="2">
        <v>85.9</v>
      </c>
      <c r="FB26" s="2">
        <v>73.8</v>
      </c>
      <c r="FC26" s="2">
        <v>66</v>
      </c>
      <c r="FD26" s="2">
        <v>69.900000000000006</v>
      </c>
      <c r="FE26" s="2">
        <v>71.400000000000006</v>
      </c>
      <c r="FF26" s="2">
        <v>74.2</v>
      </c>
      <c r="FG26" s="2">
        <v>71.2</v>
      </c>
      <c r="FH26" s="2">
        <v>75.3</v>
      </c>
      <c r="FI26" s="2">
        <v>76.5</v>
      </c>
      <c r="FJ26" s="2">
        <v>74.7</v>
      </c>
      <c r="FK26" s="2">
        <v>76.900000000000006</v>
      </c>
      <c r="FL26" s="2">
        <v>80.5</v>
      </c>
      <c r="FM26" s="2">
        <v>93.6</v>
      </c>
      <c r="FN26" s="2">
        <v>76</v>
      </c>
      <c r="FO26" s="2">
        <v>77.3</v>
      </c>
      <c r="FP26" s="2">
        <v>76.8</v>
      </c>
      <c r="FQ26" s="2">
        <v>82.2</v>
      </c>
      <c r="FR26" s="2">
        <v>80</v>
      </c>
      <c r="FS26" s="2">
        <v>75.900000000000006</v>
      </c>
      <c r="FT26" s="2">
        <v>78.5</v>
      </c>
      <c r="FU26" s="2">
        <v>79.7</v>
      </c>
      <c r="FV26" s="2">
        <v>76.2</v>
      </c>
      <c r="FW26" s="2">
        <v>78.599999999999994</v>
      </c>
      <c r="FX26" s="2">
        <v>83.8</v>
      </c>
      <c r="FY26" s="2">
        <v>96.5</v>
      </c>
      <c r="FZ26" s="2">
        <v>77.599999999999994</v>
      </c>
      <c r="GA26" s="2">
        <v>70.099999999999994</v>
      </c>
      <c r="GB26" s="2">
        <v>77</v>
      </c>
      <c r="GC26" s="2">
        <v>79.8</v>
      </c>
      <c r="GD26" s="2">
        <v>84</v>
      </c>
      <c r="GE26" s="2">
        <v>77.099999999999994</v>
      </c>
      <c r="GF26" s="2">
        <v>85.1</v>
      </c>
      <c r="GG26" s="2">
        <v>83.3</v>
      </c>
      <c r="GH26" s="2">
        <v>82.6</v>
      </c>
      <c r="GI26" s="2">
        <v>90.2</v>
      </c>
      <c r="GJ26" s="2">
        <v>86.2</v>
      </c>
      <c r="GK26" s="2">
        <v>103.2</v>
      </c>
      <c r="GL26" s="2">
        <v>85</v>
      </c>
      <c r="GM26" s="2">
        <v>81.900000000000006</v>
      </c>
      <c r="GN26" s="2">
        <v>86.8</v>
      </c>
      <c r="GO26" s="2">
        <v>86.8</v>
      </c>
      <c r="GP26" s="2">
        <v>84.4</v>
      </c>
      <c r="GQ26" s="2">
        <v>84.6</v>
      </c>
      <c r="GR26" s="2">
        <v>95.5</v>
      </c>
      <c r="GS26" s="2">
        <v>89.9</v>
      </c>
      <c r="GT26" s="2">
        <v>88.7</v>
      </c>
      <c r="GU26" s="2">
        <v>94.5</v>
      </c>
      <c r="GV26" s="2">
        <v>84.8</v>
      </c>
      <c r="GW26" s="2">
        <v>109.9</v>
      </c>
      <c r="GX26" s="2">
        <v>84.6</v>
      </c>
      <c r="GY26" s="2">
        <v>80.7</v>
      </c>
      <c r="GZ26" s="2">
        <v>93.3</v>
      </c>
      <c r="HA26" s="2">
        <v>100.1</v>
      </c>
      <c r="HB26" s="2">
        <v>94</v>
      </c>
      <c r="HC26" s="2">
        <v>92.7</v>
      </c>
      <c r="HD26" s="2">
        <v>102.4</v>
      </c>
      <c r="HE26" s="2">
        <v>98.5</v>
      </c>
      <c r="HF26" s="2">
        <v>97.1</v>
      </c>
      <c r="HG26" s="2">
        <v>98.2</v>
      </c>
      <c r="HH26" s="2">
        <v>95.9</v>
      </c>
      <c r="HI26" s="2">
        <v>126.4</v>
      </c>
      <c r="HJ26" s="2">
        <v>88.9</v>
      </c>
      <c r="HK26" s="2">
        <v>88.2</v>
      </c>
      <c r="HL26" s="2">
        <v>98.4</v>
      </c>
      <c r="HM26" s="2">
        <v>85.2</v>
      </c>
      <c r="HN26" s="2">
        <v>86.7</v>
      </c>
      <c r="HO26" s="2">
        <v>85.3</v>
      </c>
      <c r="HP26" s="2">
        <v>95.6</v>
      </c>
      <c r="HQ26" s="2">
        <v>98.3</v>
      </c>
      <c r="HR26" s="2">
        <v>99.4</v>
      </c>
      <c r="HS26" s="2">
        <v>91.3</v>
      </c>
      <c r="HT26" s="2">
        <v>90.6</v>
      </c>
      <c r="HU26" s="2">
        <v>115</v>
      </c>
      <c r="HV26" s="2">
        <v>94.3</v>
      </c>
      <c r="HW26" s="2">
        <v>89.2</v>
      </c>
      <c r="HX26" s="2">
        <v>101.3</v>
      </c>
      <c r="HY26" s="2">
        <v>106.7</v>
      </c>
      <c r="HZ26" s="2">
        <v>95.4</v>
      </c>
      <c r="IA26" s="2">
        <v>95.6</v>
      </c>
      <c r="IB26" s="2">
        <v>90.1</v>
      </c>
      <c r="IC26" s="2">
        <v>94.2</v>
      </c>
      <c r="ID26" s="2">
        <v>90.5</v>
      </c>
      <c r="IE26" s="2">
        <v>99.3</v>
      </c>
      <c r="IF26" s="2">
        <v>106.4</v>
      </c>
      <c r="IG26" s="2">
        <v>131</v>
      </c>
      <c r="IH26" s="2">
        <v>107.3</v>
      </c>
      <c r="II26" s="2">
        <v>98.2</v>
      </c>
      <c r="IJ26" s="2">
        <v>110.3</v>
      </c>
      <c r="IK26" s="2">
        <v>105.1</v>
      </c>
      <c r="IL26" s="2">
        <v>112.3</v>
      </c>
      <c r="IM26" s="2">
        <v>103.8</v>
      </c>
      <c r="IN26" s="2">
        <v>93.3</v>
      </c>
      <c r="IO26" s="2">
        <v>92.4</v>
      </c>
      <c r="IP26" s="2">
        <v>94.3</v>
      </c>
      <c r="IQ26" s="2">
        <v>104.8</v>
      </c>
      <c r="IR26" s="2">
        <v>102.6</v>
      </c>
      <c r="IS26" s="2">
        <v>120.5</v>
      </c>
      <c r="IT26" s="2">
        <v>97.9</v>
      </c>
      <c r="IU26" s="2">
        <v>88.3</v>
      </c>
      <c r="IV26" s="2">
        <v>95.5</v>
      </c>
      <c r="IW26" s="2">
        <v>96.5</v>
      </c>
      <c r="IX26" s="2">
        <v>98.7</v>
      </c>
      <c r="IY26" s="2">
        <v>95</v>
      </c>
      <c r="IZ26" s="2">
        <v>104.6</v>
      </c>
      <c r="JA26" s="2">
        <v>106.3</v>
      </c>
      <c r="JB26" s="2">
        <v>109.4</v>
      </c>
      <c r="JC26" s="2">
        <v>111.7</v>
      </c>
      <c r="JD26" s="2">
        <v>108.2</v>
      </c>
      <c r="JE26" s="2">
        <v>125.9</v>
      </c>
      <c r="JF26" s="2">
        <v>122</v>
      </c>
      <c r="JG26" s="2">
        <v>114.6</v>
      </c>
      <c r="JH26" s="2">
        <v>117.3</v>
      </c>
      <c r="JI26" s="2">
        <v>126.4</v>
      </c>
      <c r="JJ26" s="2">
        <v>121.1</v>
      </c>
      <c r="JK26" s="2">
        <v>120.9</v>
      </c>
      <c r="JL26" s="2">
        <v>119.5</v>
      </c>
      <c r="JM26" s="2">
        <v>116.7</v>
      </c>
      <c r="JN26" s="2">
        <v>118.7</v>
      </c>
      <c r="JO26" s="2">
        <v>132</v>
      </c>
      <c r="JP26" s="2">
        <v>130.19999999999999</v>
      </c>
      <c r="JQ26" s="2">
        <v>154</v>
      </c>
      <c r="JR26" s="2">
        <v>131.69999999999999</v>
      </c>
      <c r="JS26" s="2">
        <v>125.7</v>
      </c>
      <c r="JT26" s="2">
        <v>143.6</v>
      </c>
      <c r="JU26" s="2">
        <v>143.19999999999999</v>
      </c>
      <c r="JV26" s="2">
        <v>119.6</v>
      </c>
      <c r="JW26" s="2">
        <v>116.4</v>
      </c>
      <c r="JX26" s="2">
        <v>120.6</v>
      </c>
      <c r="JY26" s="2">
        <v>123.4</v>
      </c>
      <c r="JZ26" s="2">
        <v>129.19999999999999</v>
      </c>
      <c r="KA26" s="2">
        <v>134.69999999999999</v>
      </c>
      <c r="KB26" s="2">
        <v>132.80000000000001</v>
      </c>
      <c r="KC26" s="2">
        <v>163.6</v>
      </c>
      <c r="KD26" s="2">
        <v>129.6</v>
      </c>
      <c r="KE26" s="2">
        <v>131</v>
      </c>
      <c r="KF26" s="2">
        <v>144.1</v>
      </c>
      <c r="KG26" s="2">
        <v>143.4</v>
      </c>
      <c r="KH26" s="2">
        <v>147</v>
      </c>
      <c r="KI26" s="2">
        <v>138.19999999999999</v>
      </c>
      <c r="KJ26" s="2">
        <v>124.3</v>
      </c>
      <c r="KK26" s="2">
        <v>127.8</v>
      </c>
      <c r="KL26" s="2">
        <v>127.6</v>
      </c>
      <c r="KM26" s="2">
        <v>145.1</v>
      </c>
      <c r="KN26" s="2">
        <v>146.6</v>
      </c>
      <c r="KO26" s="2">
        <v>171.5</v>
      </c>
      <c r="KP26" s="2">
        <v>151.5</v>
      </c>
      <c r="KQ26" s="2">
        <v>145.5</v>
      </c>
      <c r="KR26" s="2">
        <v>153.80000000000001</v>
      </c>
      <c r="KS26" s="2">
        <v>168.4</v>
      </c>
      <c r="KT26" s="2">
        <v>165.2</v>
      </c>
      <c r="KU26" s="2">
        <v>167.5</v>
      </c>
      <c r="KV26" s="2">
        <v>175</v>
      </c>
      <c r="KW26" s="2">
        <v>174.1</v>
      </c>
      <c r="KX26" s="2">
        <v>171.3</v>
      </c>
      <c r="KY26" s="2">
        <v>186.9</v>
      </c>
      <c r="KZ26" s="2">
        <v>181.3</v>
      </c>
      <c r="LA26" s="2">
        <v>220.8</v>
      </c>
      <c r="LB26" s="2">
        <v>170.2</v>
      </c>
      <c r="LC26" s="2">
        <v>171.9</v>
      </c>
      <c r="LD26" s="2">
        <v>176.3</v>
      </c>
      <c r="LE26" s="2">
        <v>169.9</v>
      </c>
      <c r="LF26" s="2">
        <v>170.8</v>
      </c>
      <c r="LG26" s="2">
        <v>161.80000000000001</v>
      </c>
      <c r="LH26" s="2">
        <v>174</v>
      </c>
      <c r="LI26" s="2">
        <v>179.7</v>
      </c>
      <c r="LJ26" s="2">
        <v>183.2</v>
      </c>
      <c r="LK26" s="2">
        <v>193.9</v>
      </c>
      <c r="LL26" s="2">
        <v>191.5</v>
      </c>
      <c r="LM26" s="2">
        <v>247.8</v>
      </c>
      <c r="LN26" s="2">
        <v>165.5</v>
      </c>
      <c r="LO26" s="2">
        <v>168</v>
      </c>
      <c r="LP26" s="2">
        <v>189.8</v>
      </c>
      <c r="LQ26" s="2">
        <v>200</v>
      </c>
      <c r="LR26" s="2">
        <v>187.9</v>
      </c>
      <c r="LS26" s="2">
        <v>180.2</v>
      </c>
      <c r="LT26" s="2">
        <v>177.6</v>
      </c>
      <c r="LU26" s="2">
        <v>180.9</v>
      </c>
      <c r="LV26" s="2">
        <v>185.4</v>
      </c>
      <c r="LW26" s="2">
        <v>191.2</v>
      </c>
      <c r="LX26" s="2">
        <v>194.1</v>
      </c>
      <c r="LY26" s="2">
        <v>273.7</v>
      </c>
      <c r="LZ26" s="2">
        <v>156.30000000000001</v>
      </c>
      <c r="MA26" s="2">
        <v>149.5</v>
      </c>
      <c r="MB26" s="2">
        <v>170.1</v>
      </c>
      <c r="MC26" s="2">
        <v>163.5</v>
      </c>
      <c r="MD26" s="2">
        <v>157.1</v>
      </c>
      <c r="ME26" s="2">
        <v>152.1</v>
      </c>
      <c r="MF26" s="2">
        <v>160</v>
      </c>
      <c r="MG26" s="2">
        <v>156.9</v>
      </c>
      <c r="MH26" s="2">
        <v>162.19999999999999</v>
      </c>
      <c r="MI26" s="2">
        <v>171</v>
      </c>
      <c r="MJ26" s="2">
        <v>188.5</v>
      </c>
      <c r="MK26" s="2">
        <v>253.3</v>
      </c>
      <c r="ML26" s="2">
        <v>176.2</v>
      </c>
      <c r="MM26" s="2">
        <v>168.6</v>
      </c>
      <c r="MN26" s="2">
        <v>187.8</v>
      </c>
      <c r="MO26" s="2">
        <v>183</v>
      </c>
      <c r="MP26" s="2">
        <v>177.4</v>
      </c>
    </row>
    <row r="27" spans="1:354" x14ac:dyDescent="0.25">
      <c r="A27" t="s">
        <v>25</v>
      </c>
      <c r="B27" s="12" t="s">
        <v>245</v>
      </c>
      <c r="C27" t="s">
        <v>211</v>
      </c>
      <c r="D27" t="str">
        <f t="shared" si="0"/>
        <v>Food retailing</v>
      </c>
      <c r="E27" s="2">
        <v>310.2</v>
      </c>
      <c r="F27" s="2">
        <v>310.10000000000002</v>
      </c>
      <c r="G27" s="2">
        <v>313.89999999999998</v>
      </c>
      <c r="H27" s="2">
        <v>320.2</v>
      </c>
      <c r="I27" s="2">
        <v>300.10000000000002</v>
      </c>
      <c r="J27" s="2">
        <v>316.2</v>
      </c>
      <c r="K27" s="2">
        <v>344.3</v>
      </c>
      <c r="L27" s="2">
        <v>352.5</v>
      </c>
      <c r="M27" s="2">
        <v>408.2</v>
      </c>
      <c r="N27" s="2">
        <v>329.6</v>
      </c>
      <c r="O27" s="2">
        <v>334.6</v>
      </c>
      <c r="P27" s="2">
        <v>366.4</v>
      </c>
      <c r="Q27" s="2">
        <v>359.2</v>
      </c>
      <c r="R27" s="2">
        <v>339.2</v>
      </c>
      <c r="S27" s="2">
        <v>345.6</v>
      </c>
      <c r="T27" s="2">
        <v>355.2</v>
      </c>
      <c r="U27" s="2">
        <v>369.3</v>
      </c>
      <c r="V27" s="2">
        <v>370</v>
      </c>
      <c r="W27" s="2">
        <v>374.4</v>
      </c>
      <c r="X27" s="2">
        <v>399.1</v>
      </c>
      <c r="Y27" s="2">
        <v>456.5</v>
      </c>
      <c r="Z27" s="2">
        <v>360.4</v>
      </c>
      <c r="AA27" s="2">
        <v>365.8</v>
      </c>
      <c r="AB27" s="2">
        <v>390.8</v>
      </c>
      <c r="AC27" s="2">
        <v>376.2</v>
      </c>
      <c r="AD27" s="2">
        <v>390.3</v>
      </c>
      <c r="AE27" s="2">
        <v>380.5</v>
      </c>
      <c r="AF27" s="2">
        <v>371.9</v>
      </c>
      <c r="AG27" s="2">
        <v>390.1</v>
      </c>
      <c r="AH27" s="2">
        <v>372.7</v>
      </c>
      <c r="AI27" s="2">
        <v>399.5</v>
      </c>
      <c r="AJ27" s="2">
        <v>423</v>
      </c>
      <c r="AK27" s="2">
        <v>469.6</v>
      </c>
      <c r="AL27" s="2">
        <v>404.1</v>
      </c>
      <c r="AM27" s="2">
        <v>393</v>
      </c>
      <c r="AN27" s="2">
        <v>416.9</v>
      </c>
      <c r="AO27" s="2">
        <v>409.8</v>
      </c>
      <c r="AP27" s="2">
        <v>431.5</v>
      </c>
      <c r="AQ27" s="2">
        <v>396.9</v>
      </c>
      <c r="AR27" s="2">
        <v>406.6</v>
      </c>
      <c r="AS27" s="2">
        <v>429.5</v>
      </c>
      <c r="AT27" s="2">
        <v>408.2</v>
      </c>
      <c r="AU27" s="2">
        <v>452.9</v>
      </c>
      <c r="AV27" s="2">
        <v>458.4</v>
      </c>
      <c r="AW27" s="2">
        <v>500.2</v>
      </c>
      <c r="AX27" s="2">
        <v>445.9</v>
      </c>
      <c r="AY27" s="2">
        <v>428</v>
      </c>
      <c r="AZ27" s="2">
        <v>462</v>
      </c>
      <c r="BA27" s="2">
        <v>453.9</v>
      </c>
      <c r="BB27" s="2">
        <v>485.6</v>
      </c>
      <c r="BC27" s="2">
        <v>451.1</v>
      </c>
      <c r="BD27" s="2">
        <v>464.9</v>
      </c>
      <c r="BE27" s="2">
        <v>459.8</v>
      </c>
      <c r="BF27" s="2">
        <v>460</v>
      </c>
      <c r="BG27" s="2">
        <v>504.9</v>
      </c>
      <c r="BH27" s="2">
        <v>491.7</v>
      </c>
      <c r="BI27" s="2">
        <v>563.20000000000005</v>
      </c>
      <c r="BJ27" s="2">
        <v>500.1</v>
      </c>
      <c r="BK27" s="2">
        <v>471.5</v>
      </c>
      <c r="BL27" s="2">
        <v>499.9</v>
      </c>
      <c r="BM27" s="2">
        <v>495.4</v>
      </c>
      <c r="BN27" s="2">
        <v>493.8</v>
      </c>
      <c r="BO27" s="2">
        <v>473.1</v>
      </c>
      <c r="BP27" s="2">
        <v>503.6</v>
      </c>
      <c r="BQ27" s="2">
        <v>483.5</v>
      </c>
      <c r="BR27" s="2">
        <v>484.6</v>
      </c>
      <c r="BS27" s="2">
        <v>529.1</v>
      </c>
      <c r="BT27" s="2">
        <v>507.4</v>
      </c>
      <c r="BU27" s="2">
        <v>622.5</v>
      </c>
      <c r="BV27" s="2">
        <v>497.1</v>
      </c>
      <c r="BW27" s="2">
        <v>498.9</v>
      </c>
      <c r="BX27" s="2">
        <v>552.29999999999995</v>
      </c>
      <c r="BY27" s="2">
        <v>524.5</v>
      </c>
      <c r="BZ27" s="2">
        <v>511.3</v>
      </c>
      <c r="CA27" s="2">
        <v>520.79999999999995</v>
      </c>
      <c r="CB27" s="2">
        <v>523.20000000000005</v>
      </c>
      <c r="CC27" s="2">
        <v>542.29999999999995</v>
      </c>
      <c r="CD27" s="2">
        <v>562.20000000000005</v>
      </c>
      <c r="CE27" s="2">
        <v>562.4</v>
      </c>
      <c r="CF27" s="2">
        <v>587.6</v>
      </c>
      <c r="CG27" s="2">
        <v>696.4</v>
      </c>
      <c r="CH27" s="2">
        <v>560.6</v>
      </c>
      <c r="CI27" s="2">
        <v>542.5</v>
      </c>
      <c r="CJ27" s="2">
        <v>620.4</v>
      </c>
      <c r="CK27" s="2">
        <v>563.20000000000005</v>
      </c>
      <c r="CL27" s="2">
        <v>578.20000000000005</v>
      </c>
      <c r="CM27" s="2">
        <v>578.79999999999995</v>
      </c>
      <c r="CN27" s="2">
        <v>572.9</v>
      </c>
      <c r="CO27" s="2">
        <v>605.70000000000005</v>
      </c>
      <c r="CP27" s="2">
        <v>588.70000000000005</v>
      </c>
      <c r="CQ27" s="2">
        <v>585.70000000000005</v>
      </c>
      <c r="CR27" s="2">
        <v>619.6</v>
      </c>
      <c r="CS27" s="2">
        <v>747.8</v>
      </c>
      <c r="CT27" s="2">
        <v>618.1</v>
      </c>
      <c r="CU27" s="2">
        <v>585.5</v>
      </c>
      <c r="CV27" s="2">
        <v>660.9</v>
      </c>
      <c r="CW27" s="2">
        <v>612.70000000000005</v>
      </c>
      <c r="CX27" s="2">
        <v>636.20000000000005</v>
      </c>
      <c r="CY27" s="2">
        <v>617.9</v>
      </c>
      <c r="CZ27" s="2">
        <v>590.5</v>
      </c>
      <c r="DA27" s="2">
        <v>638.20000000000005</v>
      </c>
      <c r="DB27" s="2">
        <v>602.29999999999995</v>
      </c>
      <c r="DC27" s="2">
        <v>648.4</v>
      </c>
      <c r="DD27" s="2">
        <v>673.4</v>
      </c>
      <c r="DE27" s="2">
        <v>760.8</v>
      </c>
      <c r="DF27" s="2">
        <v>664.9</v>
      </c>
      <c r="DG27" s="2">
        <v>612.70000000000005</v>
      </c>
      <c r="DH27" s="2">
        <v>678.3</v>
      </c>
      <c r="DI27" s="2">
        <v>625.70000000000005</v>
      </c>
      <c r="DJ27" s="2">
        <v>678.1</v>
      </c>
      <c r="DK27" s="2">
        <v>621.79999999999995</v>
      </c>
      <c r="DL27" s="2">
        <v>646.6</v>
      </c>
      <c r="DM27" s="2">
        <v>684.5</v>
      </c>
      <c r="DN27" s="2">
        <v>631</v>
      </c>
      <c r="DO27" s="2">
        <v>704.9</v>
      </c>
      <c r="DP27" s="2">
        <v>710.7</v>
      </c>
      <c r="DQ27" s="2">
        <v>777.1</v>
      </c>
      <c r="DR27" s="2">
        <v>684.1</v>
      </c>
      <c r="DS27" s="2">
        <v>657.7</v>
      </c>
      <c r="DT27" s="2">
        <v>687.3</v>
      </c>
      <c r="DU27" s="2">
        <v>693</v>
      </c>
      <c r="DV27" s="2">
        <v>693.8</v>
      </c>
      <c r="DW27" s="2">
        <v>656.4</v>
      </c>
      <c r="DX27" s="2">
        <v>692.5</v>
      </c>
      <c r="DY27" s="2">
        <v>666.4</v>
      </c>
      <c r="DZ27" s="2">
        <v>665.1</v>
      </c>
      <c r="EA27" s="2">
        <v>726.9</v>
      </c>
      <c r="EB27" s="2">
        <v>678.2</v>
      </c>
      <c r="EC27" s="2">
        <v>812.2</v>
      </c>
      <c r="ED27" s="2">
        <v>710.7</v>
      </c>
      <c r="EE27" s="2">
        <v>655.29999999999995</v>
      </c>
      <c r="EF27" s="2">
        <v>701.9</v>
      </c>
      <c r="EG27" s="2">
        <v>712.5</v>
      </c>
      <c r="EH27" s="2">
        <v>685.3</v>
      </c>
      <c r="EI27" s="2">
        <v>674</v>
      </c>
      <c r="EJ27" s="2">
        <v>710.4</v>
      </c>
      <c r="EK27" s="2">
        <v>671.4</v>
      </c>
      <c r="EL27" s="2">
        <v>694.3</v>
      </c>
      <c r="EM27" s="2">
        <v>725.3</v>
      </c>
      <c r="EN27" s="2">
        <v>713.7</v>
      </c>
      <c r="EO27" s="2">
        <v>846.5</v>
      </c>
      <c r="EP27" s="2">
        <v>694.3</v>
      </c>
      <c r="EQ27" s="2">
        <v>673.7</v>
      </c>
      <c r="ER27" s="2">
        <v>772.5</v>
      </c>
      <c r="ES27" s="2">
        <v>708.6</v>
      </c>
      <c r="ET27" s="2">
        <v>704.6</v>
      </c>
      <c r="EU27" s="2">
        <v>711.7</v>
      </c>
      <c r="EV27" s="2">
        <v>721.7</v>
      </c>
      <c r="EW27" s="2">
        <v>723.7</v>
      </c>
      <c r="EX27" s="2">
        <v>740.9</v>
      </c>
      <c r="EY27" s="2">
        <v>754.4</v>
      </c>
      <c r="EZ27" s="2">
        <v>750.2</v>
      </c>
      <c r="FA27" s="2">
        <v>924.4</v>
      </c>
      <c r="FB27" s="2">
        <v>747.3</v>
      </c>
      <c r="FC27" s="2">
        <v>731</v>
      </c>
      <c r="FD27" s="2">
        <v>792.2</v>
      </c>
      <c r="FE27" s="2">
        <v>764.6</v>
      </c>
      <c r="FF27" s="2">
        <v>776.5</v>
      </c>
      <c r="FG27" s="2">
        <v>772.7</v>
      </c>
      <c r="FH27" s="2">
        <v>775.5</v>
      </c>
      <c r="FI27" s="2">
        <v>805</v>
      </c>
      <c r="FJ27" s="2">
        <v>803</v>
      </c>
      <c r="FK27" s="2">
        <v>805</v>
      </c>
      <c r="FL27" s="2">
        <v>833.2</v>
      </c>
      <c r="FM27" s="2">
        <v>968.6</v>
      </c>
      <c r="FN27" s="2">
        <v>815.1</v>
      </c>
      <c r="FO27" s="2">
        <v>818.3</v>
      </c>
      <c r="FP27" s="2">
        <v>849.6</v>
      </c>
      <c r="FQ27" s="2">
        <v>814.8</v>
      </c>
      <c r="FR27" s="2">
        <v>849.1</v>
      </c>
      <c r="FS27" s="2">
        <v>798.6</v>
      </c>
      <c r="FT27" s="2">
        <v>819.9</v>
      </c>
      <c r="FU27" s="2">
        <v>863.6</v>
      </c>
      <c r="FV27" s="2">
        <v>808.7</v>
      </c>
      <c r="FW27" s="2">
        <v>900.8</v>
      </c>
      <c r="FX27" s="2">
        <v>895.6</v>
      </c>
      <c r="FY27" s="2">
        <v>1006.5</v>
      </c>
      <c r="FZ27" s="2">
        <v>931.6</v>
      </c>
      <c r="GA27" s="2">
        <v>850</v>
      </c>
      <c r="GB27" s="2">
        <v>914.3</v>
      </c>
      <c r="GC27" s="2">
        <v>875.7</v>
      </c>
      <c r="GD27" s="2">
        <v>922.8</v>
      </c>
      <c r="GE27" s="2">
        <v>858.8</v>
      </c>
      <c r="GF27" s="2">
        <v>903.8</v>
      </c>
      <c r="GG27" s="2">
        <v>910.4</v>
      </c>
      <c r="GH27" s="2">
        <v>887.7</v>
      </c>
      <c r="GI27" s="2">
        <v>965.2</v>
      </c>
      <c r="GJ27" s="2">
        <v>942.8</v>
      </c>
      <c r="GK27" s="2">
        <v>1083</v>
      </c>
      <c r="GL27" s="2">
        <v>969.2</v>
      </c>
      <c r="GM27" s="2">
        <v>874.2</v>
      </c>
      <c r="GN27" s="2">
        <v>931.4</v>
      </c>
      <c r="GO27" s="2">
        <v>936.6</v>
      </c>
      <c r="GP27" s="2">
        <v>950.4</v>
      </c>
      <c r="GQ27" s="2">
        <v>917</v>
      </c>
      <c r="GR27" s="2">
        <v>991.5</v>
      </c>
      <c r="GS27" s="2">
        <v>969.5</v>
      </c>
      <c r="GT27" s="2">
        <v>969.1</v>
      </c>
      <c r="GU27" s="2">
        <v>1043.9000000000001</v>
      </c>
      <c r="GV27" s="2">
        <v>1008.9</v>
      </c>
      <c r="GW27" s="2">
        <v>1190.8</v>
      </c>
      <c r="GX27" s="2">
        <v>1060.0999999999999</v>
      </c>
      <c r="GY27" s="2">
        <v>963.8</v>
      </c>
      <c r="GZ27" s="2">
        <v>1062</v>
      </c>
      <c r="HA27" s="2">
        <v>1020.2</v>
      </c>
      <c r="HB27" s="2">
        <v>1029.9000000000001</v>
      </c>
      <c r="HC27" s="2">
        <v>990.3</v>
      </c>
      <c r="HD27" s="2">
        <v>1068.9000000000001</v>
      </c>
      <c r="HE27" s="2">
        <v>1035.5</v>
      </c>
      <c r="HF27" s="2">
        <v>1048.5</v>
      </c>
      <c r="HG27" s="2">
        <v>1095.7</v>
      </c>
      <c r="HH27" s="2">
        <v>1079.8</v>
      </c>
      <c r="HI27" s="2">
        <v>1294.3</v>
      </c>
      <c r="HJ27" s="2">
        <v>1073.7</v>
      </c>
      <c r="HK27" s="2">
        <v>1031</v>
      </c>
      <c r="HL27" s="2">
        <v>1109.5</v>
      </c>
      <c r="HM27" s="2">
        <v>1045.7</v>
      </c>
      <c r="HN27" s="2">
        <v>1062.4000000000001</v>
      </c>
      <c r="HO27" s="2">
        <v>1059.0999999999999</v>
      </c>
      <c r="HP27" s="2">
        <v>1083.7</v>
      </c>
      <c r="HQ27" s="2">
        <v>1109.3</v>
      </c>
      <c r="HR27" s="2">
        <v>1088.9000000000001</v>
      </c>
      <c r="HS27" s="2">
        <v>1116.7</v>
      </c>
      <c r="HT27" s="2">
        <v>1154.4000000000001</v>
      </c>
      <c r="HU27" s="2">
        <v>1357.7</v>
      </c>
      <c r="HV27" s="2">
        <v>1153.9000000000001</v>
      </c>
      <c r="HW27" s="2">
        <v>1089.7</v>
      </c>
      <c r="HX27" s="2">
        <v>1208.3</v>
      </c>
      <c r="HY27" s="2">
        <v>1135.9000000000001</v>
      </c>
      <c r="HZ27" s="2">
        <v>1152.5</v>
      </c>
      <c r="IA27" s="2">
        <v>1113.4000000000001</v>
      </c>
      <c r="IB27" s="2">
        <v>1137.8</v>
      </c>
      <c r="IC27" s="2">
        <v>1188.5</v>
      </c>
      <c r="ID27" s="2">
        <v>1143.8</v>
      </c>
      <c r="IE27" s="2">
        <v>1208.9000000000001</v>
      </c>
      <c r="IF27" s="2">
        <v>1242.3</v>
      </c>
      <c r="IG27" s="2">
        <v>1398.8</v>
      </c>
      <c r="IH27" s="2">
        <v>1236.2</v>
      </c>
      <c r="II27" s="2">
        <v>1124.5999999999999</v>
      </c>
      <c r="IJ27" s="2">
        <v>1262.7</v>
      </c>
      <c r="IK27" s="2">
        <v>1165.3</v>
      </c>
      <c r="IL27" s="2">
        <v>1240.3</v>
      </c>
      <c r="IM27" s="2">
        <v>1160.3</v>
      </c>
      <c r="IN27" s="2">
        <v>1220.9000000000001</v>
      </c>
      <c r="IO27" s="2">
        <v>1263.9000000000001</v>
      </c>
      <c r="IP27" s="2">
        <v>1211.5</v>
      </c>
      <c r="IQ27" s="2">
        <v>1310.5</v>
      </c>
      <c r="IR27" s="2">
        <v>1332.4</v>
      </c>
      <c r="IS27" s="2">
        <v>1466</v>
      </c>
      <c r="IT27" s="2">
        <v>1351</v>
      </c>
      <c r="IU27" s="2">
        <v>1220</v>
      </c>
      <c r="IV27" s="2">
        <v>1317.9</v>
      </c>
      <c r="IW27" s="2">
        <v>1291.0999999999999</v>
      </c>
      <c r="IX27" s="2">
        <v>1331.1</v>
      </c>
      <c r="IY27" s="2">
        <v>1225.4000000000001</v>
      </c>
      <c r="IZ27" s="2">
        <v>1320</v>
      </c>
      <c r="JA27" s="2">
        <v>1323.3</v>
      </c>
      <c r="JB27" s="2">
        <v>1294.3</v>
      </c>
      <c r="JC27" s="2">
        <v>1381.9</v>
      </c>
      <c r="JD27" s="2">
        <v>1370.9</v>
      </c>
      <c r="JE27" s="2">
        <v>1562.7</v>
      </c>
      <c r="JF27" s="2">
        <v>1452</v>
      </c>
      <c r="JG27" s="2">
        <v>1354.4</v>
      </c>
      <c r="JH27" s="2">
        <v>1421.8</v>
      </c>
      <c r="JI27" s="2">
        <v>1395.4</v>
      </c>
      <c r="JJ27" s="2">
        <v>1379.2</v>
      </c>
      <c r="JK27" s="2">
        <v>1340.5</v>
      </c>
      <c r="JL27" s="2">
        <v>1391</v>
      </c>
      <c r="JM27" s="2">
        <v>1352.2</v>
      </c>
      <c r="JN27" s="2">
        <v>1367</v>
      </c>
      <c r="JO27" s="2">
        <v>1448.4</v>
      </c>
      <c r="JP27" s="2">
        <v>1433.5</v>
      </c>
      <c r="JQ27" s="2">
        <v>1684.3</v>
      </c>
      <c r="JR27" s="2">
        <v>1415.3</v>
      </c>
      <c r="JS27" s="2">
        <v>1323.4</v>
      </c>
      <c r="JT27" s="2">
        <v>1474.4</v>
      </c>
      <c r="JU27" s="2">
        <v>1430.2</v>
      </c>
      <c r="JV27" s="2">
        <v>1411.3</v>
      </c>
      <c r="JW27" s="2">
        <v>1370.4</v>
      </c>
      <c r="JX27" s="2">
        <v>1435.3</v>
      </c>
      <c r="JY27" s="2">
        <v>1432.3</v>
      </c>
      <c r="JZ27" s="2">
        <v>1439.1</v>
      </c>
      <c r="KA27" s="2">
        <v>1489</v>
      </c>
      <c r="KB27" s="2">
        <v>1487.4</v>
      </c>
      <c r="KC27" s="2">
        <v>1746.9</v>
      </c>
      <c r="KD27" s="2">
        <v>1503.3</v>
      </c>
      <c r="KE27" s="2">
        <v>1402.8</v>
      </c>
      <c r="KF27" s="2">
        <v>1562.1</v>
      </c>
      <c r="KG27" s="2">
        <v>1524</v>
      </c>
      <c r="KH27" s="2">
        <v>1521.9</v>
      </c>
      <c r="KI27" s="2">
        <v>1502.4</v>
      </c>
      <c r="KJ27" s="2">
        <v>1504.9</v>
      </c>
      <c r="KK27" s="2">
        <v>1545.8</v>
      </c>
      <c r="KL27" s="2">
        <v>1522</v>
      </c>
      <c r="KM27" s="2">
        <v>1629.6</v>
      </c>
      <c r="KN27" s="2">
        <v>1627.2</v>
      </c>
      <c r="KO27" s="2">
        <v>1873.8</v>
      </c>
      <c r="KP27" s="2">
        <v>1631.8</v>
      </c>
      <c r="KQ27" s="2">
        <v>1523.3</v>
      </c>
      <c r="KR27" s="2">
        <v>1671</v>
      </c>
      <c r="KS27" s="2">
        <v>1601.9</v>
      </c>
      <c r="KT27" s="2">
        <v>1615.1</v>
      </c>
      <c r="KU27" s="2">
        <v>1581.2</v>
      </c>
      <c r="KV27" s="2">
        <v>1590.9</v>
      </c>
      <c r="KW27" s="2">
        <v>1645.8</v>
      </c>
      <c r="KX27" s="2">
        <v>1602.4</v>
      </c>
      <c r="KY27" s="2">
        <v>1672.2</v>
      </c>
      <c r="KZ27" s="2">
        <v>1710.4</v>
      </c>
      <c r="LA27" s="2">
        <v>1941.8</v>
      </c>
      <c r="LB27" s="2">
        <v>1734.7</v>
      </c>
      <c r="LC27" s="2">
        <v>1629.8</v>
      </c>
      <c r="LD27" s="2">
        <v>1741.4</v>
      </c>
      <c r="LE27" s="2">
        <v>1642.4</v>
      </c>
      <c r="LF27" s="2">
        <v>1688.7</v>
      </c>
      <c r="LG27" s="2">
        <v>1585.6</v>
      </c>
      <c r="LH27" s="2">
        <v>1686</v>
      </c>
      <c r="LI27" s="2">
        <v>1734.9</v>
      </c>
      <c r="LJ27" s="2">
        <v>1678</v>
      </c>
      <c r="LK27" s="2">
        <v>1835.2</v>
      </c>
      <c r="LL27" s="2">
        <v>1875.4</v>
      </c>
      <c r="LM27" s="2">
        <v>2163</v>
      </c>
      <c r="LN27" s="2">
        <v>1951.9</v>
      </c>
      <c r="LO27" s="2">
        <v>1785.2</v>
      </c>
      <c r="LP27" s="2">
        <v>1942.7</v>
      </c>
      <c r="LQ27" s="2">
        <v>1915.3</v>
      </c>
      <c r="LR27" s="2">
        <v>1929.1</v>
      </c>
      <c r="LS27" s="2">
        <v>1823.5</v>
      </c>
      <c r="LT27" s="2">
        <v>1877.8</v>
      </c>
      <c r="LU27" s="2">
        <v>1893.5</v>
      </c>
      <c r="LV27" s="2">
        <v>1861.3</v>
      </c>
      <c r="LW27" s="2">
        <v>1980.1</v>
      </c>
      <c r="LX27" s="2">
        <v>2021.4</v>
      </c>
      <c r="LY27" s="2">
        <v>2283.1</v>
      </c>
      <c r="LZ27" s="2">
        <v>1961.2</v>
      </c>
      <c r="MA27" s="2">
        <v>1750.5</v>
      </c>
      <c r="MB27" s="2">
        <v>1925.8</v>
      </c>
      <c r="MC27" s="2">
        <v>1864.4</v>
      </c>
      <c r="MD27" s="2">
        <v>1869.6</v>
      </c>
      <c r="ME27" s="2">
        <v>1771.3</v>
      </c>
      <c r="MF27" s="2">
        <v>1894.9</v>
      </c>
      <c r="MG27" s="2">
        <v>1864.7</v>
      </c>
      <c r="MH27" s="2">
        <v>1854.6</v>
      </c>
      <c r="MI27" s="2">
        <v>1994.1</v>
      </c>
      <c r="MJ27" s="2">
        <v>2021.5</v>
      </c>
      <c r="MK27" s="2">
        <v>2319.3000000000002</v>
      </c>
      <c r="ML27" s="2">
        <v>2020</v>
      </c>
      <c r="MM27" s="2">
        <v>1824.4</v>
      </c>
      <c r="MN27" s="2">
        <v>1988.3</v>
      </c>
      <c r="MO27" s="2">
        <v>1962</v>
      </c>
      <c r="MP27" s="2">
        <v>1932.1</v>
      </c>
    </row>
    <row r="28" spans="1:354" x14ac:dyDescent="0.25">
      <c r="A28" t="s">
        <v>26</v>
      </c>
      <c r="B28" s="12" t="s">
        <v>246</v>
      </c>
      <c r="C28" t="s">
        <v>211</v>
      </c>
      <c r="D28" t="str">
        <f t="shared" si="0"/>
        <v>Furniture, floor coverings, houseware &amp; textile goods retailing</v>
      </c>
      <c r="E28" s="2">
        <v>58.2</v>
      </c>
      <c r="F28" s="2">
        <v>62</v>
      </c>
      <c r="G28" s="2">
        <v>53.8</v>
      </c>
      <c r="H28" s="2">
        <v>57.9</v>
      </c>
      <c r="I28" s="2">
        <v>59.2</v>
      </c>
      <c r="J28" s="2">
        <v>57.1</v>
      </c>
      <c r="K28" s="2">
        <v>66.900000000000006</v>
      </c>
      <c r="L28" s="2">
        <v>78.099999999999994</v>
      </c>
      <c r="M28" s="2">
        <v>87.5</v>
      </c>
      <c r="N28" s="2">
        <v>58.8</v>
      </c>
      <c r="O28" s="2">
        <v>59.7</v>
      </c>
      <c r="P28" s="2">
        <v>71.599999999999994</v>
      </c>
      <c r="Q28" s="2">
        <v>56.2</v>
      </c>
      <c r="R28" s="2">
        <v>62</v>
      </c>
      <c r="S28" s="2">
        <v>57</v>
      </c>
      <c r="T28" s="2">
        <v>54.9</v>
      </c>
      <c r="U28" s="2">
        <v>58.8</v>
      </c>
      <c r="V28" s="2">
        <v>57.4</v>
      </c>
      <c r="W28" s="2">
        <v>59.9</v>
      </c>
      <c r="X28" s="2">
        <v>64.3</v>
      </c>
      <c r="Y28" s="2">
        <v>75.7</v>
      </c>
      <c r="Z28" s="2">
        <v>65.900000000000006</v>
      </c>
      <c r="AA28" s="2">
        <v>68.099999999999994</v>
      </c>
      <c r="AB28" s="2">
        <v>79.400000000000006</v>
      </c>
      <c r="AC28" s="2">
        <v>61</v>
      </c>
      <c r="AD28" s="2">
        <v>73.3</v>
      </c>
      <c r="AE28" s="2">
        <v>61.8</v>
      </c>
      <c r="AF28" s="2">
        <v>62.1</v>
      </c>
      <c r="AG28" s="2">
        <v>66.3</v>
      </c>
      <c r="AH28" s="2">
        <v>61.7</v>
      </c>
      <c r="AI28" s="2">
        <v>74.2</v>
      </c>
      <c r="AJ28" s="2">
        <v>78.7</v>
      </c>
      <c r="AK28" s="2">
        <v>85.5</v>
      </c>
      <c r="AL28" s="2">
        <v>64.7</v>
      </c>
      <c r="AM28" s="2">
        <v>62.3</v>
      </c>
      <c r="AN28" s="2">
        <v>67.099999999999994</v>
      </c>
      <c r="AO28" s="2">
        <v>66.3</v>
      </c>
      <c r="AP28" s="2">
        <v>78.5</v>
      </c>
      <c r="AQ28" s="2">
        <v>68</v>
      </c>
      <c r="AR28" s="2">
        <v>77.5</v>
      </c>
      <c r="AS28" s="2">
        <v>79.3</v>
      </c>
      <c r="AT28" s="2">
        <v>78.099999999999994</v>
      </c>
      <c r="AU28" s="2">
        <v>98</v>
      </c>
      <c r="AV28" s="2">
        <v>100.8</v>
      </c>
      <c r="AW28" s="2">
        <v>109.4</v>
      </c>
      <c r="AX28" s="2">
        <v>84.1</v>
      </c>
      <c r="AY28" s="2">
        <v>78.400000000000006</v>
      </c>
      <c r="AZ28" s="2">
        <v>76.400000000000006</v>
      </c>
      <c r="BA28" s="2">
        <v>87.1</v>
      </c>
      <c r="BB28" s="2">
        <v>102.5</v>
      </c>
      <c r="BC28" s="2">
        <v>89</v>
      </c>
      <c r="BD28" s="2">
        <v>96.8</v>
      </c>
      <c r="BE28" s="2">
        <v>98.5</v>
      </c>
      <c r="BF28" s="2">
        <v>94.6</v>
      </c>
      <c r="BG28" s="2">
        <v>104.4</v>
      </c>
      <c r="BH28" s="2">
        <v>101.2</v>
      </c>
      <c r="BI28" s="2">
        <v>117.4</v>
      </c>
      <c r="BJ28" s="2">
        <v>93.2</v>
      </c>
      <c r="BK28" s="2">
        <v>87.2</v>
      </c>
      <c r="BL28" s="2">
        <v>93.1</v>
      </c>
      <c r="BM28" s="2">
        <v>88.3</v>
      </c>
      <c r="BN28" s="2">
        <v>95.7</v>
      </c>
      <c r="BO28" s="2">
        <v>89.9</v>
      </c>
      <c r="BP28" s="2">
        <v>103.7</v>
      </c>
      <c r="BQ28" s="2">
        <v>100</v>
      </c>
      <c r="BR28" s="2">
        <v>101.2</v>
      </c>
      <c r="BS28" s="2">
        <v>112.8</v>
      </c>
      <c r="BT28" s="2">
        <v>104.1</v>
      </c>
      <c r="BU28" s="2">
        <v>120.5</v>
      </c>
      <c r="BV28" s="2">
        <v>83.4</v>
      </c>
      <c r="BW28" s="2">
        <v>91.3</v>
      </c>
      <c r="BX28" s="2">
        <v>96</v>
      </c>
      <c r="BY28" s="2">
        <v>91.7</v>
      </c>
      <c r="BZ28" s="2">
        <v>107.9</v>
      </c>
      <c r="CA28" s="2">
        <v>101.9</v>
      </c>
      <c r="CB28" s="2">
        <v>93.2</v>
      </c>
      <c r="CC28" s="2">
        <v>100.3</v>
      </c>
      <c r="CD28" s="2">
        <v>93</v>
      </c>
      <c r="CE28" s="2">
        <v>98</v>
      </c>
      <c r="CF28" s="2">
        <v>101.9</v>
      </c>
      <c r="CG28" s="2">
        <v>117.1</v>
      </c>
      <c r="CH28" s="2">
        <v>84.5</v>
      </c>
      <c r="CI28" s="2">
        <v>84.3</v>
      </c>
      <c r="CJ28" s="2">
        <v>93.4</v>
      </c>
      <c r="CK28" s="2">
        <v>97.3</v>
      </c>
      <c r="CL28" s="2">
        <v>99.7</v>
      </c>
      <c r="CM28" s="2">
        <v>96.8</v>
      </c>
      <c r="CN28" s="2">
        <v>93.9</v>
      </c>
      <c r="CO28" s="2">
        <v>95.2</v>
      </c>
      <c r="CP28" s="2">
        <v>91.2</v>
      </c>
      <c r="CQ28" s="2">
        <v>94.5</v>
      </c>
      <c r="CR28" s="2">
        <v>108.6</v>
      </c>
      <c r="CS28" s="2">
        <v>112</v>
      </c>
      <c r="CT28" s="2">
        <v>84.5</v>
      </c>
      <c r="CU28" s="2">
        <v>79.5</v>
      </c>
      <c r="CV28" s="2">
        <v>81.7</v>
      </c>
      <c r="CW28" s="2">
        <v>78.3</v>
      </c>
      <c r="CX28" s="2">
        <v>87.9</v>
      </c>
      <c r="CY28" s="2">
        <v>84.3</v>
      </c>
      <c r="CZ28" s="2">
        <v>85.2</v>
      </c>
      <c r="DA28" s="2">
        <v>87.4</v>
      </c>
      <c r="DB28" s="2">
        <v>76.5</v>
      </c>
      <c r="DC28" s="2">
        <v>85.4</v>
      </c>
      <c r="DD28" s="2">
        <v>87.4</v>
      </c>
      <c r="DE28" s="2">
        <v>104.3</v>
      </c>
      <c r="DF28" s="2">
        <v>82.6</v>
      </c>
      <c r="DG28" s="2">
        <v>75.599999999999994</v>
      </c>
      <c r="DH28" s="2">
        <v>79.8</v>
      </c>
      <c r="DI28" s="2">
        <v>79.2</v>
      </c>
      <c r="DJ28" s="2">
        <v>84.9</v>
      </c>
      <c r="DK28" s="2">
        <v>89.3</v>
      </c>
      <c r="DL28" s="2">
        <v>97.2</v>
      </c>
      <c r="DM28" s="2">
        <v>96.7</v>
      </c>
      <c r="DN28" s="2">
        <v>86.7</v>
      </c>
      <c r="DO28" s="2">
        <v>100.5</v>
      </c>
      <c r="DP28" s="2">
        <v>96.8</v>
      </c>
      <c r="DQ28" s="2">
        <v>110.8</v>
      </c>
      <c r="DR28" s="2">
        <v>96.8</v>
      </c>
      <c r="DS28" s="2">
        <v>86.4</v>
      </c>
      <c r="DT28" s="2">
        <v>83.5</v>
      </c>
      <c r="DU28" s="2">
        <v>88.4</v>
      </c>
      <c r="DV28" s="2">
        <v>94.1</v>
      </c>
      <c r="DW28" s="2">
        <v>96.1</v>
      </c>
      <c r="DX28" s="2">
        <v>98.9</v>
      </c>
      <c r="DY28" s="2">
        <v>95.3</v>
      </c>
      <c r="DZ28" s="2">
        <v>87.5</v>
      </c>
      <c r="EA28" s="2">
        <v>100.8</v>
      </c>
      <c r="EB28" s="2">
        <v>96.6</v>
      </c>
      <c r="EC28" s="2">
        <v>110.6</v>
      </c>
      <c r="ED28" s="2">
        <v>99.7</v>
      </c>
      <c r="EE28" s="2">
        <v>88.3</v>
      </c>
      <c r="EF28" s="2">
        <v>96.3</v>
      </c>
      <c r="EG28" s="2">
        <v>96.3</v>
      </c>
      <c r="EH28" s="2">
        <v>104.9</v>
      </c>
      <c r="EI28" s="2">
        <v>98.8</v>
      </c>
      <c r="EJ28" s="2">
        <v>101.2</v>
      </c>
      <c r="EK28" s="2">
        <v>97.9</v>
      </c>
      <c r="EL28" s="2">
        <v>94.7</v>
      </c>
      <c r="EM28" s="2">
        <v>100.3</v>
      </c>
      <c r="EN28" s="2">
        <v>107.7</v>
      </c>
      <c r="EO28" s="2">
        <v>111.8</v>
      </c>
      <c r="EP28" s="2">
        <v>94.4</v>
      </c>
      <c r="EQ28" s="2">
        <v>88.2</v>
      </c>
      <c r="ER28" s="2">
        <v>85</v>
      </c>
      <c r="ES28" s="2">
        <v>78.5</v>
      </c>
      <c r="ET28" s="2">
        <v>87.9</v>
      </c>
      <c r="EU28" s="2">
        <v>92.9</v>
      </c>
      <c r="EV28" s="2">
        <v>93.5</v>
      </c>
      <c r="EW28" s="2">
        <v>91.5</v>
      </c>
      <c r="EX28" s="2">
        <v>89.8</v>
      </c>
      <c r="EY28" s="2">
        <v>80.400000000000006</v>
      </c>
      <c r="EZ28" s="2">
        <v>82.1</v>
      </c>
      <c r="FA28" s="2">
        <v>88.7</v>
      </c>
      <c r="FB28" s="2">
        <v>81.900000000000006</v>
      </c>
      <c r="FC28" s="2">
        <v>74.3</v>
      </c>
      <c r="FD28" s="2">
        <v>79.2</v>
      </c>
      <c r="FE28" s="2">
        <v>71.599999999999994</v>
      </c>
      <c r="FF28" s="2">
        <v>80.3</v>
      </c>
      <c r="FG28" s="2">
        <v>77.599999999999994</v>
      </c>
      <c r="FH28" s="2">
        <v>85</v>
      </c>
      <c r="FI28" s="2">
        <v>79.599999999999994</v>
      </c>
      <c r="FJ28" s="2">
        <v>81.400000000000006</v>
      </c>
      <c r="FK28" s="2">
        <v>89.6</v>
      </c>
      <c r="FL28" s="2">
        <v>85</v>
      </c>
      <c r="FM28" s="2">
        <v>95.5</v>
      </c>
      <c r="FN28" s="2">
        <v>85.6</v>
      </c>
      <c r="FO28" s="2">
        <v>77.900000000000006</v>
      </c>
      <c r="FP28" s="2">
        <v>81.7</v>
      </c>
      <c r="FQ28" s="2">
        <v>78.8</v>
      </c>
      <c r="FR28" s="2">
        <v>84.6</v>
      </c>
      <c r="FS28" s="2">
        <v>83.8</v>
      </c>
      <c r="FT28" s="2">
        <v>92.6</v>
      </c>
      <c r="FU28" s="2">
        <v>94</v>
      </c>
      <c r="FV28" s="2">
        <v>86.9</v>
      </c>
      <c r="FW28" s="2">
        <v>102</v>
      </c>
      <c r="FX28" s="2">
        <v>93.4</v>
      </c>
      <c r="FY28" s="2">
        <v>102</v>
      </c>
      <c r="FZ28" s="2">
        <v>95.6</v>
      </c>
      <c r="GA28" s="2">
        <v>88.1</v>
      </c>
      <c r="GB28" s="2">
        <v>88.8</v>
      </c>
      <c r="GC28" s="2">
        <v>97</v>
      </c>
      <c r="GD28" s="2">
        <v>102.5</v>
      </c>
      <c r="GE28" s="2">
        <v>99.9</v>
      </c>
      <c r="GF28" s="2">
        <v>107</v>
      </c>
      <c r="GG28" s="2">
        <v>106.1</v>
      </c>
      <c r="GH28" s="2">
        <v>106.9</v>
      </c>
      <c r="GI28" s="2">
        <v>125.6</v>
      </c>
      <c r="GJ28" s="2">
        <v>117.1</v>
      </c>
      <c r="GK28" s="2">
        <v>128.1</v>
      </c>
      <c r="GL28" s="2">
        <v>118.5</v>
      </c>
      <c r="GM28" s="2">
        <v>111.9</v>
      </c>
      <c r="GN28" s="2">
        <v>117.1</v>
      </c>
      <c r="GO28" s="2">
        <v>109.1</v>
      </c>
      <c r="GP28" s="2">
        <v>122.4</v>
      </c>
      <c r="GQ28" s="2">
        <v>120.7</v>
      </c>
      <c r="GR28" s="2">
        <v>130.4</v>
      </c>
      <c r="GS28" s="2">
        <v>124.6</v>
      </c>
      <c r="GT28" s="2">
        <v>134.19999999999999</v>
      </c>
      <c r="GU28" s="2">
        <v>136.9</v>
      </c>
      <c r="GV28" s="2">
        <v>132.5</v>
      </c>
      <c r="GW28" s="2">
        <v>150.9</v>
      </c>
      <c r="GX28" s="2">
        <v>121.7</v>
      </c>
      <c r="GY28" s="2">
        <v>117.8</v>
      </c>
      <c r="GZ28" s="2">
        <v>137.1</v>
      </c>
      <c r="HA28" s="2">
        <v>128.5</v>
      </c>
      <c r="HB28" s="2">
        <v>143.5</v>
      </c>
      <c r="HC28" s="2">
        <v>142.69999999999999</v>
      </c>
      <c r="HD28" s="2">
        <v>149.4</v>
      </c>
      <c r="HE28" s="2">
        <v>148.69999999999999</v>
      </c>
      <c r="HF28" s="2">
        <v>151.19999999999999</v>
      </c>
      <c r="HG28" s="2">
        <v>167.6</v>
      </c>
      <c r="HH28" s="2">
        <v>166.8</v>
      </c>
      <c r="HI28" s="2">
        <v>178.7</v>
      </c>
      <c r="HJ28" s="2">
        <v>135.69999999999999</v>
      </c>
      <c r="HK28" s="2">
        <v>110.6</v>
      </c>
      <c r="HL28" s="2">
        <v>137.5</v>
      </c>
      <c r="HM28" s="2">
        <v>126.2</v>
      </c>
      <c r="HN28" s="2">
        <v>139.1</v>
      </c>
      <c r="HO28" s="2">
        <v>177.2</v>
      </c>
      <c r="HP28" s="2">
        <v>125</v>
      </c>
      <c r="HQ28" s="2">
        <v>138.19999999999999</v>
      </c>
      <c r="HR28" s="2">
        <v>142.30000000000001</v>
      </c>
      <c r="HS28" s="2">
        <v>158</v>
      </c>
      <c r="HT28" s="2">
        <v>164.6</v>
      </c>
      <c r="HU28" s="2">
        <v>183.3</v>
      </c>
      <c r="HV28" s="2">
        <v>160.80000000000001</v>
      </c>
      <c r="HW28" s="2">
        <v>149.1</v>
      </c>
      <c r="HX28" s="2">
        <v>167.3</v>
      </c>
      <c r="HY28" s="2">
        <v>156</v>
      </c>
      <c r="HZ28" s="2">
        <v>168.3</v>
      </c>
      <c r="IA28" s="2">
        <v>176.4</v>
      </c>
      <c r="IB28" s="2">
        <v>187.7</v>
      </c>
      <c r="IC28" s="2">
        <v>183.3</v>
      </c>
      <c r="ID28" s="2">
        <v>172.6</v>
      </c>
      <c r="IE28" s="2">
        <v>193.6</v>
      </c>
      <c r="IF28" s="2">
        <v>189.1</v>
      </c>
      <c r="IG28" s="2">
        <v>214.1</v>
      </c>
      <c r="IH28" s="2">
        <v>202.8</v>
      </c>
      <c r="II28" s="2">
        <v>175.4</v>
      </c>
      <c r="IJ28" s="2">
        <v>179.8</v>
      </c>
      <c r="IK28" s="2">
        <v>205.4</v>
      </c>
      <c r="IL28" s="2">
        <v>199.9</v>
      </c>
      <c r="IM28" s="2">
        <v>200.5</v>
      </c>
      <c r="IN28" s="2">
        <v>194.6</v>
      </c>
      <c r="IO28" s="2">
        <v>190.2</v>
      </c>
      <c r="IP28" s="2">
        <v>190.1</v>
      </c>
      <c r="IQ28" s="2">
        <v>203.5</v>
      </c>
      <c r="IR28" s="2">
        <v>207.4</v>
      </c>
      <c r="IS28" s="2">
        <v>237.2</v>
      </c>
      <c r="IT28" s="2">
        <v>190.9</v>
      </c>
      <c r="IU28" s="2">
        <v>169</v>
      </c>
      <c r="IV28" s="2">
        <v>196</v>
      </c>
      <c r="IW28" s="2">
        <v>209.4</v>
      </c>
      <c r="IX28" s="2">
        <v>220.3</v>
      </c>
      <c r="IY28" s="2">
        <v>229.1</v>
      </c>
      <c r="IZ28" s="2">
        <v>218.9</v>
      </c>
      <c r="JA28" s="2">
        <v>205.7</v>
      </c>
      <c r="JB28" s="2">
        <v>219.2</v>
      </c>
      <c r="JC28" s="2">
        <v>227.7</v>
      </c>
      <c r="JD28" s="2">
        <v>227</v>
      </c>
      <c r="JE28" s="2">
        <v>253.5</v>
      </c>
      <c r="JF28" s="2">
        <v>222.6</v>
      </c>
      <c r="JG28" s="2">
        <v>202.2</v>
      </c>
      <c r="JH28" s="2">
        <v>220.6</v>
      </c>
      <c r="JI28" s="2">
        <v>192.5</v>
      </c>
      <c r="JJ28" s="2">
        <v>196.1</v>
      </c>
      <c r="JK28" s="2">
        <v>205.4</v>
      </c>
      <c r="JL28" s="2">
        <v>212.5</v>
      </c>
      <c r="JM28" s="2">
        <v>218.7</v>
      </c>
      <c r="JN28" s="2">
        <v>213.5</v>
      </c>
      <c r="JO28" s="2">
        <v>235.7</v>
      </c>
      <c r="JP28" s="2">
        <v>241.6</v>
      </c>
      <c r="JQ28" s="2">
        <v>254.1</v>
      </c>
      <c r="JR28" s="2">
        <v>225.9</v>
      </c>
      <c r="JS28" s="2">
        <v>212.6</v>
      </c>
      <c r="JT28" s="2">
        <v>218.6</v>
      </c>
      <c r="JU28" s="2">
        <v>232.2</v>
      </c>
      <c r="JV28" s="2">
        <v>243.3</v>
      </c>
      <c r="JW28" s="2">
        <v>249.4</v>
      </c>
      <c r="JX28" s="2">
        <v>237</v>
      </c>
      <c r="JY28" s="2">
        <v>231.1</v>
      </c>
      <c r="JZ28" s="2">
        <v>225.9</v>
      </c>
      <c r="KA28" s="2">
        <v>238</v>
      </c>
      <c r="KB28" s="2">
        <v>234.2</v>
      </c>
      <c r="KC28" s="2">
        <v>255.4</v>
      </c>
      <c r="KD28" s="2">
        <v>228.9</v>
      </c>
      <c r="KE28" s="2">
        <v>218.4</v>
      </c>
      <c r="KF28" s="2">
        <v>242.3</v>
      </c>
      <c r="KG28" s="2">
        <v>229.9</v>
      </c>
      <c r="KH28" s="2">
        <v>243.2</v>
      </c>
      <c r="KI28" s="2">
        <v>256</v>
      </c>
      <c r="KJ28" s="2">
        <v>262.5</v>
      </c>
      <c r="KK28" s="2">
        <v>269.10000000000002</v>
      </c>
      <c r="KL28" s="2">
        <v>265.5</v>
      </c>
      <c r="KM28" s="2">
        <v>278.5</v>
      </c>
      <c r="KN28" s="2">
        <v>278.39999999999998</v>
      </c>
      <c r="KO28" s="2">
        <v>295.8</v>
      </c>
      <c r="KP28" s="2">
        <v>269.60000000000002</v>
      </c>
      <c r="KQ28" s="2">
        <v>232.5</v>
      </c>
      <c r="KR28" s="2">
        <v>247.3</v>
      </c>
      <c r="KS28" s="2">
        <v>230.1</v>
      </c>
      <c r="KT28" s="2">
        <v>248.1</v>
      </c>
      <c r="KU28" s="2">
        <v>264.5</v>
      </c>
      <c r="KV28" s="2">
        <v>250.7</v>
      </c>
      <c r="KW28" s="2">
        <v>260.2</v>
      </c>
      <c r="KX28" s="2">
        <v>242.7</v>
      </c>
      <c r="KY28" s="2">
        <v>247.7</v>
      </c>
      <c r="KZ28" s="2">
        <v>264</v>
      </c>
      <c r="LA28" s="2">
        <v>276.7</v>
      </c>
      <c r="LB28" s="2">
        <v>262.39999999999998</v>
      </c>
      <c r="LC28" s="2">
        <v>227.4</v>
      </c>
      <c r="LD28" s="2">
        <v>220.3</v>
      </c>
      <c r="LE28" s="2">
        <v>216.3</v>
      </c>
      <c r="LF28" s="2">
        <v>230.1</v>
      </c>
      <c r="LG28" s="2">
        <v>249.2</v>
      </c>
      <c r="LH28" s="2">
        <v>227</v>
      </c>
      <c r="LI28" s="2">
        <v>226</v>
      </c>
      <c r="LJ28" s="2">
        <v>212.9</v>
      </c>
      <c r="LK28" s="2">
        <v>224.3</v>
      </c>
      <c r="LL28" s="2">
        <v>219.4</v>
      </c>
      <c r="LM28" s="2">
        <v>230</v>
      </c>
      <c r="LN28" s="2">
        <v>209.8</v>
      </c>
      <c r="LO28" s="2">
        <v>174</v>
      </c>
      <c r="LP28" s="2">
        <v>212.8</v>
      </c>
      <c r="LQ28" s="2">
        <v>206.8</v>
      </c>
      <c r="LR28" s="2">
        <v>211.8</v>
      </c>
      <c r="LS28" s="2">
        <v>229.9</v>
      </c>
      <c r="LT28" s="2">
        <v>240.3</v>
      </c>
      <c r="LU28" s="2">
        <v>231.4</v>
      </c>
      <c r="LV28" s="2">
        <v>220</v>
      </c>
      <c r="LW28" s="2">
        <v>243.4</v>
      </c>
      <c r="LX28" s="2">
        <v>244.6</v>
      </c>
      <c r="LY28" s="2">
        <v>293</v>
      </c>
      <c r="LZ28" s="2">
        <v>242.9</v>
      </c>
      <c r="MA28" s="2">
        <v>227.2</v>
      </c>
      <c r="MB28" s="2">
        <v>239.1</v>
      </c>
      <c r="MC28" s="2">
        <v>211.1</v>
      </c>
      <c r="MD28" s="2">
        <v>220.6</v>
      </c>
      <c r="ME28" s="2">
        <v>259.8</v>
      </c>
      <c r="MF28" s="2">
        <v>256.39999999999998</v>
      </c>
      <c r="MG28" s="2">
        <v>248.5</v>
      </c>
      <c r="MH28" s="2">
        <v>249.6</v>
      </c>
      <c r="MI28" s="2">
        <v>278.10000000000002</v>
      </c>
      <c r="MJ28" s="2">
        <v>291</v>
      </c>
      <c r="MK28" s="2">
        <v>334.1</v>
      </c>
      <c r="ML28" s="2">
        <v>234.1</v>
      </c>
      <c r="MM28" s="2">
        <v>221.4</v>
      </c>
      <c r="MN28" s="2">
        <v>243.1</v>
      </c>
      <c r="MO28" s="2">
        <v>245.8</v>
      </c>
      <c r="MP28" s="2">
        <v>254.5</v>
      </c>
    </row>
    <row r="29" spans="1:354" x14ac:dyDescent="0.25">
      <c r="A29" t="s">
        <v>27</v>
      </c>
      <c r="B29" s="12" t="s">
        <v>247</v>
      </c>
      <c r="C29" t="s">
        <v>211</v>
      </c>
      <c r="D29" t="str">
        <f t="shared" si="0"/>
        <v>Electrical &amp; electronic goods retailing</v>
      </c>
      <c r="E29" s="2">
        <v>55.8</v>
      </c>
      <c r="F29" s="2">
        <v>58.4</v>
      </c>
      <c r="G29" s="2">
        <v>53.7</v>
      </c>
      <c r="H29" s="2">
        <v>56.9</v>
      </c>
      <c r="I29" s="2">
        <v>56.7</v>
      </c>
      <c r="J29" s="2">
        <v>58.9</v>
      </c>
      <c r="K29" s="2">
        <v>59.6</v>
      </c>
      <c r="L29" s="2">
        <v>63.2</v>
      </c>
      <c r="M29" s="2">
        <v>90.3</v>
      </c>
      <c r="N29" s="2">
        <v>55.5</v>
      </c>
      <c r="O29" s="2">
        <v>60.2</v>
      </c>
      <c r="P29" s="2">
        <v>67.599999999999994</v>
      </c>
      <c r="Q29" s="2">
        <v>62.9</v>
      </c>
      <c r="R29" s="2">
        <v>67</v>
      </c>
      <c r="S29" s="2">
        <v>66.2</v>
      </c>
      <c r="T29" s="2">
        <v>64</v>
      </c>
      <c r="U29" s="2">
        <v>72.400000000000006</v>
      </c>
      <c r="V29" s="2">
        <v>69.7</v>
      </c>
      <c r="W29" s="2">
        <v>73.5</v>
      </c>
      <c r="X29" s="2">
        <v>80.3</v>
      </c>
      <c r="Y29" s="2">
        <v>115.3</v>
      </c>
      <c r="Z29" s="2">
        <v>69.2</v>
      </c>
      <c r="AA29" s="2">
        <v>68.099999999999994</v>
      </c>
      <c r="AB29" s="2">
        <v>72.7</v>
      </c>
      <c r="AC29" s="2">
        <v>62.6</v>
      </c>
      <c r="AD29" s="2">
        <v>84.1</v>
      </c>
      <c r="AE29" s="2">
        <v>73.099999999999994</v>
      </c>
      <c r="AF29" s="2">
        <v>68.599999999999994</v>
      </c>
      <c r="AG29" s="2">
        <v>74.400000000000006</v>
      </c>
      <c r="AH29" s="2">
        <v>61.8</v>
      </c>
      <c r="AI29" s="2">
        <v>67.5</v>
      </c>
      <c r="AJ29" s="2">
        <v>77.099999999999994</v>
      </c>
      <c r="AK29" s="2">
        <v>99.3</v>
      </c>
      <c r="AL29" s="2">
        <v>65.3</v>
      </c>
      <c r="AM29" s="2">
        <v>65.400000000000006</v>
      </c>
      <c r="AN29" s="2">
        <v>73.7</v>
      </c>
      <c r="AO29" s="2">
        <v>67.3</v>
      </c>
      <c r="AP29" s="2">
        <v>86</v>
      </c>
      <c r="AQ29" s="2">
        <v>72.7</v>
      </c>
      <c r="AR29" s="2">
        <v>74.8</v>
      </c>
      <c r="AS29" s="2">
        <v>81.900000000000006</v>
      </c>
      <c r="AT29" s="2">
        <v>76.3</v>
      </c>
      <c r="AU29" s="2">
        <v>81.099999999999994</v>
      </c>
      <c r="AV29" s="2">
        <v>85.6</v>
      </c>
      <c r="AW29" s="2">
        <v>117.6</v>
      </c>
      <c r="AX29" s="2">
        <v>80</v>
      </c>
      <c r="AY29" s="2">
        <v>72.099999999999994</v>
      </c>
      <c r="AZ29" s="2">
        <v>72.900000000000006</v>
      </c>
      <c r="BA29" s="2">
        <v>91.5</v>
      </c>
      <c r="BB29" s="2">
        <v>109.9</v>
      </c>
      <c r="BC29" s="2">
        <v>91.8</v>
      </c>
      <c r="BD29" s="2">
        <v>95.7</v>
      </c>
      <c r="BE29" s="2">
        <v>102</v>
      </c>
      <c r="BF29" s="2">
        <v>86</v>
      </c>
      <c r="BG29" s="2">
        <v>93</v>
      </c>
      <c r="BH29" s="2">
        <v>90.5</v>
      </c>
      <c r="BI29" s="2">
        <v>130</v>
      </c>
      <c r="BJ29" s="2">
        <v>81.400000000000006</v>
      </c>
      <c r="BK29" s="2">
        <v>77.599999999999994</v>
      </c>
      <c r="BL29" s="2">
        <v>82.1</v>
      </c>
      <c r="BM29" s="2">
        <v>84.5</v>
      </c>
      <c r="BN29" s="2">
        <v>95</v>
      </c>
      <c r="BO29" s="2">
        <v>90.7</v>
      </c>
      <c r="BP29" s="2">
        <v>98.4</v>
      </c>
      <c r="BQ29" s="2">
        <v>95.3</v>
      </c>
      <c r="BR29" s="2">
        <v>88.9</v>
      </c>
      <c r="BS29" s="2">
        <v>92.8</v>
      </c>
      <c r="BT29" s="2">
        <v>95.9</v>
      </c>
      <c r="BU29" s="2">
        <v>144.80000000000001</v>
      </c>
      <c r="BV29" s="2">
        <v>87.6</v>
      </c>
      <c r="BW29" s="2">
        <v>89.7</v>
      </c>
      <c r="BX29" s="2">
        <v>94.6</v>
      </c>
      <c r="BY29" s="2">
        <v>92.2</v>
      </c>
      <c r="BZ29" s="2">
        <v>104.6</v>
      </c>
      <c r="CA29" s="2">
        <v>101.7</v>
      </c>
      <c r="CB29" s="2">
        <v>100.6</v>
      </c>
      <c r="CC29" s="2">
        <v>100.7</v>
      </c>
      <c r="CD29" s="2">
        <v>103.5</v>
      </c>
      <c r="CE29" s="2">
        <v>105.6</v>
      </c>
      <c r="CF29" s="2">
        <v>117.4</v>
      </c>
      <c r="CG29" s="2">
        <v>173.8</v>
      </c>
      <c r="CH29" s="2">
        <v>108</v>
      </c>
      <c r="CI29" s="2">
        <v>100.9</v>
      </c>
      <c r="CJ29" s="2">
        <v>116.7</v>
      </c>
      <c r="CK29" s="2">
        <v>120.5</v>
      </c>
      <c r="CL29" s="2">
        <v>136.69999999999999</v>
      </c>
      <c r="CM29" s="2">
        <v>121.7</v>
      </c>
      <c r="CN29" s="2">
        <v>128.30000000000001</v>
      </c>
      <c r="CO29" s="2">
        <v>136.19999999999999</v>
      </c>
      <c r="CP29" s="2">
        <v>139.19999999999999</v>
      </c>
      <c r="CQ29" s="2">
        <v>139.69999999999999</v>
      </c>
      <c r="CR29" s="2">
        <v>147.9</v>
      </c>
      <c r="CS29" s="2">
        <v>204.7</v>
      </c>
      <c r="CT29" s="2">
        <v>136.5</v>
      </c>
      <c r="CU29" s="2">
        <v>128.4</v>
      </c>
      <c r="CV29" s="2">
        <v>131.6</v>
      </c>
      <c r="CW29" s="2">
        <v>135.1</v>
      </c>
      <c r="CX29" s="2">
        <v>147.6</v>
      </c>
      <c r="CY29" s="2">
        <v>141.1</v>
      </c>
      <c r="CZ29" s="2">
        <v>136.1</v>
      </c>
      <c r="DA29" s="2">
        <v>143.6</v>
      </c>
      <c r="DB29" s="2">
        <v>125.9</v>
      </c>
      <c r="DC29" s="2">
        <v>131.69999999999999</v>
      </c>
      <c r="DD29" s="2">
        <v>135.19999999999999</v>
      </c>
      <c r="DE29" s="2">
        <v>182.8</v>
      </c>
      <c r="DF29" s="2">
        <v>131.30000000000001</v>
      </c>
      <c r="DG29" s="2">
        <v>112.3</v>
      </c>
      <c r="DH29" s="2">
        <v>119.3</v>
      </c>
      <c r="DI29" s="2">
        <v>128.9</v>
      </c>
      <c r="DJ29" s="2">
        <v>134.19999999999999</v>
      </c>
      <c r="DK29" s="2">
        <v>121.7</v>
      </c>
      <c r="DL29" s="2">
        <v>131.1</v>
      </c>
      <c r="DM29" s="2">
        <v>128.5</v>
      </c>
      <c r="DN29" s="2">
        <v>116</v>
      </c>
      <c r="DO29" s="2">
        <v>122.6</v>
      </c>
      <c r="DP29" s="2">
        <v>126</v>
      </c>
      <c r="DQ29" s="2">
        <v>172</v>
      </c>
      <c r="DR29" s="2">
        <v>130.1</v>
      </c>
      <c r="DS29" s="2">
        <v>109.1</v>
      </c>
      <c r="DT29" s="2">
        <v>117.3</v>
      </c>
      <c r="DU29" s="2">
        <v>113.1</v>
      </c>
      <c r="DV29" s="2">
        <v>120</v>
      </c>
      <c r="DW29" s="2">
        <v>113.8</v>
      </c>
      <c r="DX29" s="2">
        <v>123.1</v>
      </c>
      <c r="DY29" s="2">
        <v>116.5</v>
      </c>
      <c r="DZ29" s="2">
        <v>125.6</v>
      </c>
      <c r="EA29" s="2">
        <v>130.6</v>
      </c>
      <c r="EB29" s="2">
        <v>130.69999999999999</v>
      </c>
      <c r="EC29" s="2">
        <v>196.9</v>
      </c>
      <c r="ED29" s="2">
        <v>129.69999999999999</v>
      </c>
      <c r="EE29" s="2">
        <v>114.9</v>
      </c>
      <c r="EF29" s="2">
        <v>132.30000000000001</v>
      </c>
      <c r="EG29" s="2">
        <v>127.2</v>
      </c>
      <c r="EH29" s="2">
        <v>130.19999999999999</v>
      </c>
      <c r="EI29" s="2">
        <v>141.1</v>
      </c>
      <c r="EJ29" s="2">
        <v>151</v>
      </c>
      <c r="EK29" s="2">
        <v>137.19999999999999</v>
      </c>
      <c r="EL29" s="2">
        <v>136</v>
      </c>
      <c r="EM29" s="2">
        <v>144.80000000000001</v>
      </c>
      <c r="EN29" s="2">
        <v>154.69999999999999</v>
      </c>
      <c r="EO29" s="2">
        <v>218.9</v>
      </c>
      <c r="EP29" s="2">
        <v>139.9</v>
      </c>
      <c r="EQ29" s="2">
        <v>135.19999999999999</v>
      </c>
      <c r="ER29" s="2">
        <v>149.9</v>
      </c>
      <c r="ES29" s="2">
        <v>141.30000000000001</v>
      </c>
      <c r="ET29" s="2">
        <v>154.19999999999999</v>
      </c>
      <c r="EU29" s="2">
        <v>166</v>
      </c>
      <c r="EV29" s="2">
        <v>161.19999999999999</v>
      </c>
      <c r="EW29" s="2">
        <v>165.7</v>
      </c>
      <c r="EX29" s="2">
        <v>161.69999999999999</v>
      </c>
      <c r="EY29" s="2">
        <v>163.9</v>
      </c>
      <c r="EZ29" s="2">
        <v>182.8</v>
      </c>
      <c r="FA29" s="2">
        <v>263.3</v>
      </c>
      <c r="FB29" s="2">
        <v>183.2</v>
      </c>
      <c r="FC29" s="2">
        <v>171.8</v>
      </c>
      <c r="FD29" s="2">
        <v>198.8</v>
      </c>
      <c r="FE29" s="2">
        <v>183.1</v>
      </c>
      <c r="FF29" s="2">
        <v>210.9</v>
      </c>
      <c r="FG29" s="2">
        <v>224.6</v>
      </c>
      <c r="FH29" s="2">
        <v>208.9</v>
      </c>
      <c r="FI29" s="2">
        <v>203.1</v>
      </c>
      <c r="FJ29" s="2">
        <v>204.5</v>
      </c>
      <c r="FK29" s="2">
        <v>192.9</v>
      </c>
      <c r="FL29" s="2">
        <v>205.8</v>
      </c>
      <c r="FM29" s="2">
        <v>300.7</v>
      </c>
      <c r="FN29" s="2">
        <v>185.2</v>
      </c>
      <c r="FO29" s="2">
        <v>174.9</v>
      </c>
      <c r="FP29" s="2">
        <v>195.2</v>
      </c>
      <c r="FQ29" s="2">
        <v>196.6</v>
      </c>
      <c r="FR29" s="2">
        <v>217.9</v>
      </c>
      <c r="FS29" s="2">
        <v>218.5</v>
      </c>
      <c r="FT29" s="2">
        <v>223.5</v>
      </c>
      <c r="FU29" s="2">
        <v>218.4</v>
      </c>
      <c r="FV29" s="2">
        <v>195.4</v>
      </c>
      <c r="FW29" s="2">
        <v>220.4</v>
      </c>
      <c r="FX29" s="2">
        <v>229.1</v>
      </c>
      <c r="FY29" s="2">
        <v>316.8</v>
      </c>
      <c r="FZ29" s="2">
        <v>228.8</v>
      </c>
      <c r="GA29" s="2">
        <v>212.6</v>
      </c>
      <c r="GB29" s="2">
        <v>205.9</v>
      </c>
      <c r="GC29" s="2">
        <v>215.4</v>
      </c>
      <c r="GD29" s="2">
        <v>219.2</v>
      </c>
      <c r="GE29" s="2">
        <v>226.7</v>
      </c>
      <c r="GF29" s="2">
        <v>225.3</v>
      </c>
      <c r="GG29" s="2">
        <v>230</v>
      </c>
      <c r="GH29" s="2">
        <v>206.5</v>
      </c>
      <c r="GI29" s="2">
        <v>236.3</v>
      </c>
      <c r="GJ29" s="2">
        <v>241.2</v>
      </c>
      <c r="GK29" s="2">
        <v>339.3</v>
      </c>
      <c r="GL29" s="2">
        <v>188.9</v>
      </c>
      <c r="GM29" s="2">
        <v>155.9</v>
      </c>
      <c r="GN29" s="2">
        <v>171.3</v>
      </c>
      <c r="GO29" s="2">
        <v>168.1</v>
      </c>
      <c r="GP29" s="2">
        <v>174.9</v>
      </c>
      <c r="GQ29" s="2">
        <v>169.9</v>
      </c>
      <c r="GR29" s="2">
        <v>182.8</v>
      </c>
      <c r="GS29" s="2">
        <v>169</v>
      </c>
      <c r="GT29" s="2">
        <v>176.6</v>
      </c>
      <c r="GU29" s="2">
        <v>196.5</v>
      </c>
      <c r="GV29" s="2">
        <v>191.4</v>
      </c>
      <c r="GW29" s="2">
        <v>293.2</v>
      </c>
      <c r="GX29" s="2">
        <v>210.4</v>
      </c>
      <c r="GY29" s="2">
        <v>183.4</v>
      </c>
      <c r="GZ29" s="2">
        <v>189.1</v>
      </c>
      <c r="HA29" s="2">
        <v>203.9</v>
      </c>
      <c r="HB29" s="2">
        <v>212</v>
      </c>
      <c r="HC29" s="2">
        <v>209.2</v>
      </c>
      <c r="HD29" s="2">
        <v>202.6</v>
      </c>
      <c r="HE29" s="2">
        <v>196.9</v>
      </c>
      <c r="HF29" s="2">
        <v>194.5</v>
      </c>
      <c r="HG29" s="2">
        <v>202.1</v>
      </c>
      <c r="HH29" s="2">
        <v>212.5</v>
      </c>
      <c r="HI29" s="2">
        <v>320</v>
      </c>
      <c r="HJ29" s="2">
        <v>211.7</v>
      </c>
      <c r="HK29" s="2">
        <v>199.8</v>
      </c>
      <c r="HL29" s="2">
        <v>201.7</v>
      </c>
      <c r="HM29" s="2">
        <v>171</v>
      </c>
      <c r="HN29" s="2">
        <v>218.6</v>
      </c>
      <c r="HO29" s="2">
        <v>251.6</v>
      </c>
      <c r="HP29" s="2">
        <v>199.2</v>
      </c>
      <c r="HQ29" s="2">
        <v>208.4</v>
      </c>
      <c r="HR29" s="2">
        <v>199.4</v>
      </c>
      <c r="HS29" s="2">
        <v>201.2</v>
      </c>
      <c r="HT29" s="2">
        <v>229.9</v>
      </c>
      <c r="HU29" s="2">
        <v>317.8</v>
      </c>
      <c r="HV29" s="2">
        <v>208.8</v>
      </c>
      <c r="HW29" s="2">
        <v>197</v>
      </c>
      <c r="HX29" s="2">
        <v>205.2</v>
      </c>
      <c r="HY29" s="2">
        <v>208.4</v>
      </c>
      <c r="HZ29" s="2">
        <v>238.5</v>
      </c>
      <c r="IA29" s="2">
        <v>267.89999999999998</v>
      </c>
      <c r="IB29" s="2">
        <v>256.10000000000002</v>
      </c>
      <c r="IC29" s="2">
        <v>256</v>
      </c>
      <c r="ID29" s="2">
        <v>255.3</v>
      </c>
      <c r="IE29" s="2">
        <v>272.8</v>
      </c>
      <c r="IF29" s="2">
        <v>295.7</v>
      </c>
      <c r="IG29" s="2">
        <v>388.9</v>
      </c>
      <c r="IH29" s="2">
        <v>257.3</v>
      </c>
      <c r="II29" s="2">
        <v>228</v>
      </c>
      <c r="IJ29" s="2">
        <v>259.3</v>
      </c>
      <c r="IK29" s="2">
        <v>254.8</v>
      </c>
      <c r="IL29" s="2">
        <v>288.60000000000002</v>
      </c>
      <c r="IM29" s="2">
        <v>305.39999999999998</v>
      </c>
      <c r="IN29" s="2">
        <v>296.10000000000002</v>
      </c>
      <c r="IO29" s="2">
        <v>279.7</v>
      </c>
      <c r="IP29" s="2">
        <v>259.5</v>
      </c>
      <c r="IQ29" s="2">
        <v>282.3</v>
      </c>
      <c r="IR29" s="2">
        <v>299.7</v>
      </c>
      <c r="IS29" s="2">
        <v>428</v>
      </c>
      <c r="IT29" s="2">
        <v>274.3</v>
      </c>
      <c r="IU29" s="2">
        <v>245.9</v>
      </c>
      <c r="IV29" s="2">
        <v>258.39999999999998</v>
      </c>
      <c r="IW29" s="2">
        <v>246.6</v>
      </c>
      <c r="IX29" s="2">
        <v>278.89999999999998</v>
      </c>
      <c r="IY29" s="2">
        <v>294.2</v>
      </c>
      <c r="IZ29" s="2">
        <v>297.3</v>
      </c>
      <c r="JA29" s="2">
        <v>269.89999999999998</v>
      </c>
      <c r="JB29" s="2">
        <v>266.2</v>
      </c>
      <c r="JC29" s="2">
        <v>275.8</v>
      </c>
      <c r="JD29" s="2">
        <v>272.10000000000002</v>
      </c>
      <c r="JE29" s="2">
        <v>413.4</v>
      </c>
      <c r="JF29" s="2">
        <v>287.39999999999998</v>
      </c>
      <c r="JG29" s="2">
        <v>275.60000000000002</v>
      </c>
      <c r="JH29" s="2">
        <v>285.10000000000002</v>
      </c>
      <c r="JI29" s="2">
        <v>264.89999999999998</v>
      </c>
      <c r="JJ29" s="2">
        <v>270.89999999999998</v>
      </c>
      <c r="JK29" s="2">
        <v>291.89999999999998</v>
      </c>
      <c r="JL29" s="2">
        <v>279.8</v>
      </c>
      <c r="JM29" s="2">
        <v>281.60000000000002</v>
      </c>
      <c r="JN29" s="2">
        <v>271.10000000000002</v>
      </c>
      <c r="JO29" s="2">
        <v>289.7</v>
      </c>
      <c r="JP29" s="2">
        <v>305</v>
      </c>
      <c r="JQ29" s="2">
        <v>437</v>
      </c>
      <c r="JR29" s="2">
        <v>285.3</v>
      </c>
      <c r="JS29" s="2">
        <v>255.7</v>
      </c>
      <c r="JT29" s="2">
        <v>267</v>
      </c>
      <c r="JU29" s="2">
        <v>286.10000000000002</v>
      </c>
      <c r="JV29" s="2">
        <v>312</v>
      </c>
      <c r="JW29" s="2">
        <v>328.9</v>
      </c>
      <c r="JX29" s="2">
        <v>308.7</v>
      </c>
      <c r="JY29" s="2">
        <v>313.2</v>
      </c>
      <c r="JZ29" s="2">
        <v>312</v>
      </c>
      <c r="KA29" s="2">
        <v>295.8</v>
      </c>
      <c r="KB29" s="2">
        <v>328.2</v>
      </c>
      <c r="KC29" s="2">
        <v>468.1</v>
      </c>
      <c r="KD29" s="2">
        <v>313.8</v>
      </c>
      <c r="KE29" s="2">
        <v>264.39999999999998</v>
      </c>
      <c r="KF29" s="2">
        <v>289.60000000000002</v>
      </c>
      <c r="KG29" s="2">
        <v>285.60000000000002</v>
      </c>
      <c r="KH29" s="2">
        <v>321.7</v>
      </c>
      <c r="KI29" s="2">
        <v>338.4</v>
      </c>
      <c r="KJ29" s="2">
        <v>327.10000000000002</v>
      </c>
      <c r="KK29" s="2">
        <v>316.3</v>
      </c>
      <c r="KL29" s="2">
        <v>320.5</v>
      </c>
      <c r="KM29" s="2">
        <v>326.8</v>
      </c>
      <c r="KN29" s="2">
        <v>350.9</v>
      </c>
      <c r="KO29" s="2">
        <v>506.1</v>
      </c>
      <c r="KP29" s="2">
        <v>327.60000000000002</v>
      </c>
      <c r="KQ29" s="2">
        <v>286.89999999999998</v>
      </c>
      <c r="KR29" s="2">
        <v>327.60000000000002</v>
      </c>
      <c r="KS29" s="2">
        <v>301.60000000000002</v>
      </c>
      <c r="KT29" s="2">
        <v>333.6</v>
      </c>
      <c r="KU29" s="2">
        <v>360.8</v>
      </c>
      <c r="KV29" s="2">
        <v>355.3</v>
      </c>
      <c r="KW29" s="2">
        <v>366</v>
      </c>
      <c r="KX29" s="2">
        <v>355.9</v>
      </c>
      <c r="KY29" s="2">
        <v>362.2</v>
      </c>
      <c r="KZ29" s="2">
        <v>392.7</v>
      </c>
      <c r="LA29" s="2">
        <v>589.4</v>
      </c>
      <c r="LB29" s="2">
        <v>397.8</v>
      </c>
      <c r="LC29" s="2">
        <v>337.3</v>
      </c>
      <c r="LD29" s="2">
        <v>349.1</v>
      </c>
      <c r="LE29" s="2">
        <v>366.4</v>
      </c>
      <c r="LF29" s="2">
        <v>388.1</v>
      </c>
      <c r="LG29" s="2">
        <v>408.2</v>
      </c>
      <c r="LH29" s="2">
        <v>390.6</v>
      </c>
      <c r="LI29" s="2">
        <v>381</v>
      </c>
      <c r="LJ29" s="2">
        <v>359.4</v>
      </c>
      <c r="LK29" s="2">
        <v>378.6</v>
      </c>
      <c r="LL29" s="2">
        <v>393.9</v>
      </c>
      <c r="LM29" s="2">
        <v>652.5</v>
      </c>
      <c r="LN29" s="2">
        <v>367.3</v>
      </c>
      <c r="LO29" s="2">
        <v>302.3</v>
      </c>
      <c r="LP29" s="2">
        <v>334.8</v>
      </c>
      <c r="LQ29" s="2">
        <v>324</v>
      </c>
      <c r="LR29" s="2">
        <v>348</v>
      </c>
      <c r="LS29" s="2">
        <v>392.5</v>
      </c>
      <c r="LT29" s="2">
        <v>367.9</v>
      </c>
      <c r="LU29" s="2">
        <v>363.7</v>
      </c>
      <c r="LV29" s="2">
        <v>350.9</v>
      </c>
      <c r="LW29" s="2">
        <v>341.6</v>
      </c>
      <c r="LX29" s="2">
        <v>391.7</v>
      </c>
      <c r="LY29" s="2">
        <v>563.6</v>
      </c>
      <c r="LZ29" s="2">
        <v>384</v>
      </c>
      <c r="MA29" s="2">
        <v>322.5</v>
      </c>
      <c r="MB29" s="2">
        <v>342.2</v>
      </c>
      <c r="MC29" s="2">
        <v>342.3</v>
      </c>
      <c r="MD29" s="2">
        <v>365.6</v>
      </c>
      <c r="ME29" s="2">
        <v>413.6</v>
      </c>
      <c r="MF29" s="2">
        <v>400.7</v>
      </c>
      <c r="MG29" s="2">
        <v>395.3</v>
      </c>
      <c r="MH29" s="2">
        <v>376.7</v>
      </c>
      <c r="MI29" s="2">
        <v>368.2</v>
      </c>
      <c r="MJ29" s="2">
        <v>402.2</v>
      </c>
      <c r="MK29" s="2">
        <v>625.20000000000005</v>
      </c>
      <c r="ML29" s="2">
        <v>348.3</v>
      </c>
      <c r="MM29" s="2">
        <v>294.89999999999998</v>
      </c>
      <c r="MN29" s="2">
        <v>328.6</v>
      </c>
      <c r="MO29" s="2">
        <v>328.8</v>
      </c>
      <c r="MP29" s="2">
        <v>353.4</v>
      </c>
    </row>
    <row r="30" spans="1:354" x14ac:dyDescent="0.25">
      <c r="A30" t="s">
        <v>28</v>
      </c>
      <c r="B30" s="12" t="s">
        <v>248</v>
      </c>
      <c r="C30" t="s">
        <v>211</v>
      </c>
      <c r="D30" t="str">
        <f t="shared" si="0"/>
        <v>Hardware, building &amp; garden supplies retailing</v>
      </c>
      <c r="E30" s="2">
        <v>59.1</v>
      </c>
      <c r="F30" s="2">
        <v>59.2</v>
      </c>
      <c r="G30" s="2">
        <v>59.8</v>
      </c>
      <c r="H30" s="2">
        <v>59.8</v>
      </c>
      <c r="I30" s="2">
        <v>62.2</v>
      </c>
      <c r="J30" s="2">
        <v>63.6</v>
      </c>
      <c r="K30" s="2">
        <v>64.099999999999994</v>
      </c>
      <c r="L30" s="2">
        <v>82.5</v>
      </c>
      <c r="M30" s="2">
        <v>143</v>
      </c>
      <c r="N30" s="2">
        <v>64.3</v>
      </c>
      <c r="O30" s="2">
        <v>64.599999999999994</v>
      </c>
      <c r="P30" s="2">
        <v>73.900000000000006</v>
      </c>
      <c r="Q30" s="2">
        <v>61.5</v>
      </c>
      <c r="R30" s="2">
        <v>65.2</v>
      </c>
      <c r="S30" s="2">
        <v>60.2</v>
      </c>
      <c r="T30" s="2">
        <v>59.9</v>
      </c>
      <c r="U30" s="2">
        <v>65.2</v>
      </c>
      <c r="V30" s="2">
        <v>66.400000000000006</v>
      </c>
      <c r="W30" s="2">
        <v>71.3</v>
      </c>
      <c r="X30" s="2">
        <v>82.8</v>
      </c>
      <c r="Y30" s="2">
        <v>147.69999999999999</v>
      </c>
      <c r="Z30" s="2">
        <v>69.400000000000006</v>
      </c>
      <c r="AA30" s="2">
        <v>72.7</v>
      </c>
      <c r="AB30" s="2">
        <v>75.599999999999994</v>
      </c>
      <c r="AC30" s="2">
        <v>63.7</v>
      </c>
      <c r="AD30" s="2">
        <v>66.599999999999994</v>
      </c>
      <c r="AE30" s="2">
        <v>51.3</v>
      </c>
      <c r="AF30" s="2">
        <v>55.8</v>
      </c>
      <c r="AG30" s="2">
        <v>59.4</v>
      </c>
      <c r="AH30" s="2">
        <v>55.3</v>
      </c>
      <c r="AI30" s="2">
        <v>67.599999999999994</v>
      </c>
      <c r="AJ30" s="2">
        <v>79.599999999999994</v>
      </c>
      <c r="AK30" s="2">
        <v>112.7</v>
      </c>
      <c r="AL30" s="2">
        <v>64.2</v>
      </c>
      <c r="AM30" s="2">
        <v>61.4</v>
      </c>
      <c r="AN30" s="2">
        <v>63.9</v>
      </c>
      <c r="AO30" s="2">
        <v>68</v>
      </c>
      <c r="AP30" s="2">
        <v>70.5</v>
      </c>
      <c r="AQ30" s="2">
        <v>59.3</v>
      </c>
      <c r="AR30" s="2">
        <v>60.5</v>
      </c>
      <c r="AS30" s="2">
        <v>61.8</v>
      </c>
      <c r="AT30" s="2">
        <v>57</v>
      </c>
      <c r="AU30" s="2">
        <v>80.400000000000006</v>
      </c>
      <c r="AV30" s="2">
        <v>88.5</v>
      </c>
      <c r="AW30" s="2">
        <v>138.80000000000001</v>
      </c>
      <c r="AX30" s="2">
        <v>76.400000000000006</v>
      </c>
      <c r="AY30" s="2">
        <v>76.099999999999994</v>
      </c>
      <c r="AZ30" s="2">
        <v>75.599999999999994</v>
      </c>
      <c r="BA30" s="2">
        <v>74.8</v>
      </c>
      <c r="BB30" s="2">
        <v>79.400000000000006</v>
      </c>
      <c r="BC30" s="2">
        <v>71.900000000000006</v>
      </c>
      <c r="BD30" s="2">
        <v>77.7</v>
      </c>
      <c r="BE30" s="2">
        <v>81.900000000000006</v>
      </c>
      <c r="BF30" s="2">
        <v>80.2</v>
      </c>
      <c r="BG30" s="2">
        <v>97.9</v>
      </c>
      <c r="BH30" s="2">
        <v>106.1</v>
      </c>
      <c r="BI30" s="2">
        <v>173.5</v>
      </c>
      <c r="BJ30" s="2">
        <v>93.8</v>
      </c>
      <c r="BK30" s="2">
        <v>87.7</v>
      </c>
      <c r="BL30" s="2">
        <v>92</v>
      </c>
      <c r="BM30" s="2">
        <v>84.8</v>
      </c>
      <c r="BN30" s="2">
        <v>89.4</v>
      </c>
      <c r="BO30" s="2">
        <v>79</v>
      </c>
      <c r="BP30" s="2">
        <v>88.7</v>
      </c>
      <c r="BQ30" s="2">
        <v>96.2</v>
      </c>
      <c r="BR30" s="2">
        <v>107.5</v>
      </c>
      <c r="BS30" s="2">
        <v>112</v>
      </c>
      <c r="BT30" s="2">
        <v>117.9</v>
      </c>
      <c r="BU30" s="2">
        <v>198.5</v>
      </c>
      <c r="BV30" s="2">
        <v>93.3</v>
      </c>
      <c r="BW30" s="2">
        <v>103.6</v>
      </c>
      <c r="BX30" s="2">
        <v>105.6</v>
      </c>
      <c r="BY30" s="2">
        <v>98.2</v>
      </c>
      <c r="BZ30" s="2">
        <v>103.8</v>
      </c>
      <c r="CA30" s="2">
        <v>102.1</v>
      </c>
      <c r="CB30" s="2">
        <v>111.9</v>
      </c>
      <c r="CC30" s="2">
        <v>109.9</v>
      </c>
      <c r="CD30" s="2">
        <v>98.1</v>
      </c>
      <c r="CE30" s="2">
        <v>113.9</v>
      </c>
      <c r="CF30" s="2">
        <v>120.7</v>
      </c>
      <c r="CG30" s="2">
        <v>191.6</v>
      </c>
      <c r="CH30" s="2">
        <v>108.5</v>
      </c>
      <c r="CI30" s="2">
        <v>93.8</v>
      </c>
      <c r="CJ30" s="2">
        <v>104.7</v>
      </c>
      <c r="CK30" s="2">
        <v>101.2</v>
      </c>
      <c r="CL30" s="2">
        <v>107.5</v>
      </c>
      <c r="CM30" s="2">
        <v>94</v>
      </c>
      <c r="CN30" s="2">
        <v>109.9</v>
      </c>
      <c r="CO30" s="2">
        <v>94.1</v>
      </c>
      <c r="CP30" s="2">
        <v>105.2</v>
      </c>
      <c r="CQ30" s="2">
        <v>111.3</v>
      </c>
      <c r="CR30" s="2">
        <v>117.6</v>
      </c>
      <c r="CS30" s="2">
        <v>172.1</v>
      </c>
      <c r="CT30" s="2">
        <v>111.5</v>
      </c>
      <c r="CU30" s="2">
        <v>90.7</v>
      </c>
      <c r="CV30" s="2">
        <v>99.9</v>
      </c>
      <c r="CW30" s="2">
        <v>96.9</v>
      </c>
      <c r="CX30" s="2">
        <v>102.2</v>
      </c>
      <c r="CY30" s="2">
        <v>90.1</v>
      </c>
      <c r="CZ30" s="2">
        <v>99.1</v>
      </c>
      <c r="DA30" s="2">
        <v>100.2</v>
      </c>
      <c r="DB30" s="2">
        <v>98.8</v>
      </c>
      <c r="DC30" s="2">
        <v>107.8</v>
      </c>
      <c r="DD30" s="2">
        <v>116.7</v>
      </c>
      <c r="DE30" s="2">
        <v>177.5</v>
      </c>
      <c r="DF30" s="2">
        <v>108.5</v>
      </c>
      <c r="DG30" s="2">
        <v>112.1</v>
      </c>
      <c r="DH30" s="2">
        <v>103.1</v>
      </c>
      <c r="DI30" s="2">
        <v>98.1</v>
      </c>
      <c r="DJ30" s="2">
        <v>97.8</v>
      </c>
      <c r="DK30" s="2">
        <v>85.7</v>
      </c>
      <c r="DL30" s="2">
        <v>110.8</v>
      </c>
      <c r="DM30" s="2">
        <v>104.5</v>
      </c>
      <c r="DN30" s="2">
        <v>95.7</v>
      </c>
      <c r="DO30" s="2">
        <v>130.69999999999999</v>
      </c>
      <c r="DP30" s="2">
        <v>120.3</v>
      </c>
      <c r="DQ30" s="2">
        <v>176</v>
      </c>
      <c r="DR30" s="2">
        <v>91</v>
      </c>
      <c r="DS30" s="2">
        <v>100.8</v>
      </c>
      <c r="DT30" s="2">
        <v>116.4</v>
      </c>
      <c r="DU30" s="2">
        <v>118.4</v>
      </c>
      <c r="DV30" s="2">
        <v>108.9</v>
      </c>
      <c r="DW30" s="2">
        <v>98.3</v>
      </c>
      <c r="DX30" s="2">
        <v>113.9</v>
      </c>
      <c r="DY30" s="2">
        <v>102.7</v>
      </c>
      <c r="DZ30" s="2">
        <v>110.6</v>
      </c>
      <c r="EA30" s="2">
        <v>140.9</v>
      </c>
      <c r="EB30" s="2">
        <v>131.4</v>
      </c>
      <c r="EC30" s="2">
        <v>182.4</v>
      </c>
      <c r="ED30" s="2">
        <v>135.6</v>
      </c>
      <c r="EE30" s="2">
        <v>119.3</v>
      </c>
      <c r="EF30" s="2">
        <v>145.9</v>
      </c>
      <c r="EG30" s="2">
        <v>154.9</v>
      </c>
      <c r="EH30" s="2">
        <v>149</v>
      </c>
      <c r="EI30" s="2">
        <v>133.19999999999999</v>
      </c>
      <c r="EJ30" s="2">
        <v>141.19999999999999</v>
      </c>
      <c r="EK30" s="2">
        <v>137.19999999999999</v>
      </c>
      <c r="EL30" s="2">
        <v>139.5</v>
      </c>
      <c r="EM30" s="2">
        <v>155.5</v>
      </c>
      <c r="EN30" s="2">
        <v>162.69999999999999</v>
      </c>
      <c r="EO30" s="2">
        <v>195.6</v>
      </c>
      <c r="EP30" s="2">
        <v>117.5</v>
      </c>
      <c r="EQ30" s="2">
        <v>108.6</v>
      </c>
      <c r="ER30" s="2">
        <v>119.1</v>
      </c>
      <c r="ES30" s="2">
        <v>105.6</v>
      </c>
      <c r="ET30" s="2">
        <v>108.5</v>
      </c>
      <c r="EU30" s="2">
        <v>99.5</v>
      </c>
      <c r="EV30" s="2">
        <v>102.1</v>
      </c>
      <c r="EW30" s="2">
        <v>109.7</v>
      </c>
      <c r="EX30" s="2">
        <v>112.8</v>
      </c>
      <c r="EY30" s="2">
        <v>125.2</v>
      </c>
      <c r="EZ30" s="2">
        <v>127.4</v>
      </c>
      <c r="FA30" s="2">
        <v>169.6</v>
      </c>
      <c r="FB30" s="2">
        <v>112.3</v>
      </c>
      <c r="FC30" s="2">
        <v>108.6</v>
      </c>
      <c r="FD30" s="2">
        <v>120.5</v>
      </c>
      <c r="FE30" s="2">
        <v>110.6</v>
      </c>
      <c r="FF30" s="2">
        <v>110.5</v>
      </c>
      <c r="FG30" s="2">
        <v>112.9</v>
      </c>
      <c r="FH30" s="2">
        <v>107</v>
      </c>
      <c r="FI30" s="2">
        <v>114.9</v>
      </c>
      <c r="FJ30" s="2">
        <v>117</v>
      </c>
      <c r="FK30" s="2">
        <v>133.30000000000001</v>
      </c>
      <c r="FL30" s="2">
        <v>141.6</v>
      </c>
      <c r="FM30" s="2">
        <v>191.1</v>
      </c>
      <c r="FN30" s="2">
        <v>130.19999999999999</v>
      </c>
      <c r="FO30" s="2">
        <v>118.7</v>
      </c>
      <c r="FP30" s="2">
        <v>126.6</v>
      </c>
      <c r="FQ30" s="2">
        <v>114</v>
      </c>
      <c r="FR30" s="2">
        <v>120.1</v>
      </c>
      <c r="FS30" s="2">
        <v>112.9</v>
      </c>
      <c r="FT30" s="2">
        <v>117.1</v>
      </c>
      <c r="FU30" s="2">
        <v>123</v>
      </c>
      <c r="FV30" s="2">
        <v>117.5</v>
      </c>
      <c r="FW30" s="2">
        <v>140.80000000000001</v>
      </c>
      <c r="FX30" s="2">
        <v>156.69999999999999</v>
      </c>
      <c r="FY30" s="2">
        <v>202.5</v>
      </c>
      <c r="FZ30" s="2">
        <v>141.69999999999999</v>
      </c>
      <c r="GA30" s="2">
        <v>129.19999999999999</v>
      </c>
      <c r="GB30" s="2">
        <v>140</v>
      </c>
      <c r="GC30" s="2">
        <v>132.19999999999999</v>
      </c>
      <c r="GD30" s="2">
        <v>127.3</v>
      </c>
      <c r="GE30" s="2">
        <v>123.1</v>
      </c>
      <c r="GF30" s="2">
        <v>121</v>
      </c>
      <c r="GG30" s="2">
        <v>124.3</v>
      </c>
      <c r="GH30" s="2">
        <v>138.69999999999999</v>
      </c>
      <c r="GI30" s="2">
        <v>152.5</v>
      </c>
      <c r="GJ30" s="2">
        <v>159.30000000000001</v>
      </c>
      <c r="GK30" s="2">
        <v>212.8</v>
      </c>
      <c r="GL30" s="2">
        <v>142.80000000000001</v>
      </c>
      <c r="GM30" s="2">
        <v>128.30000000000001</v>
      </c>
      <c r="GN30" s="2">
        <v>139.1</v>
      </c>
      <c r="GO30" s="2">
        <v>139.1</v>
      </c>
      <c r="GP30" s="2">
        <v>136.5</v>
      </c>
      <c r="GQ30" s="2">
        <v>132.5</v>
      </c>
      <c r="GR30" s="2">
        <v>133.6</v>
      </c>
      <c r="GS30" s="2">
        <v>142.6</v>
      </c>
      <c r="GT30" s="2">
        <v>148.80000000000001</v>
      </c>
      <c r="GU30" s="2">
        <v>155.6</v>
      </c>
      <c r="GV30" s="2">
        <v>150.6</v>
      </c>
      <c r="GW30" s="2">
        <v>193.9</v>
      </c>
      <c r="GX30" s="2">
        <v>140.1</v>
      </c>
      <c r="GY30" s="2">
        <v>126.8</v>
      </c>
      <c r="GZ30" s="2">
        <v>137.4</v>
      </c>
      <c r="HA30" s="2">
        <v>132</v>
      </c>
      <c r="HB30" s="2">
        <v>124</v>
      </c>
      <c r="HC30" s="2">
        <v>123.9</v>
      </c>
      <c r="HD30" s="2">
        <v>131.6</v>
      </c>
      <c r="HE30" s="2">
        <v>137.19999999999999</v>
      </c>
      <c r="HF30" s="2">
        <v>155.30000000000001</v>
      </c>
      <c r="HG30" s="2">
        <v>176.5</v>
      </c>
      <c r="HH30" s="2">
        <v>186.8</v>
      </c>
      <c r="HI30" s="2">
        <v>228.3</v>
      </c>
      <c r="HJ30" s="2">
        <v>167.2</v>
      </c>
      <c r="HK30" s="2">
        <v>151.80000000000001</v>
      </c>
      <c r="HL30" s="2">
        <v>151.5</v>
      </c>
      <c r="HM30" s="2">
        <v>152.9</v>
      </c>
      <c r="HN30" s="2">
        <v>145</v>
      </c>
      <c r="HO30" s="2">
        <v>163.1</v>
      </c>
      <c r="HP30" s="2">
        <v>125.9</v>
      </c>
      <c r="HQ30" s="2">
        <v>139.30000000000001</v>
      </c>
      <c r="HR30" s="2">
        <v>148.19999999999999</v>
      </c>
      <c r="HS30" s="2">
        <v>155.69999999999999</v>
      </c>
      <c r="HT30" s="2">
        <v>168.8</v>
      </c>
      <c r="HU30" s="2">
        <v>224.2</v>
      </c>
      <c r="HV30" s="2">
        <v>162.4</v>
      </c>
      <c r="HW30" s="2">
        <v>141.1</v>
      </c>
      <c r="HX30" s="2">
        <v>155</v>
      </c>
      <c r="HY30" s="2">
        <v>148.6</v>
      </c>
      <c r="HZ30" s="2">
        <v>150.5</v>
      </c>
      <c r="IA30" s="2">
        <v>152.19999999999999</v>
      </c>
      <c r="IB30" s="2">
        <v>154</v>
      </c>
      <c r="IC30" s="2">
        <v>167.7</v>
      </c>
      <c r="ID30" s="2">
        <v>172.4</v>
      </c>
      <c r="IE30" s="2">
        <v>208.7</v>
      </c>
      <c r="IF30" s="2">
        <v>203.8</v>
      </c>
      <c r="IG30" s="2">
        <v>255.7</v>
      </c>
      <c r="IH30" s="2">
        <v>202.2</v>
      </c>
      <c r="II30" s="2">
        <v>177.8</v>
      </c>
      <c r="IJ30" s="2">
        <v>193.9</v>
      </c>
      <c r="IK30" s="2">
        <v>189.4</v>
      </c>
      <c r="IL30" s="2">
        <v>181.9</v>
      </c>
      <c r="IM30" s="2">
        <v>178</v>
      </c>
      <c r="IN30" s="2">
        <v>162.80000000000001</v>
      </c>
      <c r="IO30" s="2">
        <v>181.7</v>
      </c>
      <c r="IP30" s="2">
        <v>181.7</v>
      </c>
      <c r="IQ30" s="2">
        <v>194.3</v>
      </c>
      <c r="IR30" s="2">
        <v>204.9</v>
      </c>
      <c r="IS30" s="2">
        <v>239.8</v>
      </c>
      <c r="IT30" s="2">
        <v>192.1</v>
      </c>
      <c r="IU30" s="2">
        <v>171.5</v>
      </c>
      <c r="IV30" s="2">
        <v>189.7</v>
      </c>
      <c r="IW30" s="2">
        <v>175</v>
      </c>
      <c r="IX30" s="2">
        <v>179.4</v>
      </c>
      <c r="IY30" s="2">
        <v>166.1</v>
      </c>
      <c r="IZ30" s="2">
        <v>181</v>
      </c>
      <c r="JA30" s="2">
        <v>192.9</v>
      </c>
      <c r="JB30" s="2">
        <v>201</v>
      </c>
      <c r="JC30" s="2">
        <v>224.4</v>
      </c>
      <c r="JD30" s="2">
        <v>234.2</v>
      </c>
      <c r="JE30" s="2">
        <v>275.2</v>
      </c>
      <c r="JF30" s="2">
        <v>221.3</v>
      </c>
      <c r="JG30" s="2">
        <v>199.2</v>
      </c>
      <c r="JH30" s="2">
        <v>214.7</v>
      </c>
      <c r="JI30" s="2">
        <v>201.4</v>
      </c>
      <c r="JJ30" s="2">
        <v>197.5</v>
      </c>
      <c r="JK30" s="2">
        <v>191.2</v>
      </c>
      <c r="JL30" s="2">
        <v>198.4</v>
      </c>
      <c r="JM30" s="2">
        <v>213.6</v>
      </c>
      <c r="JN30" s="2">
        <v>227.9</v>
      </c>
      <c r="JO30" s="2">
        <v>269.2</v>
      </c>
      <c r="JP30" s="2">
        <v>259.3</v>
      </c>
      <c r="JQ30" s="2">
        <v>312.8</v>
      </c>
      <c r="JR30" s="2">
        <v>237.7</v>
      </c>
      <c r="JS30" s="2">
        <v>209.3</v>
      </c>
      <c r="JT30" s="2">
        <v>231.6</v>
      </c>
      <c r="JU30" s="2">
        <v>219.1</v>
      </c>
      <c r="JV30" s="2">
        <v>223.3</v>
      </c>
      <c r="JW30" s="2">
        <v>221.3</v>
      </c>
      <c r="JX30" s="2">
        <v>197.3</v>
      </c>
      <c r="JY30" s="2">
        <v>199.7</v>
      </c>
      <c r="JZ30" s="2">
        <v>210.2</v>
      </c>
      <c r="KA30" s="2">
        <v>232.5</v>
      </c>
      <c r="KB30" s="2">
        <v>238.6</v>
      </c>
      <c r="KC30" s="2">
        <v>277.89999999999998</v>
      </c>
      <c r="KD30" s="2">
        <v>209.8</v>
      </c>
      <c r="KE30" s="2">
        <v>186.3</v>
      </c>
      <c r="KF30" s="2">
        <v>208.6</v>
      </c>
      <c r="KG30" s="2">
        <v>186.4</v>
      </c>
      <c r="KH30" s="2">
        <v>185</v>
      </c>
      <c r="KI30" s="2">
        <v>184.4</v>
      </c>
      <c r="KJ30" s="2">
        <v>185</v>
      </c>
      <c r="KK30" s="2">
        <v>200.1</v>
      </c>
      <c r="KL30" s="2">
        <v>205.3</v>
      </c>
      <c r="KM30" s="2">
        <v>227.8</v>
      </c>
      <c r="KN30" s="2">
        <v>223.8</v>
      </c>
      <c r="KO30" s="2">
        <v>259</v>
      </c>
      <c r="KP30" s="2">
        <v>221.7</v>
      </c>
      <c r="KQ30" s="2">
        <v>204</v>
      </c>
      <c r="KR30" s="2">
        <v>212.4</v>
      </c>
      <c r="KS30" s="2">
        <v>208.7</v>
      </c>
      <c r="KT30" s="2">
        <v>208.1</v>
      </c>
      <c r="KU30" s="2">
        <v>203.7</v>
      </c>
      <c r="KV30" s="2">
        <v>208.2</v>
      </c>
      <c r="KW30" s="2">
        <v>230.1</v>
      </c>
      <c r="KX30" s="2">
        <v>243</v>
      </c>
      <c r="KY30" s="2">
        <v>250.5</v>
      </c>
      <c r="KZ30" s="2">
        <v>257.2</v>
      </c>
      <c r="LA30" s="2">
        <v>285.5</v>
      </c>
      <c r="LB30" s="2">
        <v>221.9</v>
      </c>
      <c r="LC30" s="2">
        <v>211.1</v>
      </c>
      <c r="LD30" s="2">
        <v>214.8</v>
      </c>
      <c r="LE30" s="2">
        <v>223.7</v>
      </c>
      <c r="LF30" s="2">
        <v>218.5</v>
      </c>
      <c r="LG30" s="2">
        <v>213</v>
      </c>
      <c r="LH30" s="2">
        <v>215.5</v>
      </c>
      <c r="LI30" s="2">
        <v>231.2</v>
      </c>
      <c r="LJ30" s="2">
        <v>227.5</v>
      </c>
      <c r="LK30" s="2">
        <v>253.8</v>
      </c>
      <c r="LL30" s="2">
        <v>248.5</v>
      </c>
      <c r="LM30" s="2">
        <v>304.3</v>
      </c>
      <c r="LN30" s="2">
        <v>241.5</v>
      </c>
      <c r="LO30" s="2">
        <v>205.4</v>
      </c>
      <c r="LP30" s="2">
        <v>228.6</v>
      </c>
      <c r="LQ30" s="2">
        <v>219.7</v>
      </c>
      <c r="LR30" s="2">
        <v>215.9</v>
      </c>
      <c r="LS30" s="2">
        <v>212</v>
      </c>
      <c r="LT30" s="2">
        <v>204.5</v>
      </c>
      <c r="LU30" s="2">
        <v>216.1</v>
      </c>
      <c r="LV30" s="2">
        <v>234</v>
      </c>
      <c r="LW30" s="2">
        <v>265.5</v>
      </c>
      <c r="LX30" s="2">
        <v>262.39999999999998</v>
      </c>
      <c r="LY30" s="2">
        <v>282.2</v>
      </c>
      <c r="LZ30" s="2">
        <v>231.7</v>
      </c>
      <c r="MA30" s="2">
        <v>202.6</v>
      </c>
      <c r="MB30" s="2">
        <v>238.3</v>
      </c>
      <c r="MC30" s="2">
        <v>244.6</v>
      </c>
      <c r="MD30" s="2">
        <v>242.4</v>
      </c>
      <c r="ME30" s="2">
        <v>235</v>
      </c>
      <c r="MF30" s="2">
        <v>219.9</v>
      </c>
      <c r="MG30" s="2">
        <v>228.9</v>
      </c>
      <c r="MH30" s="2">
        <v>256.39999999999998</v>
      </c>
      <c r="MI30" s="2">
        <v>308</v>
      </c>
      <c r="MJ30" s="2">
        <v>300.10000000000002</v>
      </c>
      <c r="MK30" s="2">
        <v>333.1</v>
      </c>
      <c r="ML30" s="2">
        <v>277.10000000000002</v>
      </c>
      <c r="MM30" s="2">
        <v>242.8</v>
      </c>
      <c r="MN30" s="2">
        <v>283.60000000000002</v>
      </c>
      <c r="MO30" s="2">
        <v>280</v>
      </c>
      <c r="MP30" s="2">
        <v>269</v>
      </c>
    </row>
    <row r="31" spans="1:354" x14ac:dyDescent="0.25">
      <c r="A31" t="s">
        <v>29</v>
      </c>
      <c r="B31" s="12" t="s">
        <v>249</v>
      </c>
      <c r="C31" t="s">
        <v>211</v>
      </c>
      <c r="D31" t="str">
        <f t="shared" si="0"/>
        <v>Household goods retailing</v>
      </c>
      <c r="E31" s="2">
        <v>173.1</v>
      </c>
      <c r="F31" s="2">
        <v>179.5</v>
      </c>
      <c r="G31" s="2">
        <v>167.3</v>
      </c>
      <c r="H31" s="2">
        <v>174.5</v>
      </c>
      <c r="I31" s="2">
        <v>178.1</v>
      </c>
      <c r="J31" s="2">
        <v>179.6</v>
      </c>
      <c r="K31" s="2">
        <v>190.5</v>
      </c>
      <c r="L31" s="2">
        <v>223.8</v>
      </c>
      <c r="M31" s="2">
        <v>320.8</v>
      </c>
      <c r="N31" s="2">
        <v>178.6</v>
      </c>
      <c r="O31" s="2">
        <v>184.5</v>
      </c>
      <c r="P31" s="2">
        <v>213</v>
      </c>
      <c r="Q31" s="2">
        <v>180.7</v>
      </c>
      <c r="R31" s="2">
        <v>194.2</v>
      </c>
      <c r="S31" s="2">
        <v>183.3</v>
      </c>
      <c r="T31" s="2">
        <v>178.8</v>
      </c>
      <c r="U31" s="2">
        <v>196.4</v>
      </c>
      <c r="V31" s="2">
        <v>193.6</v>
      </c>
      <c r="W31" s="2">
        <v>204.8</v>
      </c>
      <c r="X31" s="2">
        <v>227.4</v>
      </c>
      <c r="Y31" s="2">
        <v>338.7</v>
      </c>
      <c r="Z31" s="2">
        <v>204.6</v>
      </c>
      <c r="AA31" s="2">
        <v>208.9</v>
      </c>
      <c r="AB31" s="2">
        <v>227.8</v>
      </c>
      <c r="AC31" s="2">
        <v>187.3</v>
      </c>
      <c r="AD31" s="2">
        <v>224</v>
      </c>
      <c r="AE31" s="2">
        <v>186.2</v>
      </c>
      <c r="AF31" s="2">
        <v>186.6</v>
      </c>
      <c r="AG31" s="2">
        <v>200.1</v>
      </c>
      <c r="AH31" s="2">
        <v>178.8</v>
      </c>
      <c r="AI31" s="2">
        <v>209.3</v>
      </c>
      <c r="AJ31" s="2">
        <v>235.5</v>
      </c>
      <c r="AK31" s="2">
        <v>297.60000000000002</v>
      </c>
      <c r="AL31" s="2">
        <v>194.2</v>
      </c>
      <c r="AM31" s="2">
        <v>189.1</v>
      </c>
      <c r="AN31" s="2">
        <v>204.7</v>
      </c>
      <c r="AO31" s="2">
        <v>201.6</v>
      </c>
      <c r="AP31" s="2">
        <v>235</v>
      </c>
      <c r="AQ31" s="2">
        <v>200</v>
      </c>
      <c r="AR31" s="2">
        <v>212.8</v>
      </c>
      <c r="AS31" s="2">
        <v>223</v>
      </c>
      <c r="AT31" s="2">
        <v>211.4</v>
      </c>
      <c r="AU31" s="2">
        <v>259.5</v>
      </c>
      <c r="AV31" s="2">
        <v>274.89999999999998</v>
      </c>
      <c r="AW31" s="2">
        <v>365.8</v>
      </c>
      <c r="AX31" s="2">
        <v>240.5</v>
      </c>
      <c r="AY31" s="2">
        <v>226.6</v>
      </c>
      <c r="AZ31" s="2">
        <v>224.9</v>
      </c>
      <c r="BA31" s="2">
        <v>253.4</v>
      </c>
      <c r="BB31" s="2">
        <v>291.8</v>
      </c>
      <c r="BC31" s="2">
        <v>252.7</v>
      </c>
      <c r="BD31" s="2">
        <v>270.10000000000002</v>
      </c>
      <c r="BE31" s="2">
        <v>282.39999999999998</v>
      </c>
      <c r="BF31" s="2">
        <v>260.8</v>
      </c>
      <c r="BG31" s="2">
        <v>295.39999999999998</v>
      </c>
      <c r="BH31" s="2">
        <v>297.8</v>
      </c>
      <c r="BI31" s="2">
        <v>420.9</v>
      </c>
      <c r="BJ31" s="2">
        <v>268.39999999999998</v>
      </c>
      <c r="BK31" s="2">
        <v>252.5</v>
      </c>
      <c r="BL31" s="2">
        <v>267.2</v>
      </c>
      <c r="BM31" s="2">
        <v>257.5</v>
      </c>
      <c r="BN31" s="2">
        <v>280.10000000000002</v>
      </c>
      <c r="BO31" s="2">
        <v>259.60000000000002</v>
      </c>
      <c r="BP31" s="2">
        <v>290.7</v>
      </c>
      <c r="BQ31" s="2">
        <v>291.5</v>
      </c>
      <c r="BR31" s="2">
        <v>297.7</v>
      </c>
      <c r="BS31" s="2">
        <v>317.5</v>
      </c>
      <c r="BT31" s="2">
        <v>317.8</v>
      </c>
      <c r="BU31" s="2">
        <v>463.8</v>
      </c>
      <c r="BV31" s="2">
        <v>264.3</v>
      </c>
      <c r="BW31" s="2">
        <v>284.60000000000002</v>
      </c>
      <c r="BX31" s="2">
        <v>296.2</v>
      </c>
      <c r="BY31" s="2">
        <v>282.10000000000002</v>
      </c>
      <c r="BZ31" s="2">
        <v>316.3</v>
      </c>
      <c r="CA31" s="2">
        <v>305.7</v>
      </c>
      <c r="CB31" s="2">
        <v>305.7</v>
      </c>
      <c r="CC31" s="2">
        <v>310.89999999999998</v>
      </c>
      <c r="CD31" s="2">
        <v>294.7</v>
      </c>
      <c r="CE31" s="2">
        <v>317.5</v>
      </c>
      <c r="CF31" s="2">
        <v>340</v>
      </c>
      <c r="CG31" s="2">
        <v>482.6</v>
      </c>
      <c r="CH31" s="2">
        <v>301</v>
      </c>
      <c r="CI31" s="2">
        <v>279</v>
      </c>
      <c r="CJ31" s="2">
        <v>314.8</v>
      </c>
      <c r="CK31" s="2">
        <v>318.89999999999998</v>
      </c>
      <c r="CL31" s="2">
        <v>343.8</v>
      </c>
      <c r="CM31" s="2">
        <v>312.60000000000002</v>
      </c>
      <c r="CN31" s="2">
        <v>332.1</v>
      </c>
      <c r="CO31" s="2">
        <v>325.5</v>
      </c>
      <c r="CP31" s="2">
        <v>335.7</v>
      </c>
      <c r="CQ31" s="2">
        <v>345.6</v>
      </c>
      <c r="CR31" s="2">
        <v>374.1</v>
      </c>
      <c r="CS31" s="2">
        <v>488.9</v>
      </c>
      <c r="CT31" s="2">
        <v>332.5</v>
      </c>
      <c r="CU31" s="2">
        <v>298.60000000000002</v>
      </c>
      <c r="CV31" s="2">
        <v>313.2</v>
      </c>
      <c r="CW31" s="2">
        <v>310.3</v>
      </c>
      <c r="CX31" s="2">
        <v>337.7</v>
      </c>
      <c r="CY31" s="2">
        <v>315.39999999999998</v>
      </c>
      <c r="CZ31" s="2">
        <v>320.39999999999998</v>
      </c>
      <c r="DA31" s="2">
        <v>331.2</v>
      </c>
      <c r="DB31" s="2">
        <v>301.2</v>
      </c>
      <c r="DC31" s="2">
        <v>324.89999999999998</v>
      </c>
      <c r="DD31" s="2">
        <v>339.3</v>
      </c>
      <c r="DE31" s="2">
        <v>464.6</v>
      </c>
      <c r="DF31" s="2">
        <v>322.39999999999998</v>
      </c>
      <c r="DG31" s="2">
        <v>300</v>
      </c>
      <c r="DH31" s="2">
        <v>302.2</v>
      </c>
      <c r="DI31" s="2">
        <v>306.3</v>
      </c>
      <c r="DJ31" s="2">
        <v>316.89999999999998</v>
      </c>
      <c r="DK31" s="2">
        <v>296.7</v>
      </c>
      <c r="DL31" s="2">
        <v>339.1</v>
      </c>
      <c r="DM31" s="2">
        <v>329.6</v>
      </c>
      <c r="DN31" s="2">
        <v>298.5</v>
      </c>
      <c r="DO31" s="2">
        <v>353.8</v>
      </c>
      <c r="DP31" s="2">
        <v>343.1</v>
      </c>
      <c r="DQ31" s="2">
        <v>458.8</v>
      </c>
      <c r="DR31" s="2">
        <v>317.89999999999998</v>
      </c>
      <c r="DS31" s="2">
        <v>296.3</v>
      </c>
      <c r="DT31" s="2">
        <v>317.2</v>
      </c>
      <c r="DU31" s="2">
        <v>319.89999999999998</v>
      </c>
      <c r="DV31" s="2">
        <v>323</v>
      </c>
      <c r="DW31" s="2">
        <v>308.2</v>
      </c>
      <c r="DX31" s="2">
        <v>335.9</v>
      </c>
      <c r="DY31" s="2">
        <v>314.5</v>
      </c>
      <c r="DZ31" s="2">
        <v>323.8</v>
      </c>
      <c r="EA31" s="2">
        <v>372.3</v>
      </c>
      <c r="EB31" s="2">
        <v>358.8</v>
      </c>
      <c r="EC31" s="2">
        <v>489.9</v>
      </c>
      <c r="ED31" s="2">
        <v>365</v>
      </c>
      <c r="EE31" s="2">
        <v>322.5</v>
      </c>
      <c r="EF31" s="2">
        <v>374.5</v>
      </c>
      <c r="EG31" s="2">
        <v>378.4</v>
      </c>
      <c r="EH31" s="2">
        <v>384.1</v>
      </c>
      <c r="EI31" s="2">
        <v>373.2</v>
      </c>
      <c r="EJ31" s="2">
        <v>393.4</v>
      </c>
      <c r="EK31" s="2">
        <v>372.3</v>
      </c>
      <c r="EL31" s="2">
        <v>370.3</v>
      </c>
      <c r="EM31" s="2">
        <v>400.6</v>
      </c>
      <c r="EN31" s="2">
        <v>425.1</v>
      </c>
      <c r="EO31" s="2">
        <v>526.29999999999995</v>
      </c>
      <c r="EP31" s="2">
        <v>351.7</v>
      </c>
      <c r="EQ31" s="2">
        <v>332</v>
      </c>
      <c r="ER31" s="2">
        <v>354</v>
      </c>
      <c r="ES31" s="2">
        <v>325.3</v>
      </c>
      <c r="ET31" s="2">
        <v>350.6</v>
      </c>
      <c r="EU31" s="2">
        <v>358.4</v>
      </c>
      <c r="EV31" s="2">
        <v>356.8</v>
      </c>
      <c r="EW31" s="2">
        <v>366.9</v>
      </c>
      <c r="EX31" s="2">
        <v>364.3</v>
      </c>
      <c r="EY31" s="2">
        <v>369.5</v>
      </c>
      <c r="EZ31" s="2">
        <v>392.3</v>
      </c>
      <c r="FA31" s="2">
        <v>521.6</v>
      </c>
      <c r="FB31" s="2">
        <v>377.4</v>
      </c>
      <c r="FC31" s="2">
        <v>354.8</v>
      </c>
      <c r="FD31" s="2">
        <v>398.6</v>
      </c>
      <c r="FE31" s="2">
        <v>365.2</v>
      </c>
      <c r="FF31" s="2">
        <v>401.7</v>
      </c>
      <c r="FG31" s="2">
        <v>415.1</v>
      </c>
      <c r="FH31" s="2">
        <v>400.9</v>
      </c>
      <c r="FI31" s="2">
        <v>397.6</v>
      </c>
      <c r="FJ31" s="2">
        <v>402.8</v>
      </c>
      <c r="FK31" s="2">
        <v>415.8</v>
      </c>
      <c r="FL31" s="2">
        <v>432.3</v>
      </c>
      <c r="FM31" s="2">
        <v>587.29999999999995</v>
      </c>
      <c r="FN31" s="2">
        <v>401</v>
      </c>
      <c r="FO31" s="2">
        <v>371.4</v>
      </c>
      <c r="FP31" s="2">
        <v>403.6</v>
      </c>
      <c r="FQ31" s="2">
        <v>389.4</v>
      </c>
      <c r="FR31" s="2">
        <v>422.5</v>
      </c>
      <c r="FS31" s="2">
        <v>415.2</v>
      </c>
      <c r="FT31" s="2">
        <v>433.2</v>
      </c>
      <c r="FU31" s="2">
        <v>435.4</v>
      </c>
      <c r="FV31" s="2">
        <v>399.8</v>
      </c>
      <c r="FW31" s="2">
        <v>463.3</v>
      </c>
      <c r="FX31" s="2">
        <v>479.2</v>
      </c>
      <c r="FY31" s="2">
        <v>621.4</v>
      </c>
      <c r="FZ31" s="2">
        <v>466.1</v>
      </c>
      <c r="GA31" s="2">
        <v>429.9</v>
      </c>
      <c r="GB31" s="2">
        <v>434.7</v>
      </c>
      <c r="GC31" s="2">
        <v>444.6</v>
      </c>
      <c r="GD31" s="2">
        <v>449</v>
      </c>
      <c r="GE31" s="2">
        <v>449.7</v>
      </c>
      <c r="GF31" s="2">
        <v>453.4</v>
      </c>
      <c r="GG31" s="2">
        <v>460.4</v>
      </c>
      <c r="GH31" s="2">
        <v>452</v>
      </c>
      <c r="GI31" s="2">
        <v>514.4</v>
      </c>
      <c r="GJ31" s="2">
        <v>517.6</v>
      </c>
      <c r="GK31" s="2">
        <v>680.2</v>
      </c>
      <c r="GL31" s="2">
        <v>450.2</v>
      </c>
      <c r="GM31" s="2">
        <v>396.1</v>
      </c>
      <c r="GN31" s="2">
        <v>427.5</v>
      </c>
      <c r="GO31" s="2">
        <v>416.2</v>
      </c>
      <c r="GP31" s="2">
        <v>433.8</v>
      </c>
      <c r="GQ31" s="2">
        <v>423.2</v>
      </c>
      <c r="GR31" s="2">
        <v>446.8</v>
      </c>
      <c r="GS31" s="2">
        <v>436.2</v>
      </c>
      <c r="GT31" s="2">
        <v>459.6</v>
      </c>
      <c r="GU31" s="2">
        <v>489.1</v>
      </c>
      <c r="GV31" s="2">
        <v>474.5</v>
      </c>
      <c r="GW31" s="2">
        <v>638</v>
      </c>
      <c r="GX31" s="2">
        <v>472.2</v>
      </c>
      <c r="GY31" s="2">
        <v>428</v>
      </c>
      <c r="GZ31" s="2">
        <v>463.5</v>
      </c>
      <c r="HA31" s="2">
        <v>464.4</v>
      </c>
      <c r="HB31" s="2">
        <v>479.5</v>
      </c>
      <c r="HC31" s="2">
        <v>475.8</v>
      </c>
      <c r="HD31" s="2">
        <v>483.5</v>
      </c>
      <c r="HE31" s="2">
        <v>482.8</v>
      </c>
      <c r="HF31" s="2">
        <v>501</v>
      </c>
      <c r="HG31" s="2">
        <v>546.29999999999995</v>
      </c>
      <c r="HH31" s="2">
        <v>566.1</v>
      </c>
      <c r="HI31" s="2">
        <v>727</v>
      </c>
      <c r="HJ31" s="2">
        <v>514.6</v>
      </c>
      <c r="HK31" s="2">
        <v>462.2</v>
      </c>
      <c r="HL31" s="2">
        <v>490.7</v>
      </c>
      <c r="HM31" s="2">
        <v>450.1</v>
      </c>
      <c r="HN31" s="2">
        <v>502.7</v>
      </c>
      <c r="HO31" s="2">
        <v>591.9</v>
      </c>
      <c r="HP31" s="2">
        <v>450</v>
      </c>
      <c r="HQ31" s="2">
        <v>485.9</v>
      </c>
      <c r="HR31" s="2">
        <v>489.9</v>
      </c>
      <c r="HS31" s="2">
        <v>514.9</v>
      </c>
      <c r="HT31" s="2">
        <v>563.29999999999995</v>
      </c>
      <c r="HU31" s="2">
        <v>725.3</v>
      </c>
      <c r="HV31" s="2">
        <v>532.1</v>
      </c>
      <c r="HW31" s="2">
        <v>487.1</v>
      </c>
      <c r="HX31" s="2">
        <v>527.5</v>
      </c>
      <c r="HY31" s="2">
        <v>513</v>
      </c>
      <c r="HZ31" s="2">
        <v>557.4</v>
      </c>
      <c r="IA31" s="2">
        <v>596.4</v>
      </c>
      <c r="IB31" s="2">
        <v>597.79999999999995</v>
      </c>
      <c r="IC31" s="2">
        <v>607.1</v>
      </c>
      <c r="ID31" s="2">
        <v>600.29999999999995</v>
      </c>
      <c r="IE31" s="2">
        <v>675.1</v>
      </c>
      <c r="IF31" s="2">
        <v>688.6</v>
      </c>
      <c r="IG31" s="2">
        <v>858.7</v>
      </c>
      <c r="IH31" s="2">
        <v>662.2</v>
      </c>
      <c r="II31" s="2">
        <v>581.20000000000005</v>
      </c>
      <c r="IJ31" s="2">
        <v>633</v>
      </c>
      <c r="IK31" s="2">
        <v>649.6</v>
      </c>
      <c r="IL31" s="2">
        <v>670.4</v>
      </c>
      <c r="IM31" s="2">
        <v>683.9</v>
      </c>
      <c r="IN31" s="2">
        <v>653.5</v>
      </c>
      <c r="IO31" s="2">
        <v>651.70000000000005</v>
      </c>
      <c r="IP31" s="2">
        <v>631.4</v>
      </c>
      <c r="IQ31" s="2">
        <v>680.1</v>
      </c>
      <c r="IR31" s="2">
        <v>712</v>
      </c>
      <c r="IS31" s="2">
        <v>905</v>
      </c>
      <c r="IT31" s="2">
        <v>657.2</v>
      </c>
      <c r="IU31" s="2">
        <v>586.4</v>
      </c>
      <c r="IV31" s="2">
        <v>644.20000000000005</v>
      </c>
      <c r="IW31" s="2">
        <v>631</v>
      </c>
      <c r="IX31" s="2">
        <v>678.7</v>
      </c>
      <c r="IY31" s="2">
        <v>689.4</v>
      </c>
      <c r="IZ31" s="2">
        <v>697.1</v>
      </c>
      <c r="JA31" s="2">
        <v>668.5</v>
      </c>
      <c r="JB31" s="2">
        <v>686.4</v>
      </c>
      <c r="JC31" s="2">
        <v>728</v>
      </c>
      <c r="JD31" s="2">
        <v>733.3</v>
      </c>
      <c r="JE31" s="2">
        <v>942</v>
      </c>
      <c r="JF31" s="2">
        <v>731.3</v>
      </c>
      <c r="JG31" s="2">
        <v>676.9</v>
      </c>
      <c r="JH31" s="2">
        <v>720.4</v>
      </c>
      <c r="JI31" s="2">
        <v>658.8</v>
      </c>
      <c r="JJ31" s="2">
        <v>664.6</v>
      </c>
      <c r="JK31" s="2">
        <v>688.5</v>
      </c>
      <c r="JL31" s="2">
        <v>690.7</v>
      </c>
      <c r="JM31" s="2">
        <v>713.8</v>
      </c>
      <c r="JN31" s="2">
        <v>712.5</v>
      </c>
      <c r="JO31" s="2">
        <v>794.6</v>
      </c>
      <c r="JP31" s="2">
        <v>805.9</v>
      </c>
      <c r="JQ31" s="2">
        <v>1003.9</v>
      </c>
      <c r="JR31" s="2">
        <v>748.8</v>
      </c>
      <c r="JS31" s="2">
        <v>677.6</v>
      </c>
      <c r="JT31" s="2">
        <v>717.1</v>
      </c>
      <c r="JU31" s="2">
        <v>737.4</v>
      </c>
      <c r="JV31" s="2">
        <v>778.6</v>
      </c>
      <c r="JW31" s="2">
        <v>799.7</v>
      </c>
      <c r="JX31" s="2">
        <v>743</v>
      </c>
      <c r="JY31" s="2">
        <v>744</v>
      </c>
      <c r="JZ31" s="2">
        <v>748.1</v>
      </c>
      <c r="KA31" s="2">
        <v>766.4</v>
      </c>
      <c r="KB31" s="2">
        <v>801</v>
      </c>
      <c r="KC31" s="2">
        <v>1001.5</v>
      </c>
      <c r="KD31" s="2">
        <v>752.5</v>
      </c>
      <c r="KE31" s="2">
        <v>669.2</v>
      </c>
      <c r="KF31" s="2">
        <v>740.5</v>
      </c>
      <c r="KG31" s="2">
        <v>702</v>
      </c>
      <c r="KH31" s="2">
        <v>749.8</v>
      </c>
      <c r="KI31" s="2">
        <v>778.9</v>
      </c>
      <c r="KJ31" s="2">
        <v>774.6</v>
      </c>
      <c r="KK31" s="2">
        <v>785.5</v>
      </c>
      <c r="KL31" s="2">
        <v>791.3</v>
      </c>
      <c r="KM31" s="2">
        <v>833</v>
      </c>
      <c r="KN31" s="2">
        <v>853.1</v>
      </c>
      <c r="KO31" s="2">
        <v>1061</v>
      </c>
      <c r="KP31" s="2">
        <v>818.9</v>
      </c>
      <c r="KQ31" s="2">
        <v>723.4</v>
      </c>
      <c r="KR31" s="2">
        <v>787.4</v>
      </c>
      <c r="KS31" s="2">
        <v>740.4</v>
      </c>
      <c r="KT31" s="2">
        <v>789.9</v>
      </c>
      <c r="KU31" s="2">
        <v>828.9</v>
      </c>
      <c r="KV31" s="2">
        <v>814.2</v>
      </c>
      <c r="KW31" s="2">
        <v>856.3</v>
      </c>
      <c r="KX31" s="2">
        <v>841.6</v>
      </c>
      <c r="KY31" s="2">
        <v>860.4</v>
      </c>
      <c r="KZ31" s="2">
        <v>913.9</v>
      </c>
      <c r="LA31" s="2">
        <v>1151.7</v>
      </c>
      <c r="LB31" s="2">
        <v>882.2</v>
      </c>
      <c r="LC31" s="2">
        <v>775.7</v>
      </c>
      <c r="LD31" s="2">
        <v>784.2</v>
      </c>
      <c r="LE31" s="2">
        <v>806.4</v>
      </c>
      <c r="LF31" s="2">
        <v>836.8</v>
      </c>
      <c r="LG31" s="2">
        <v>870.3</v>
      </c>
      <c r="LH31" s="2">
        <v>833.1</v>
      </c>
      <c r="LI31" s="2">
        <v>838.3</v>
      </c>
      <c r="LJ31" s="2">
        <v>799.7</v>
      </c>
      <c r="LK31" s="2">
        <v>856.6</v>
      </c>
      <c r="LL31" s="2">
        <v>861.8</v>
      </c>
      <c r="LM31" s="2">
        <v>1186.8</v>
      </c>
      <c r="LN31" s="2">
        <v>818.6</v>
      </c>
      <c r="LO31" s="2">
        <v>681.7</v>
      </c>
      <c r="LP31" s="2">
        <v>776.3</v>
      </c>
      <c r="LQ31" s="2">
        <v>750.5</v>
      </c>
      <c r="LR31" s="2">
        <v>775.7</v>
      </c>
      <c r="LS31" s="2">
        <v>834.4</v>
      </c>
      <c r="LT31" s="2">
        <v>812.7</v>
      </c>
      <c r="LU31" s="2">
        <v>811.1</v>
      </c>
      <c r="LV31" s="2">
        <v>805</v>
      </c>
      <c r="LW31" s="2">
        <v>850.6</v>
      </c>
      <c r="LX31" s="2">
        <v>898.7</v>
      </c>
      <c r="LY31" s="2">
        <v>1138.8</v>
      </c>
      <c r="LZ31" s="2">
        <v>858.6</v>
      </c>
      <c r="MA31" s="2">
        <v>752.4</v>
      </c>
      <c r="MB31" s="2">
        <v>819.6</v>
      </c>
      <c r="MC31" s="2">
        <v>798</v>
      </c>
      <c r="MD31" s="2">
        <v>828.7</v>
      </c>
      <c r="ME31" s="2">
        <v>908.4</v>
      </c>
      <c r="MF31" s="2">
        <v>877</v>
      </c>
      <c r="MG31" s="2">
        <v>872.7</v>
      </c>
      <c r="MH31" s="2">
        <v>882.7</v>
      </c>
      <c r="MI31" s="2">
        <v>954.3</v>
      </c>
      <c r="MJ31" s="2">
        <v>993.3</v>
      </c>
      <c r="MK31" s="2">
        <v>1292.3</v>
      </c>
      <c r="ML31" s="2">
        <v>859.6</v>
      </c>
      <c r="MM31" s="2">
        <v>759.1</v>
      </c>
      <c r="MN31" s="2">
        <v>855.3</v>
      </c>
      <c r="MO31" s="2">
        <v>854.6</v>
      </c>
      <c r="MP31" s="2">
        <v>876.9</v>
      </c>
    </row>
    <row r="32" spans="1:354" x14ac:dyDescent="0.25">
      <c r="A32" t="s">
        <v>30</v>
      </c>
      <c r="B32" s="12" t="s">
        <v>250</v>
      </c>
      <c r="C32" t="s">
        <v>211</v>
      </c>
      <c r="D32" t="str">
        <f t="shared" si="0"/>
        <v>Clothing retailing</v>
      </c>
      <c r="E32" s="2">
        <v>93.6</v>
      </c>
      <c r="F32" s="2">
        <v>95.3</v>
      </c>
      <c r="G32" s="2">
        <v>85.2</v>
      </c>
      <c r="H32" s="2">
        <v>91.6</v>
      </c>
      <c r="I32" s="2">
        <v>85.2</v>
      </c>
      <c r="J32" s="2">
        <v>89.5</v>
      </c>
      <c r="K32" s="2">
        <v>93</v>
      </c>
      <c r="L32" s="2">
        <v>107.9</v>
      </c>
      <c r="M32" s="2">
        <v>148.19999999999999</v>
      </c>
      <c r="N32" s="2">
        <v>81.599999999999994</v>
      </c>
      <c r="O32" s="2">
        <v>73.5</v>
      </c>
      <c r="P32" s="2">
        <v>100.6</v>
      </c>
      <c r="Q32" s="2">
        <v>105.6</v>
      </c>
      <c r="R32" s="2">
        <v>101.9</v>
      </c>
      <c r="S32" s="2">
        <v>90.3</v>
      </c>
      <c r="T32" s="2">
        <v>95.1</v>
      </c>
      <c r="U32" s="2">
        <v>91.3</v>
      </c>
      <c r="V32" s="2">
        <v>94.7</v>
      </c>
      <c r="W32" s="2">
        <v>102.9</v>
      </c>
      <c r="X32" s="2">
        <v>109.7</v>
      </c>
      <c r="Y32" s="2">
        <v>164.7</v>
      </c>
      <c r="Z32" s="2">
        <v>93</v>
      </c>
      <c r="AA32" s="2">
        <v>89.3</v>
      </c>
      <c r="AB32" s="2">
        <v>109.7</v>
      </c>
      <c r="AC32" s="2">
        <v>107.6</v>
      </c>
      <c r="AD32" s="2">
        <v>120.5</v>
      </c>
      <c r="AE32" s="2">
        <v>103.9</v>
      </c>
      <c r="AF32" s="2">
        <v>103.6</v>
      </c>
      <c r="AG32" s="2">
        <v>98.9</v>
      </c>
      <c r="AH32" s="2">
        <v>90.8</v>
      </c>
      <c r="AI32" s="2">
        <v>104.6</v>
      </c>
      <c r="AJ32" s="2">
        <v>117.2</v>
      </c>
      <c r="AK32" s="2">
        <v>159.69999999999999</v>
      </c>
      <c r="AL32" s="2">
        <v>98.7</v>
      </c>
      <c r="AM32" s="2">
        <v>93.7</v>
      </c>
      <c r="AN32" s="2">
        <v>110.3</v>
      </c>
      <c r="AO32" s="2">
        <v>113</v>
      </c>
      <c r="AP32" s="2">
        <v>136.6</v>
      </c>
      <c r="AQ32" s="2">
        <v>116.1</v>
      </c>
      <c r="AR32" s="2">
        <v>116.4</v>
      </c>
      <c r="AS32" s="2">
        <v>115.8</v>
      </c>
      <c r="AT32" s="2">
        <v>109.8</v>
      </c>
      <c r="AU32" s="2">
        <v>127.9</v>
      </c>
      <c r="AV32" s="2">
        <v>133.19999999999999</v>
      </c>
      <c r="AW32" s="2">
        <v>184</v>
      </c>
      <c r="AX32" s="2">
        <v>98.3</v>
      </c>
      <c r="AY32" s="2">
        <v>92.7</v>
      </c>
      <c r="AZ32" s="2">
        <v>99.2</v>
      </c>
      <c r="BA32" s="2">
        <v>132.69999999999999</v>
      </c>
      <c r="BB32" s="2">
        <v>145.69999999999999</v>
      </c>
      <c r="BC32" s="2">
        <v>115.8</v>
      </c>
      <c r="BD32" s="2">
        <v>126.3</v>
      </c>
      <c r="BE32" s="2">
        <v>118.8</v>
      </c>
      <c r="BF32" s="2">
        <v>115.9</v>
      </c>
      <c r="BG32" s="2">
        <v>128</v>
      </c>
      <c r="BH32" s="2">
        <v>129.30000000000001</v>
      </c>
      <c r="BI32" s="2">
        <v>196.1</v>
      </c>
      <c r="BJ32" s="2">
        <v>106.8</v>
      </c>
      <c r="BK32" s="2">
        <v>99.8</v>
      </c>
      <c r="BL32" s="2">
        <v>120.9</v>
      </c>
      <c r="BM32" s="2">
        <v>128.5</v>
      </c>
      <c r="BN32" s="2">
        <v>138.4</v>
      </c>
      <c r="BO32" s="2">
        <v>126.1</v>
      </c>
      <c r="BP32" s="2">
        <v>137.9</v>
      </c>
      <c r="BQ32" s="2">
        <v>124</v>
      </c>
      <c r="BR32" s="2">
        <v>128.30000000000001</v>
      </c>
      <c r="BS32" s="2">
        <v>135.6</v>
      </c>
      <c r="BT32" s="2">
        <v>137.30000000000001</v>
      </c>
      <c r="BU32" s="2">
        <v>202.3</v>
      </c>
      <c r="BV32" s="2">
        <v>101.5</v>
      </c>
      <c r="BW32" s="2">
        <v>115.5</v>
      </c>
      <c r="BX32" s="2">
        <v>126.1</v>
      </c>
      <c r="BY32" s="2">
        <v>131.19999999999999</v>
      </c>
      <c r="BZ32" s="2">
        <v>146.9</v>
      </c>
      <c r="CA32" s="2">
        <v>140.80000000000001</v>
      </c>
      <c r="CB32" s="2">
        <v>134.6</v>
      </c>
      <c r="CC32" s="2">
        <v>135.80000000000001</v>
      </c>
      <c r="CD32" s="2">
        <v>148.80000000000001</v>
      </c>
      <c r="CE32" s="2">
        <v>154.9</v>
      </c>
      <c r="CF32" s="2">
        <v>150.4</v>
      </c>
      <c r="CG32" s="2">
        <v>204.5</v>
      </c>
      <c r="CH32" s="2">
        <v>124.8</v>
      </c>
      <c r="CI32" s="2">
        <v>118.2</v>
      </c>
      <c r="CJ32" s="2">
        <v>132</v>
      </c>
      <c r="CK32" s="2">
        <v>141.4</v>
      </c>
      <c r="CL32" s="2">
        <v>149.80000000000001</v>
      </c>
      <c r="CM32" s="2">
        <v>139.19999999999999</v>
      </c>
      <c r="CN32" s="2">
        <v>130.80000000000001</v>
      </c>
      <c r="CO32" s="2">
        <v>125.6</v>
      </c>
      <c r="CP32" s="2">
        <v>125.9</v>
      </c>
      <c r="CQ32" s="2">
        <v>129.9</v>
      </c>
      <c r="CR32" s="2">
        <v>138.69999999999999</v>
      </c>
      <c r="CS32" s="2">
        <v>200.9</v>
      </c>
      <c r="CT32" s="2">
        <v>113.5</v>
      </c>
      <c r="CU32" s="2">
        <v>102.2</v>
      </c>
      <c r="CV32" s="2">
        <v>114.3</v>
      </c>
      <c r="CW32" s="2">
        <v>126</v>
      </c>
      <c r="CX32" s="2">
        <v>138.4</v>
      </c>
      <c r="CY32" s="2">
        <v>134.19999999999999</v>
      </c>
      <c r="CZ32" s="2">
        <v>132.4</v>
      </c>
      <c r="DA32" s="2">
        <v>127.1</v>
      </c>
      <c r="DB32" s="2">
        <v>118.5</v>
      </c>
      <c r="DC32" s="2">
        <v>128.4</v>
      </c>
      <c r="DD32" s="2">
        <v>135.9</v>
      </c>
      <c r="DE32" s="2">
        <v>191.9</v>
      </c>
      <c r="DF32" s="2">
        <v>113.4</v>
      </c>
      <c r="DG32" s="2">
        <v>104.7</v>
      </c>
      <c r="DH32" s="2">
        <v>115.6</v>
      </c>
      <c r="DI32" s="2">
        <v>134.9</v>
      </c>
      <c r="DJ32" s="2">
        <v>138.4</v>
      </c>
      <c r="DK32" s="2">
        <v>114.1</v>
      </c>
      <c r="DL32" s="2">
        <v>130.80000000000001</v>
      </c>
      <c r="DM32" s="2">
        <v>120.3</v>
      </c>
      <c r="DN32" s="2">
        <v>108.2</v>
      </c>
      <c r="DO32" s="2">
        <v>128.80000000000001</v>
      </c>
      <c r="DP32" s="2">
        <v>126.3</v>
      </c>
      <c r="DQ32" s="2">
        <v>180</v>
      </c>
      <c r="DR32" s="2">
        <v>109.4</v>
      </c>
      <c r="DS32" s="2">
        <v>98.2</v>
      </c>
      <c r="DT32" s="2">
        <v>111.7</v>
      </c>
      <c r="DU32" s="2">
        <v>131.30000000000001</v>
      </c>
      <c r="DV32" s="2">
        <v>135.6</v>
      </c>
      <c r="DW32" s="2">
        <v>125.3</v>
      </c>
      <c r="DX32" s="2">
        <v>126.3</v>
      </c>
      <c r="DY32" s="2">
        <v>107.8</v>
      </c>
      <c r="DZ32" s="2">
        <v>110.3</v>
      </c>
      <c r="EA32" s="2">
        <v>130.69999999999999</v>
      </c>
      <c r="EB32" s="2">
        <v>121.4</v>
      </c>
      <c r="EC32" s="2">
        <v>179.1</v>
      </c>
      <c r="ED32" s="2">
        <v>107.5</v>
      </c>
      <c r="EE32" s="2">
        <v>94.4</v>
      </c>
      <c r="EF32" s="2">
        <v>110.9</v>
      </c>
      <c r="EG32" s="2">
        <v>118</v>
      </c>
      <c r="EH32" s="2">
        <v>125.2</v>
      </c>
      <c r="EI32" s="2">
        <v>126.4</v>
      </c>
      <c r="EJ32" s="2">
        <v>128.19999999999999</v>
      </c>
      <c r="EK32" s="2">
        <v>108.7</v>
      </c>
      <c r="EL32" s="2">
        <v>102.7</v>
      </c>
      <c r="EM32" s="2">
        <v>110.4</v>
      </c>
      <c r="EN32" s="2">
        <v>118.6</v>
      </c>
      <c r="EO32" s="2">
        <v>172.1</v>
      </c>
      <c r="EP32" s="2">
        <v>97.3</v>
      </c>
      <c r="EQ32" s="2">
        <v>86.2</v>
      </c>
      <c r="ER32" s="2">
        <v>107.6</v>
      </c>
      <c r="ES32" s="2">
        <v>112.2</v>
      </c>
      <c r="ET32" s="2">
        <v>114.3</v>
      </c>
      <c r="EU32" s="2">
        <v>100.5</v>
      </c>
      <c r="EV32" s="2">
        <v>104.5</v>
      </c>
      <c r="EW32" s="2">
        <v>96.8</v>
      </c>
      <c r="EX32" s="2">
        <v>100</v>
      </c>
      <c r="EY32" s="2">
        <v>106.4</v>
      </c>
      <c r="EZ32" s="2">
        <v>110</v>
      </c>
      <c r="FA32" s="2">
        <v>172.4</v>
      </c>
      <c r="FB32" s="2">
        <v>107.9</v>
      </c>
      <c r="FC32" s="2">
        <v>87.9</v>
      </c>
      <c r="FD32" s="2">
        <v>98.8</v>
      </c>
      <c r="FE32" s="2">
        <v>112.4</v>
      </c>
      <c r="FF32" s="2">
        <v>104.2</v>
      </c>
      <c r="FG32" s="2">
        <v>104.1</v>
      </c>
      <c r="FH32" s="2">
        <v>98.4</v>
      </c>
      <c r="FI32" s="2">
        <v>90.9</v>
      </c>
      <c r="FJ32" s="2">
        <v>90.8</v>
      </c>
      <c r="FK32" s="2">
        <v>98.3</v>
      </c>
      <c r="FL32" s="2">
        <v>104.1</v>
      </c>
      <c r="FM32" s="2">
        <v>152.19999999999999</v>
      </c>
      <c r="FN32" s="2">
        <v>96.1</v>
      </c>
      <c r="FO32" s="2">
        <v>75.400000000000006</v>
      </c>
      <c r="FP32" s="2">
        <v>89.2</v>
      </c>
      <c r="FQ32" s="2">
        <v>103.9</v>
      </c>
      <c r="FR32" s="2">
        <v>103.1</v>
      </c>
      <c r="FS32" s="2">
        <v>95.8</v>
      </c>
      <c r="FT32" s="2">
        <v>95.3</v>
      </c>
      <c r="FU32" s="2">
        <v>85.8</v>
      </c>
      <c r="FV32" s="2">
        <v>85.2</v>
      </c>
      <c r="FW32" s="2">
        <v>100.7</v>
      </c>
      <c r="FX32" s="2">
        <v>95.5</v>
      </c>
      <c r="FY32" s="2">
        <v>137.19999999999999</v>
      </c>
      <c r="FZ32" s="2">
        <v>93.5</v>
      </c>
      <c r="GA32" s="2">
        <v>70.099999999999994</v>
      </c>
      <c r="GB32" s="2">
        <v>87.9</v>
      </c>
      <c r="GC32" s="2">
        <v>107.2</v>
      </c>
      <c r="GD32" s="2">
        <v>104</v>
      </c>
      <c r="GE32" s="2">
        <v>90.2</v>
      </c>
      <c r="GF32" s="2">
        <v>98.7</v>
      </c>
      <c r="GG32" s="2">
        <v>89.6</v>
      </c>
      <c r="GH32" s="2">
        <v>94.7</v>
      </c>
      <c r="GI32" s="2">
        <v>101.3</v>
      </c>
      <c r="GJ32" s="2">
        <v>108.2</v>
      </c>
      <c r="GK32" s="2">
        <v>151.1</v>
      </c>
      <c r="GL32" s="2">
        <v>92.8</v>
      </c>
      <c r="GM32" s="2">
        <v>82.8</v>
      </c>
      <c r="GN32" s="2">
        <v>102.8</v>
      </c>
      <c r="GO32" s="2">
        <v>122.2</v>
      </c>
      <c r="GP32" s="2">
        <v>128.69999999999999</v>
      </c>
      <c r="GQ32" s="2">
        <v>119.7</v>
      </c>
      <c r="GR32" s="2">
        <v>132</v>
      </c>
      <c r="GS32" s="2">
        <v>118.9</v>
      </c>
      <c r="GT32" s="2">
        <v>121.9</v>
      </c>
      <c r="GU32" s="2">
        <v>122.7</v>
      </c>
      <c r="GV32" s="2">
        <v>134.80000000000001</v>
      </c>
      <c r="GW32" s="2">
        <v>206.7</v>
      </c>
      <c r="GX32" s="2">
        <v>113.3</v>
      </c>
      <c r="GY32" s="2">
        <v>107.5</v>
      </c>
      <c r="GZ32" s="2">
        <v>135</v>
      </c>
      <c r="HA32" s="2">
        <v>144.5</v>
      </c>
      <c r="HB32" s="2">
        <v>142.1</v>
      </c>
      <c r="HC32" s="2">
        <v>147.1</v>
      </c>
      <c r="HD32" s="2">
        <v>140</v>
      </c>
      <c r="HE32" s="2">
        <v>140.1</v>
      </c>
      <c r="HF32" s="2">
        <v>151.1</v>
      </c>
      <c r="HG32" s="2">
        <v>152.1</v>
      </c>
      <c r="HH32" s="2">
        <v>155.5</v>
      </c>
      <c r="HI32" s="2">
        <v>231.9</v>
      </c>
      <c r="HJ32" s="2">
        <v>136.1</v>
      </c>
      <c r="HK32" s="2">
        <v>121.2</v>
      </c>
      <c r="HL32" s="2">
        <v>142.69999999999999</v>
      </c>
      <c r="HM32" s="2">
        <v>148.6</v>
      </c>
      <c r="HN32" s="2">
        <v>165.4</v>
      </c>
      <c r="HO32" s="2">
        <v>183.4</v>
      </c>
      <c r="HP32" s="2">
        <v>110.9</v>
      </c>
      <c r="HQ32" s="2">
        <v>120.1</v>
      </c>
      <c r="HR32" s="2">
        <v>121.5</v>
      </c>
      <c r="HS32" s="2">
        <v>121.5</v>
      </c>
      <c r="HT32" s="2">
        <v>147.6</v>
      </c>
      <c r="HU32" s="2">
        <v>219.9</v>
      </c>
      <c r="HV32" s="2">
        <v>124.5</v>
      </c>
      <c r="HW32" s="2">
        <v>108.3</v>
      </c>
      <c r="HX32" s="2">
        <v>137.5</v>
      </c>
      <c r="HY32" s="2">
        <v>142.5</v>
      </c>
      <c r="HZ32" s="2">
        <v>144.6</v>
      </c>
      <c r="IA32" s="2">
        <v>137.6</v>
      </c>
      <c r="IB32" s="2">
        <v>129.30000000000001</v>
      </c>
      <c r="IC32" s="2">
        <v>122.5</v>
      </c>
      <c r="ID32" s="2">
        <v>123</v>
      </c>
      <c r="IE32" s="2">
        <v>135.1</v>
      </c>
      <c r="IF32" s="2">
        <v>142.5</v>
      </c>
      <c r="IG32" s="2">
        <v>210.3</v>
      </c>
      <c r="IH32" s="2">
        <v>130.5</v>
      </c>
      <c r="II32" s="2">
        <v>114.2</v>
      </c>
      <c r="IJ32" s="2">
        <v>140.19999999999999</v>
      </c>
      <c r="IK32" s="2">
        <v>165.2</v>
      </c>
      <c r="IL32" s="2">
        <v>168.8</v>
      </c>
      <c r="IM32" s="2">
        <v>152.9</v>
      </c>
      <c r="IN32" s="2">
        <v>149.30000000000001</v>
      </c>
      <c r="IO32" s="2">
        <v>147.4</v>
      </c>
      <c r="IP32" s="2">
        <v>152.30000000000001</v>
      </c>
      <c r="IQ32" s="2">
        <v>164.6</v>
      </c>
      <c r="IR32" s="2">
        <v>175.9</v>
      </c>
      <c r="IS32" s="2">
        <v>237.1</v>
      </c>
      <c r="IT32" s="2">
        <v>136.9</v>
      </c>
      <c r="IU32" s="2">
        <v>127.3</v>
      </c>
      <c r="IV32" s="2">
        <v>162.1</v>
      </c>
      <c r="IW32" s="2">
        <v>178.4</v>
      </c>
      <c r="IX32" s="2">
        <v>182.1</v>
      </c>
      <c r="IY32" s="2">
        <v>166.8</v>
      </c>
      <c r="IZ32" s="2">
        <v>157.4</v>
      </c>
      <c r="JA32" s="2">
        <v>152.69999999999999</v>
      </c>
      <c r="JB32" s="2">
        <v>157.30000000000001</v>
      </c>
      <c r="JC32" s="2">
        <v>178.7</v>
      </c>
      <c r="JD32" s="2">
        <v>188.1</v>
      </c>
      <c r="JE32" s="2">
        <v>261.60000000000002</v>
      </c>
      <c r="JF32" s="2">
        <v>163.80000000000001</v>
      </c>
      <c r="JG32" s="2">
        <v>155.69999999999999</v>
      </c>
      <c r="JH32" s="2">
        <v>171.2</v>
      </c>
      <c r="JI32" s="2">
        <v>197.8</v>
      </c>
      <c r="JJ32" s="2">
        <v>204.3</v>
      </c>
      <c r="JK32" s="2">
        <v>193.9</v>
      </c>
      <c r="JL32" s="2">
        <v>191.3</v>
      </c>
      <c r="JM32" s="2">
        <v>182.7</v>
      </c>
      <c r="JN32" s="2">
        <v>186.5</v>
      </c>
      <c r="JO32" s="2">
        <v>190.2</v>
      </c>
      <c r="JP32" s="2">
        <v>192.5</v>
      </c>
      <c r="JQ32" s="2">
        <v>262.5</v>
      </c>
      <c r="JR32" s="2">
        <v>164.5</v>
      </c>
      <c r="JS32" s="2">
        <v>151.30000000000001</v>
      </c>
      <c r="JT32" s="2">
        <v>179</v>
      </c>
      <c r="JU32" s="2">
        <v>177.3</v>
      </c>
      <c r="JV32" s="2">
        <v>200.7</v>
      </c>
      <c r="JW32" s="2">
        <v>193.7</v>
      </c>
      <c r="JX32" s="2">
        <v>175.8</v>
      </c>
      <c r="JY32" s="2">
        <v>176.4</v>
      </c>
      <c r="JZ32" s="2">
        <v>197.4</v>
      </c>
      <c r="KA32" s="2">
        <v>192.1</v>
      </c>
      <c r="KB32" s="2">
        <v>189.8</v>
      </c>
      <c r="KC32" s="2">
        <v>262</v>
      </c>
      <c r="KD32" s="2">
        <v>166.9</v>
      </c>
      <c r="KE32" s="2">
        <v>152.6</v>
      </c>
      <c r="KF32" s="2">
        <v>181.7</v>
      </c>
      <c r="KG32" s="2">
        <v>188.1</v>
      </c>
      <c r="KH32" s="2">
        <v>190.5</v>
      </c>
      <c r="KI32" s="2">
        <v>187.4</v>
      </c>
      <c r="KJ32" s="2">
        <v>176.7</v>
      </c>
      <c r="KK32" s="2">
        <v>180.6</v>
      </c>
      <c r="KL32" s="2">
        <v>189.7</v>
      </c>
      <c r="KM32" s="2">
        <v>209.9</v>
      </c>
      <c r="KN32" s="2">
        <v>213.9</v>
      </c>
      <c r="KO32" s="2">
        <v>286.39999999999998</v>
      </c>
      <c r="KP32" s="2">
        <v>191.5</v>
      </c>
      <c r="KQ32" s="2">
        <v>178.4</v>
      </c>
      <c r="KR32" s="2">
        <v>219.9</v>
      </c>
      <c r="KS32" s="2">
        <v>222</v>
      </c>
      <c r="KT32" s="2">
        <v>227.6</v>
      </c>
      <c r="KU32" s="2">
        <v>226.7</v>
      </c>
      <c r="KV32" s="2">
        <v>225.6</v>
      </c>
      <c r="KW32" s="2">
        <v>216.8</v>
      </c>
      <c r="KX32" s="2">
        <v>221.8</v>
      </c>
      <c r="KY32" s="2">
        <v>247.1</v>
      </c>
      <c r="KZ32" s="2">
        <v>259.7</v>
      </c>
      <c r="LA32" s="2">
        <v>360.7</v>
      </c>
      <c r="LB32" s="2">
        <v>222.4</v>
      </c>
      <c r="LC32" s="2">
        <v>202.6</v>
      </c>
      <c r="LD32" s="2">
        <v>227.5</v>
      </c>
      <c r="LE32" s="2">
        <v>261.39999999999998</v>
      </c>
      <c r="LF32" s="2">
        <v>277.8</v>
      </c>
      <c r="LG32" s="2">
        <v>243.6</v>
      </c>
      <c r="LH32" s="2">
        <v>258.89999999999998</v>
      </c>
      <c r="LI32" s="2">
        <v>249.2</v>
      </c>
      <c r="LJ32" s="2">
        <v>266.10000000000002</v>
      </c>
      <c r="LK32" s="2">
        <v>276.60000000000002</v>
      </c>
      <c r="LL32" s="2">
        <v>289</v>
      </c>
      <c r="LM32" s="2">
        <v>408.4</v>
      </c>
      <c r="LN32" s="2">
        <v>270.10000000000002</v>
      </c>
      <c r="LO32" s="2">
        <v>224.1</v>
      </c>
      <c r="LP32" s="2">
        <v>289.7</v>
      </c>
      <c r="LQ32" s="2">
        <v>306.39999999999998</v>
      </c>
      <c r="LR32" s="2">
        <v>310.60000000000002</v>
      </c>
      <c r="LS32" s="2">
        <v>296.10000000000002</v>
      </c>
      <c r="LT32" s="2">
        <v>289</v>
      </c>
      <c r="LU32" s="2">
        <v>280.2</v>
      </c>
      <c r="LV32" s="2">
        <v>280.7</v>
      </c>
      <c r="LW32" s="2">
        <v>280.10000000000002</v>
      </c>
      <c r="LX32" s="2">
        <v>300.39999999999998</v>
      </c>
      <c r="LY32" s="2">
        <v>406.9</v>
      </c>
      <c r="LZ32" s="2">
        <v>281.60000000000002</v>
      </c>
      <c r="MA32" s="2">
        <v>227.7</v>
      </c>
      <c r="MB32" s="2">
        <v>276.39999999999998</v>
      </c>
      <c r="MC32" s="2">
        <v>279.7</v>
      </c>
      <c r="MD32" s="2">
        <v>295.60000000000002</v>
      </c>
      <c r="ME32" s="2">
        <v>282.2</v>
      </c>
      <c r="MF32" s="2">
        <v>274.39999999999998</v>
      </c>
      <c r="MG32" s="2">
        <v>259</v>
      </c>
      <c r="MH32" s="2">
        <v>270.10000000000002</v>
      </c>
      <c r="MI32" s="2">
        <v>290.10000000000002</v>
      </c>
      <c r="MJ32" s="2">
        <v>305.5</v>
      </c>
      <c r="MK32" s="2">
        <v>455.1</v>
      </c>
      <c r="ML32" s="2">
        <v>269.60000000000002</v>
      </c>
      <c r="MM32" s="2">
        <v>222.4</v>
      </c>
      <c r="MN32" s="2">
        <v>275.7</v>
      </c>
      <c r="MO32" s="2">
        <v>293.10000000000002</v>
      </c>
      <c r="MP32" s="2">
        <v>295.10000000000002</v>
      </c>
    </row>
    <row r="33" spans="1:354" x14ac:dyDescent="0.25">
      <c r="A33" t="s">
        <v>31</v>
      </c>
      <c r="B33" s="12" t="s">
        <v>251</v>
      </c>
      <c r="C33" t="s">
        <v>211</v>
      </c>
      <c r="D33" t="str">
        <f t="shared" si="0"/>
        <v>Footwear &amp; other personal accessory retailing</v>
      </c>
      <c r="E33" s="2">
        <v>26.3</v>
      </c>
      <c r="F33" s="2">
        <v>27.1</v>
      </c>
      <c r="G33" s="2">
        <v>24.3</v>
      </c>
      <c r="H33" s="2">
        <v>25.6</v>
      </c>
      <c r="I33" s="2">
        <v>23.5</v>
      </c>
      <c r="J33" s="2">
        <v>24.3</v>
      </c>
      <c r="K33" s="2">
        <v>25.8</v>
      </c>
      <c r="L33" s="2">
        <v>29</v>
      </c>
      <c r="M33" s="2">
        <v>39.799999999999997</v>
      </c>
      <c r="N33" s="2">
        <v>25</v>
      </c>
      <c r="O33" s="2">
        <v>23.4</v>
      </c>
      <c r="P33" s="2">
        <v>28.2</v>
      </c>
      <c r="Q33" s="2">
        <v>28.6</v>
      </c>
      <c r="R33" s="2">
        <v>28.4</v>
      </c>
      <c r="S33" s="2">
        <v>25.6</v>
      </c>
      <c r="T33" s="2">
        <v>26.6</v>
      </c>
      <c r="U33" s="2">
        <v>25.7</v>
      </c>
      <c r="V33" s="2">
        <v>26.5</v>
      </c>
      <c r="W33" s="2">
        <v>29.1</v>
      </c>
      <c r="X33" s="2">
        <v>30</v>
      </c>
      <c r="Y33" s="2">
        <v>44.6</v>
      </c>
      <c r="Z33" s="2">
        <v>28.6</v>
      </c>
      <c r="AA33" s="2">
        <v>27.4</v>
      </c>
      <c r="AB33" s="2">
        <v>31</v>
      </c>
      <c r="AC33" s="2">
        <v>30.8</v>
      </c>
      <c r="AD33" s="2">
        <v>34.200000000000003</v>
      </c>
      <c r="AE33" s="2">
        <v>29.5</v>
      </c>
      <c r="AF33" s="2">
        <v>28.7</v>
      </c>
      <c r="AG33" s="2">
        <v>28.4</v>
      </c>
      <c r="AH33" s="2">
        <v>26.8</v>
      </c>
      <c r="AI33" s="2">
        <v>30.9</v>
      </c>
      <c r="AJ33" s="2">
        <v>33.1</v>
      </c>
      <c r="AK33" s="2">
        <v>42.7</v>
      </c>
      <c r="AL33" s="2">
        <v>29.4</v>
      </c>
      <c r="AM33" s="2">
        <v>27.2</v>
      </c>
      <c r="AN33" s="2">
        <v>30.1</v>
      </c>
      <c r="AO33" s="2">
        <v>31</v>
      </c>
      <c r="AP33" s="2">
        <v>35.6</v>
      </c>
      <c r="AQ33" s="2">
        <v>29.6</v>
      </c>
      <c r="AR33" s="2">
        <v>31.1</v>
      </c>
      <c r="AS33" s="2">
        <v>30.9</v>
      </c>
      <c r="AT33" s="2">
        <v>29.6</v>
      </c>
      <c r="AU33" s="2">
        <v>34.700000000000003</v>
      </c>
      <c r="AV33" s="2">
        <v>35.700000000000003</v>
      </c>
      <c r="AW33" s="2">
        <v>48.8</v>
      </c>
      <c r="AX33" s="2">
        <v>30.2</v>
      </c>
      <c r="AY33" s="2">
        <v>28.3</v>
      </c>
      <c r="AZ33" s="2">
        <v>28.5</v>
      </c>
      <c r="BA33" s="2">
        <v>36.299999999999997</v>
      </c>
      <c r="BB33" s="2">
        <v>39.9</v>
      </c>
      <c r="BC33" s="2">
        <v>31.9</v>
      </c>
      <c r="BD33" s="2">
        <v>37.4</v>
      </c>
      <c r="BE33" s="2">
        <v>35.4</v>
      </c>
      <c r="BF33" s="2">
        <v>35.700000000000003</v>
      </c>
      <c r="BG33" s="2">
        <v>38.9</v>
      </c>
      <c r="BH33" s="2">
        <v>38.6</v>
      </c>
      <c r="BI33" s="2">
        <v>56.4</v>
      </c>
      <c r="BJ33" s="2">
        <v>35.6</v>
      </c>
      <c r="BK33" s="2">
        <v>33.200000000000003</v>
      </c>
      <c r="BL33" s="2">
        <v>37.200000000000003</v>
      </c>
      <c r="BM33" s="2">
        <v>39.200000000000003</v>
      </c>
      <c r="BN33" s="2">
        <v>42.5</v>
      </c>
      <c r="BO33" s="2">
        <v>37.299999999999997</v>
      </c>
      <c r="BP33" s="2">
        <v>41.3</v>
      </c>
      <c r="BQ33" s="2">
        <v>37.4</v>
      </c>
      <c r="BR33" s="2">
        <v>38.799999999999997</v>
      </c>
      <c r="BS33" s="2">
        <v>42.4</v>
      </c>
      <c r="BT33" s="2">
        <v>42.4</v>
      </c>
      <c r="BU33" s="2">
        <v>61.8</v>
      </c>
      <c r="BV33" s="2">
        <v>36.5</v>
      </c>
      <c r="BW33" s="2">
        <v>38.799999999999997</v>
      </c>
      <c r="BX33" s="2">
        <v>40.9</v>
      </c>
      <c r="BY33" s="2">
        <v>42.7</v>
      </c>
      <c r="BZ33" s="2">
        <v>46.5</v>
      </c>
      <c r="CA33" s="2">
        <v>42.4</v>
      </c>
      <c r="CB33" s="2">
        <v>39.299999999999997</v>
      </c>
      <c r="CC33" s="2">
        <v>37.9</v>
      </c>
      <c r="CD33" s="2">
        <v>41.1</v>
      </c>
      <c r="CE33" s="2">
        <v>44.6</v>
      </c>
      <c r="CF33" s="2">
        <v>45.6</v>
      </c>
      <c r="CG33" s="2">
        <v>68.5</v>
      </c>
      <c r="CH33" s="2">
        <v>38.6</v>
      </c>
      <c r="CI33" s="2">
        <v>36.1</v>
      </c>
      <c r="CJ33" s="2">
        <v>39.700000000000003</v>
      </c>
      <c r="CK33" s="2">
        <v>42.1</v>
      </c>
      <c r="CL33" s="2">
        <v>45.2</v>
      </c>
      <c r="CM33" s="2">
        <v>41</v>
      </c>
      <c r="CN33" s="2">
        <v>40.1</v>
      </c>
      <c r="CO33" s="2">
        <v>37.4</v>
      </c>
      <c r="CP33" s="2">
        <v>38.9</v>
      </c>
      <c r="CQ33" s="2">
        <v>40.299999999999997</v>
      </c>
      <c r="CR33" s="2">
        <v>43.5</v>
      </c>
      <c r="CS33" s="2">
        <v>69</v>
      </c>
      <c r="CT33" s="2">
        <v>39.6</v>
      </c>
      <c r="CU33" s="2">
        <v>35.1</v>
      </c>
      <c r="CV33" s="2">
        <v>38.200000000000003</v>
      </c>
      <c r="CW33" s="2">
        <v>39.799999999999997</v>
      </c>
      <c r="CX33" s="2">
        <v>42.6</v>
      </c>
      <c r="CY33" s="2">
        <v>40.6</v>
      </c>
      <c r="CZ33" s="2">
        <v>39.700000000000003</v>
      </c>
      <c r="DA33" s="2">
        <v>39</v>
      </c>
      <c r="DB33" s="2">
        <v>37.799999999999997</v>
      </c>
      <c r="DC33" s="2">
        <v>41.5</v>
      </c>
      <c r="DD33" s="2">
        <v>44.2</v>
      </c>
      <c r="DE33" s="2">
        <v>66.8</v>
      </c>
      <c r="DF33" s="2">
        <v>42.6</v>
      </c>
      <c r="DG33" s="2">
        <v>37.700000000000003</v>
      </c>
      <c r="DH33" s="2">
        <v>39.1</v>
      </c>
      <c r="DI33" s="2">
        <v>43.9</v>
      </c>
      <c r="DJ33" s="2">
        <v>45.7</v>
      </c>
      <c r="DK33" s="2">
        <v>38.1</v>
      </c>
      <c r="DL33" s="2">
        <v>40.9</v>
      </c>
      <c r="DM33" s="2">
        <v>39.299999999999997</v>
      </c>
      <c r="DN33" s="2">
        <v>40.1</v>
      </c>
      <c r="DO33" s="2">
        <v>49</v>
      </c>
      <c r="DP33" s="2">
        <v>48.1</v>
      </c>
      <c r="DQ33" s="2">
        <v>69.2</v>
      </c>
      <c r="DR33" s="2">
        <v>46.2</v>
      </c>
      <c r="DS33" s="2">
        <v>37.700000000000003</v>
      </c>
      <c r="DT33" s="2">
        <v>41.4</v>
      </c>
      <c r="DU33" s="2">
        <v>45.9</v>
      </c>
      <c r="DV33" s="2">
        <v>47.8</v>
      </c>
      <c r="DW33" s="2">
        <v>41.3</v>
      </c>
      <c r="DX33" s="2">
        <v>43.1</v>
      </c>
      <c r="DY33" s="2">
        <v>38.6</v>
      </c>
      <c r="DZ33" s="2">
        <v>41.7</v>
      </c>
      <c r="EA33" s="2">
        <v>48.7</v>
      </c>
      <c r="EB33" s="2">
        <v>46.6</v>
      </c>
      <c r="EC33" s="2">
        <v>75.400000000000006</v>
      </c>
      <c r="ED33" s="2">
        <v>48.4</v>
      </c>
      <c r="EE33" s="2">
        <v>37.1</v>
      </c>
      <c r="EF33" s="2">
        <v>40.700000000000003</v>
      </c>
      <c r="EG33" s="2">
        <v>42.3</v>
      </c>
      <c r="EH33" s="2">
        <v>43.4</v>
      </c>
      <c r="EI33" s="2">
        <v>42</v>
      </c>
      <c r="EJ33" s="2">
        <v>41.5</v>
      </c>
      <c r="EK33" s="2">
        <v>38.5</v>
      </c>
      <c r="EL33" s="2">
        <v>38.9</v>
      </c>
      <c r="EM33" s="2">
        <v>41.4</v>
      </c>
      <c r="EN33" s="2">
        <v>45.4</v>
      </c>
      <c r="EO33" s="2">
        <v>66.8</v>
      </c>
      <c r="EP33" s="2">
        <v>38.200000000000003</v>
      </c>
      <c r="EQ33" s="2">
        <v>33</v>
      </c>
      <c r="ER33" s="2">
        <v>41.1</v>
      </c>
      <c r="ES33" s="2">
        <v>41.3</v>
      </c>
      <c r="ET33" s="2">
        <v>41.7</v>
      </c>
      <c r="EU33" s="2">
        <v>38.1</v>
      </c>
      <c r="EV33" s="2">
        <v>38.200000000000003</v>
      </c>
      <c r="EW33" s="2">
        <v>38.9</v>
      </c>
      <c r="EX33" s="2">
        <v>39.700000000000003</v>
      </c>
      <c r="EY33" s="2">
        <v>44.7</v>
      </c>
      <c r="EZ33" s="2">
        <v>46.2</v>
      </c>
      <c r="FA33" s="2">
        <v>69.3</v>
      </c>
      <c r="FB33" s="2">
        <v>42.6</v>
      </c>
      <c r="FC33" s="2">
        <v>40.9</v>
      </c>
      <c r="FD33" s="2">
        <v>47.7</v>
      </c>
      <c r="FE33" s="2">
        <v>51.4</v>
      </c>
      <c r="FF33" s="2">
        <v>49.1</v>
      </c>
      <c r="FG33" s="2">
        <v>47</v>
      </c>
      <c r="FH33" s="2">
        <v>48.1</v>
      </c>
      <c r="FI33" s="2">
        <v>47.6</v>
      </c>
      <c r="FJ33" s="2">
        <v>48</v>
      </c>
      <c r="FK33" s="2">
        <v>50.4</v>
      </c>
      <c r="FL33" s="2">
        <v>51.8</v>
      </c>
      <c r="FM33" s="2">
        <v>79.900000000000006</v>
      </c>
      <c r="FN33" s="2">
        <v>45.6</v>
      </c>
      <c r="FO33" s="2">
        <v>42.2</v>
      </c>
      <c r="FP33" s="2">
        <v>46.5</v>
      </c>
      <c r="FQ33" s="2">
        <v>47.3</v>
      </c>
      <c r="FR33" s="2">
        <v>49.8</v>
      </c>
      <c r="FS33" s="2">
        <v>46</v>
      </c>
      <c r="FT33" s="2">
        <v>46.8</v>
      </c>
      <c r="FU33" s="2">
        <v>47.4</v>
      </c>
      <c r="FV33" s="2">
        <v>46</v>
      </c>
      <c r="FW33" s="2">
        <v>57.4</v>
      </c>
      <c r="FX33" s="2">
        <v>58.4</v>
      </c>
      <c r="FY33" s="2">
        <v>86.1</v>
      </c>
      <c r="FZ33" s="2">
        <v>54</v>
      </c>
      <c r="GA33" s="2">
        <v>48.7</v>
      </c>
      <c r="GB33" s="2">
        <v>51.7</v>
      </c>
      <c r="GC33" s="2">
        <v>58</v>
      </c>
      <c r="GD33" s="2">
        <v>59.6</v>
      </c>
      <c r="GE33" s="2">
        <v>52.3</v>
      </c>
      <c r="GF33" s="2">
        <v>58.7</v>
      </c>
      <c r="GG33" s="2">
        <v>58</v>
      </c>
      <c r="GH33" s="2">
        <v>59.8</v>
      </c>
      <c r="GI33" s="2">
        <v>66.400000000000006</v>
      </c>
      <c r="GJ33" s="2">
        <v>66.7</v>
      </c>
      <c r="GK33" s="2">
        <v>98.2</v>
      </c>
      <c r="GL33" s="2">
        <v>63.6</v>
      </c>
      <c r="GM33" s="2">
        <v>55.3</v>
      </c>
      <c r="GN33" s="2">
        <v>64.2</v>
      </c>
      <c r="GO33" s="2">
        <v>67.599999999999994</v>
      </c>
      <c r="GP33" s="2">
        <v>65.400000000000006</v>
      </c>
      <c r="GQ33" s="2">
        <v>61</v>
      </c>
      <c r="GR33" s="2">
        <v>66.5</v>
      </c>
      <c r="GS33" s="2">
        <v>63.3</v>
      </c>
      <c r="GT33" s="2">
        <v>65</v>
      </c>
      <c r="GU33" s="2">
        <v>74.599999999999994</v>
      </c>
      <c r="GV33" s="2">
        <v>78.900000000000006</v>
      </c>
      <c r="GW33" s="2">
        <v>110</v>
      </c>
      <c r="GX33" s="2">
        <v>72.2</v>
      </c>
      <c r="GY33" s="2">
        <v>61.5</v>
      </c>
      <c r="GZ33" s="2">
        <v>78.400000000000006</v>
      </c>
      <c r="HA33" s="2">
        <v>76.5</v>
      </c>
      <c r="HB33" s="2">
        <v>76.099999999999994</v>
      </c>
      <c r="HC33" s="2">
        <v>76.599999999999994</v>
      </c>
      <c r="HD33" s="2">
        <v>84.6</v>
      </c>
      <c r="HE33" s="2">
        <v>78</v>
      </c>
      <c r="HF33" s="2">
        <v>81.7</v>
      </c>
      <c r="HG33" s="2">
        <v>90.9</v>
      </c>
      <c r="HH33" s="2">
        <v>95.9</v>
      </c>
      <c r="HI33" s="2">
        <v>125.2</v>
      </c>
      <c r="HJ33" s="2">
        <v>84.9</v>
      </c>
      <c r="HK33" s="2">
        <v>67.7</v>
      </c>
      <c r="HL33" s="2">
        <v>79.2</v>
      </c>
      <c r="HM33" s="2">
        <v>79.400000000000006</v>
      </c>
      <c r="HN33" s="2">
        <v>85.2</v>
      </c>
      <c r="HO33" s="2">
        <v>94.6</v>
      </c>
      <c r="HP33" s="2">
        <v>64.599999999999994</v>
      </c>
      <c r="HQ33" s="2">
        <v>70.8</v>
      </c>
      <c r="HR33" s="2">
        <v>73.2</v>
      </c>
      <c r="HS33" s="2">
        <v>88</v>
      </c>
      <c r="HT33" s="2">
        <v>98.6</v>
      </c>
      <c r="HU33" s="2">
        <v>145.19999999999999</v>
      </c>
      <c r="HV33" s="2">
        <v>88.4</v>
      </c>
      <c r="HW33" s="2">
        <v>81.099999999999994</v>
      </c>
      <c r="HX33" s="2">
        <v>92.5</v>
      </c>
      <c r="HY33" s="2">
        <v>78.8</v>
      </c>
      <c r="HZ33" s="2">
        <v>84.2</v>
      </c>
      <c r="IA33" s="2">
        <v>81.599999999999994</v>
      </c>
      <c r="IB33" s="2">
        <v>91.6</v>
      </c>
      <c r="IC33" s="2">
        <v>90</v>
      </c>
      <c r="ID33" s="2">
        <v>92.4</v>
      </c>
      <c r="IE33" s="2">
        <v>106.6</v>
      </c>
      <c r="IF33" s="2">
        <v>109.9</v>
      </c>
      <c r="IG33" s="2">
        <v>154.6</v>
      </c>
      <c r="IH33" s="2">
        <v>103.9</v>
      </c>
      <c r="II33" s="2">
        <v>92.3</v>
      </c>
      <c r="IJ33" s="2">
        <v>98.9</v>
      </c>
      <c r="IK33" s="2">
        <v>108</v>
      </c>
      <c r="IL33" s="2">
        <v>114.8</v>
      </c>
      <c r="IM33" s="2">
        <v>100.5</v>
      </c>
      <c r="IN33" s="2">
        <v>108.6</v>
      </c>
      <c r="IO33" s="2">
        <v>110.7</v>
      </c>
      <c r="IP33" s="2">
        <v>110.4</v>
      </c>
      <c r="IQ33" s="2">
        <v>122.2</v>
      </c>
      <c r="IR33" s="2">
        <v>128.6</v>
      </c>
      <c r="IS33" s="2">
        <v>173</v>
      </c>
      <c r="IT33" s="2">
        <v>103.3</v>
      </c>
      <c r="IU33" s="2">
        <v>99.1</v>
      </c>
      <c r="IV33" s="2">
        <v>112.9</v>
      </c>
      <c r="IW33" s="2">
        <v>108.5</v>
      </c>
      <c r="IX33" s="2">
        <v>115.9</v>
      </c>
      <c r="IY33" s="2">
        <v>111.1</v>
      </c>
      <c r="IZ33" s="2">
        <v>116.9</v>
      </c>
      <c r="JA33" s="2">
        <v>115.5</v>
      </c>
      <c r="JB33" s="2">
        <v>117.2</v>
      </c>
      <c r="JC33" s="2">
        <v>136.5</v>
      </c>
      <c r="JD33" s="2">
        <v>136.80000000000001</v>
      </c>
      <c r="JE33" s="2">
        <v>192.8</v>
      </c>
      <c r="JF33" s="2">
        <v>116</v>
      </c>
      <c r="JG33" s="2">
        <v>111.1</v>
      </c>
      <c r="JH33" s="2">
        <v>124.3</v>
      </c>
      <c r="JI33" s="2">
        <v>115.6</v>
      </c>
      <c r="JJ33" s="2">
        <v>119.3</v>
      </c>
      <c r="JK33" s="2">
        <v>116.9</v>
      </c>
      <c r="JL33" s="2">
        <v>125</v>
      </c>
      <c r="JM33" s="2">
        <v>126.7</v>
      </c>
      <c r="JN33" s="2">
        <v>123.3</v>
      </c>
      <c r="JO33" s="2">
        <v>138.1</v>
      </c>
      <c r="JP33" s="2">
        <v>137.69999999999999</v>
      </c>
      <c r="JQ33" s="2">
        <v>210.9</v>
      </c>
      <c r="JR33" s="2">
        <v>126.7</v>
      </c>
      <c r="JS33" s="2">
        <v>122.6</v>
      </c>
      <c r="JT33" s="2">
        <v>127.4</v>
      </c>
      <c r="JU33" s="2">
        <v>130.80000000000001</v>
      </c>
      <c r="JV33" s="2">
        <v>143.80000000000001</v>
      </c>
      <c r="JW33" s="2">
        <v>134</v>
      </c>
      <c r="JX33" s="2">
        <v>133.6</v>
      </c>
      <c r="JY33" s="2">
        <v>131.4</v>
      </c>
      <c r="JZ33" s="2">
        <v>130</v>
      </c>
      <c r="KA33" s="2">
        <v>145</v>
      </c>
      <c r="KB33" s="2">
        <v>148.30000000000001</v>
      </c>
      <c r="KC33" s="2">
        <v>203.5</v>
      </c>
      <c r="KD33" s="2">
        <v>131.80000000000001</v>
      </c>
      <c r="KE33" s="2">
        <v>121.3</v>
      </c>
      <c r="KF33" s="2">
        <v>138.80000000000001</v>
      </c>
      <c r="KG33" s="2">
        <v>132.80000000000001</v>
      </c>
      <c r="KH33" s="2">
        <v>141.19999999999999</v>
      </c>
      <c r="KI33" s="2">
        <v>147.30000000000001</v>
      </c>
      <c r="KJ33" s="2">
        <v>139.6</v>
      </c>
      <c r="KK33" s="2">
        <v>144.30000000000001</v>
      </c>
      <c r="KL33" s="2">
        <v>144.6</v>
      </c>
      <c r="KM33" s="2">
        <v>170.8</v>
      </c>
      <c r="KN33" s="2">
        <v>161.69999999999999</v>
      </c>
      <c r="KO33" s="2">
        <v>212.9</v>
      </c>
      <c r="KP33" s="2">
        <v>133.9</v>
      </c>
      <c r="KQ33" s="2">
        <v>121.4</v>
      </c>
      <c r="KR33" s="2">
        <v>138.6</v>
      </c>
      <c r="KS33" s="2">
        <v>130.1</v>
      </c>
      <c r="KT33" s="2">
        <v>141.69999999999999</v>
      </c>
      <c r="KU33" s="2">
        <v>136.1</v>
      </c>
      <c r="KV33" s="2">
        <v>142.69999999999999</v>
      </c>
      <c r="KW33" s="2">
        <v>147</v>
      </c>
      <c r="KX33" s="2">
        <v>149.9</v>
      </c>
      <c r="KY33" s="2">
        <v>163.5</v>
      </c>
      <c r="KZ33" s="2">
        <v>183</v>
      </c>
      <c r="LA33" s="2">
        <v>231.2</v>
      </c>
      <c r="LB33" s="2">
        <v>155.19999999999999</v>
      </c>
      <c r="LC33" s="2">
        <v>146.19999999999999</v>
      </c>
      <c r="LD33" s="2">
        <v>151.69999999999999</v>
      </c>
      <c r="LE33" s="2">
        <v>156.19999999999999</v>
      </c>
      <c r="LF33" s="2">
        <v>161</v>
      </c>
      <c r="LG33" s="2">
        <v>146.5</v>
      </c>
      <c r="LH33" s="2">
        <v>144.80000000000001</v>
      </c>
      <c r="LI33" s="2">
        <v>141.1</v>
      </c>
      <c r="LJ33" s="2">
        <v>136.4</v>
      </c>
      <c r="LK33" s="2">
        <v>158.1</v>
      </c>
      <c r="LL33" s="2">
        <v>155.80000000000001</v>
      </c>
      <c r="LM33" s="2">
        <v>215.1</v>
      </c>
      <c r="LN33" s="2">
        <v>136.4</v>
      </c>
      <c r="LO33" s="2">
        <v>116.9</v>
      </c>
      <c r="LP33" s="2">
        <v>143.9</v>
      </c>
      <c r="LQ33" s="2">
        <v>139.1</v>
      </c>
      <c r="LR33" s="2">
        <v>149.19999999999999</v>
      </c>
      <c r="LS33" s="2">
        <v>138.1</v>
      </c>
      <c r="LT33" s="2">
        <v>138.80000000000001</v>
      </c>
      <c r="LU33" s="2">
        <v>139.19999999999999</v>
      </c>
      <c r="LV33" s="2">
        <v>143.80000000000001</v>
      </c>
      <c r="LW33" s="2">
        <v>156.6</v>
      </c>
      <c r="LX33" s="2">
        <v>167.1</v>
      </c>
      <c r="LY33" s="2">
        <v>251.7</v>
      </c>
      <c r="LZ33" s="2">
        <v>161.6</v>
      </c>
      <c r="MA33" s="2">
        <v>137.30000000000001</v>
      </c>
      <c r="MB33" s="2">
        <v>145.30000000000001</v>
      </c>
      <c r="MC33" s="2">
        <v>162.9</v>
      </c>
      <c r="MD33" s="2">
        <v>189.4</v>
      </c>
      <c r="ME33" s="2">
        <v>173.5</v>
      </c>
      <c r="MF33" s="2">
        <v>166.4</v>
      </c>
      <c r="MG33" s="2">
        <v>165.4</v>
      </c>
      <c r="MH33" s="2">
        <v>165.9</v>
      </c>
      <c r="MI33" s="2">
        <v>164</v>
      </c>
      <c r="MJ33" s="2">
        <v>164.1</v>
      </c>
      <c r="MK33" s="2">
        <v>260.5</v>
      </c>
      <c r="ML33" s="2">
        <v>164.1</v>
      </c>
      <c r="MM33" s="2">
        <v>149.1</v>
      </c>
      <c r="MN33" s="2">
        <v>160.19999999999999</v>
      </c>
      <c r="MO33" s="2">
        <v>195.5</v>
      </c>
      <c r="MP33" s="2">
        <v>197.8</v>
      </c>
    </row>
    <row r="34" spans="1:354" x14ac:dyDescent="0.25">
      <c r="A34" t="s">
        <v>32</v>
      </c>
      <c r="B34" s="12" t="s">
        <v>252</v>
      </c>
      <c r="C34" t="s">
        <v>211</v>
      </c>
      <c r="D34" t="str">
        <f t="shared" si="0"/>
        <v>Clothing, footwear &amp; personal accessory retailing</v>
      </c>
      <c r="E34" s="2">
        <v>119.9</v>
      </c>
      <c r="F34" s="2">
        <v>122.5</v>
      </c>
      <c r="G34" s="2">
        <v>109.6</v>
      </c>
      <c r="H34" s="2">
        <v>117.2</v>
      </c>
      <c r="I34" s="2">
        <v>108.7</v>
      </c>
      <c r="J34" s="2">
        <v>113.8</v>
      </c>
      <c r="K34" s="2">
        <v>118.7</v>
      </c>
      <c r="L34" s="2">
        <v>136.9</v>
      </c>
      <c r="M34" s="2">
        <v>188</v>
      </c>
      <c r="N34" s="2">
        <v>106.6</v>
      </c>
      <c r="O34" s="2">
        <v>96.9</v>
      </c>
      <c r="P34" s="2">
        <v>128.80000000000001</v>
      </c>
      <c r="Q34" s="2">
        <v>134.1</v>
      </c>
      <c r="R34" s="2">
        <v>130.30000000000001</v>
      </c>
      <c r="S34" s="2">
        <v>115.9</v>
      </c>
      <c r="T34" s="2">
        <v>121.7</v>
      </c>
      <c r="U34" s="2">
        <v>117</v>
      </c>
      <c r="V34" s="2">
        <v>121.3</v>
      </c>
      <c r="W34" s="2">
        <v>132</v>
      </c>
      <c r="X34" s="2">
        <v>139.6</v>
      </c>
      <c r="Y34" s="2">
        <v>209.4</v>
      </c>
      <c r="Z34" s="2">
        <v>121.6</v>
      </c>
      <c r="AA34" s="2">
        <v>116.7</v>
      </c>
      <c r="AB34" s="2">
        <v>140.69999999999999</v>
      </c>
      <c r="AC34" s="2">
        <v>138.4</v>
      </c>
      <c r="AD34" s="2">
        <v>154.69999999999999</v>
      </c>
      <c r="AE34" s="2">
        <v>133.4</v>
      </c>
      <c r="AF34" s="2">
        <v>132.30000000000001</v>
      </c>
      <c r="AG34" s="2">
        <v>127.3</v>
      </c>
      <c r="AH34" s="2">
        <v>117.6</v>
      </c>
      <c r="AI34" s="2">
        <v>135.6</v>
      </c>
      <c r="AJ34" s="2">
        <v>150.30000000000001</v>
      </c>
      <c r="AK34" s="2">
        <v>202.5</v>
      </c>
      <c r="AL34" s="2">
        <v>128.1</v>
      </c>
      <c r="AM34" s="2">
        <v>120.8</v>
      </c>
      <c r="AN34" s="2">
        <v>140.4</v>
      </c>
      <c r="AO34" s="2">
        <v>144</v>
      </c>
      <c r="AP34" s="2">
        <v>172.2</v>
      </c>
      <c r="AQ34" s="2">
        <v>145.69999999999999</v>
      </c>
      <c r="AR34" s="2">
        <v>147.5</v>
      </c>
      <c r="AS34" s="2">
        <v>146.69999999999999</v>
      </c>
      <c r="AT34" s="2">
        <v>139.4</v>
      </c>
      <c r="AU34" s="2">
        <v>162.6</v>
      </c>
      <c r="AV34" s="2">
        <v>168.9</v>
      </c>
      <c r="AW34" s="2">
        <v>232.8</v>
      </c>
      <c r="AX34" s="2">
        <v>128.4</v>
      </c>
      <c r="AY34" s="2">
        <v>121</v>
      </c>
      <c r="AZ34" s="2">
        <v>127.7</v>
      </c>
      <c r="BA34" s="2">
        <v>169</v>
      </c>
      <c r="BB34" s="2">
        <v>185.6</v>
      </c>
      <c r="BC34" s="2">
        <v>147.69999999999999</v>
      </c>
      <c r="BD34" s="2">
        <v>163.6</v>
      </c>
      <c r="BE34" s="2">
        <v>154.19999999999999</v>
      </c>
      <c r="BF34" s="2">
        <v>151.6</v>
      </c>
      <c r="BG34" s="2">
        <v>166.9</v>
      </c>
      <c r="BH34" s="2">
        <v>167.9</v>
      </c>
      <c r="BI34" s="2">
        <v>252.5</v>
      </c>
      <c r="BJ34" s="2">
        <v>142.4</v>
      </c>
      <c r="BK34" s="2">
        <v>133</v>
      </c>
      <c r="BL34" s="2">
        <v>158.1</v>
      </c>
      <c r="BM34" s="2">
        <v>167.7</v>
      </c>
      <c r="BN34" s="2">
        <v>181</v>
      </c>
      <c r="BO34" s="2">
        <v>163.5</v>
      </c>
      <c r="BP34" s="2">
        <v>179.2</v>
      </c>
      <c r="BQ34" s="2">
        <v>161.4</v>
      </c>
      <c r="BR34" s="2">
        <v>167.1</v>
      </c>
      <c r="BS34" s="2">
        <v>178</v>
      </c>
      <c r="BT34" s="2">
        <v>179.7</v>
      </c>
      <c r="BU34" s="2">
        <v>264.10000000000002</v>
      </c>
      <c r="BV34" s="2">
        <v>138</v>
      </c>
      <c r="BW34" s="2">
        <v>154.30000000000001</v>
      </c>
      <c r="BX34" s="2">
        <v>167</v>
      </c>
      <c r="BY34" s="2">
        <v>173.9</v>
      </c>
      <c r="BZ34" s="2">
        <v>193.4</v>
      </c>
      <c r="CA34" s="2">
        <v>183.1</v>
      </c>
      <c r="CB34" s="2">
        <v>173.9</v>
      </c>
      <c r="CC34" s="2">
        <v>173.7</v>
      </c>
      <c r="CD34" s="2">
        <v>189.9</v>
      </c>
      <c r="CE34" s="2">
        <v>199.5</v>
      </c>
      <c r="CF34" s="2">
        <v>196</v>
      </c>
      <c r="CG34" s="2">
        <v>273</v>
      </c>
      <c r="CH34" s="2">
        <v>163.4</v>
      </c>
      <c r="CI34" s="2">
        <v>154.30000000000001</v>
      </c>
      <c r="CJ34" s="2">
        <v>171.7</v>
      </c>
      <c r="CK34" s="2">
        <v>183.5</v>
      </c>
      <c r="CL34" s="2">
        <v>195</v>
      </c>
      <c r="CM34" s="2">
        <v>180.2</v>
      </c>
      <c r="CN34" s="2">
        <v>170.9</v>
      </c>
      <c r="CO34" s="2">
        <v>163</v>
      </c>
      <c r="CP34" s="2">
        <v>164.8</v>
      </c>
      <c r="CQ34" s="2">
        <v>170.3</v>
      </c>
      <c r="CR34" s="2">
        <v>182.2</v>
      </c>
      <c r="CS34" s="2">
        <v>269.89999999999998</v>
      </c>
      <c r="CT34" s="2">
        <v>153.1</v>
      </c>
      <c r="CU34" s="2">
        <v>137.30000000000001</v>
      </c>
      <c r="CV34" s="2">
        <v>152.5</v>
      </c>
      <c r="CW34" s="2">
        <v>165.9</v>
      </c>
      <c r="CX34" s="2">
        <v>181</v>
      </c>
      <c r="CY34" s="2">
        <v>174.7</v>
      </c>
      <c r="CZ34" s="2">
        <v>172.1</v>
      </c>
      <c r="DA34" s="2">
        <v>166.1</v>
      </c>
      <c r="DB34" s="2">
        <v>156.30000000000001</v>
      </c>
      <c r="DC34" s="2">
        <v>169.8</v>
      </c>
      <c r="DD34" s="2">
        <v>180.1</v>
      </c>
      <c r="DE34" s="2">
        <v>258.7</v>
      </c>
      <c r="DF34" s="2">
        <v>156</v>
      </c>
      <c r="DG34" s="2">
        <v>142.30000000000001</v>
      </c>
      <c r="DH34" s="2">
        <v>154.69999999999999</v>
      </c>
      <c r="DI34" s="2">
        <v>178.9</v>
      </c>
      <c r="DJ34" s="2">
        <v>184</v>
      </c>
      <c r="DK34" s="2">
        <v>152.19999999999999</v>
      </c>
      <c r="DL34" s="2">
        <v>171.7</v>
      </c>
      <c r="DM34" s="2">
        <v>159.6</v>
      </c>
      <c r="DN34" s="2">
        <v>148.19999999999999</v>
      </c>
      <c r="DO34" s="2">
        <v>177.8</v>
      </c>
      <c r="DP34" s="2">
        <v>174.4</v>
      </c>
      <c r="DQ34" s="2">
        <v>249.2</v>
      </c>
      <c r="DR34" s="2">
        <v>155.6</v>
      </c>
      <c r="DS34" s="2">
        <v>135.9</v>
      </c>
      <c r="DT34" s="2">
        <v>153.1</v>
      </c>
      <c r="DU34" s="2">
        <v>177.3</v>
      </c>
      <c r="DV34" s="2">
        <v>183.5</v>
      </c>
      <c r="DW34" s="2">
        <v>166.6</v>
      </c>
      <c r="DX34" s="2">
        <v>169.4</v>
      </c>
      <c r="DY34" s="2">
        <v>146.4</v>
      </c>
      <c r="DZ34" s="2">
        <v>152</v>
      </c>
      <c r="EA34" s="2">
        <v>179.4</v>
      </c>
      <c r="EB34" s="2">
        <v>168</v>
      </c>
      <c r="EC34" s="2">
        <v>254.5</v>
      </c>
      <c r="ED34" s="2">
        <v>155.9</v>
      </c>
      <c r="EE34" s="2">
        <v>131.5</v>
      </c>
      <c r="EF34" s="2">
        <v>151.6</v>
      </c>
      <c r="EG34" s="2">
        <v>160.4</v>
      </c>
      <c r="EH34" s="2">
        <v>168.6</v>
      </c>
      <c r="EI34" s="2">
        <v>168.4</v>
      </c>
      <c r="EJ34" s="2">
        <v>169.7</v>
      </c>
      <c r="EK34" s="2">
        <v>147.19999999999999</v>
      </c>
      <c r="EL34" s="2">
        <v>141.6</v>
      </c>
      <c r="EM34" s="2">
        <v>151.80000000000001</v>
      </c>
      <c r="EN34" s="2">
        <v>164</v>
      </c>
      <c r="EO34" s="2">
        <v>238.9</v>
      </c>
      <c r="EP34" s="2">
        <v>135.4</v>
      </c>
      <c r="EQ34" s="2">
        <v>119.2</v>
      </c>
      <c r="ER34" s="2">
        <v>148.69999999999999</v>
      </c>
      <c r="ES34" s="2">
        <v>153.5</v>
      </c>
      <c r="ET34" s="2">
        <v>156</v>
      </c>
      <c r="EU34" s="2">
        <v>138.6</v>
      </c>
      <c r="EV34" s="2">
        <v>142.69999999999999</v>
      </c>
      <c r="EW34" s="2">
        <v>135.69999999999999</v>
      </c>
      <c r="EX34" s="2">
        <v>139.69999999999999</v>
      </c>
      <c r="EY34" s="2">
        <v>151</v>
      </c>
      <c r="EZ34" s="2">
        <v>156.19999999999999</v>
      </c>
      <c r="FA34" s="2">
        <v>241.7</v>
      </c>
      <c r="FB34" s="2">
        <v>150.5</v>
      </c>
      <c r="FC34" s="2">
        <v>128.80000000000001</v>
      </c>
      <c r="FD34" s="2">
        <v>146.5</v>
      </c>
      <c r="FE34" s="2">
        <v>163.80000000000001</v>
      </c>
      <c r="FF34" s="2">
        <v>153.4</v>
      </c>
      <c r="FG34" s="2">
        <v>151.19999999999999</v>
      </c>
      <c r="FH34" s="2">
        <v>146.5</v>
      </c>
      <c r="FI34" s="2">
        <v>138.5</v>
      </c>
      <c r="FJ34" s="2">
        <v>138.80000000000001</v>
      </c>
      <c r="FK34" s="2">
        <v>148.69999999999999</v>
      </c>
      <c r="FL34" s="2">
        <v>155.80000000000001</v>
      </c>
      <c r="FM34" s="2">
        <v>232.1</v>
      </c>
      <c r="FN34" s="2">
        <v>141.69999999999999</v>
      </c>
      <c r="FO34" s="2">
        <v>117.6</v>
      </c>
      <c r="FP34" s="2">
        <v>135.69999999999999</v>
      </c>
      <c r="FQ34" s="2">
        <v>151.19999999999999</v>
      </c>
      <c r="FR34" s="2">
        <v>152.80000000000001</v>
      </c>
      <c r="FS34" s="2">
        <v>141.80000000000001</v>
      </c>
      <c r="FT34" s="2">
        <v>142</v>
      </c>
      <c r="FU34" s="2">
        <v>133.19999999999999</v>
      </c>
      <c r="FV34" s="2">
        <v>131.19999999999999</v>
      </c>
      <c r="FW34" s="2">
        <v>158.1</v>
      </c>
      <c r="FX34" s="2">
        <v>153.9</v>
      </c>
      <c r="FY34" s="2">
        <v>223.3</v>
      </c>
      <c r="FZ34" s="2">
        <v>147.5</v>
      </c>
      <c r="GA34" s="2">
        <v>118.8</v>
      </c>
      <c r="GB34" s="2">
        <v>139.6</v>
      </c>
      <c r="GC34" s="2">
        <v>165.1</v>
      </c>
      <c r="GD34" s="2">
        <v>163.6</v>
      </c>
      <c r="GE34" s="2">
        <v>142.5</v>
      </c>
      <c r="GF34" s="2">
        <v>157.4</v>
      </c>
      <c r="GG34" s="2">
        <v>147.6</v>
      </c>
      <c r="GH34" s="2">
        <v>154.5</v>
      </c>
      <c r="GI34" s="2">
        <v>167.6</v>
      </c>
      <c r="GJ34" s="2">
        <v>175</v>
      </c>
      <c r="GK34" s="2">
        <v>249.4</v>
      </c>
      <c r="GL34" s="2">
        <v>156.4</v>
      </c>
      <c r="GM34" s="2">
        <v>138</v>
      </c>
      <c r="GN34" s="2">
        <v>166.9</v>
      </c>
      <c r="GO34" s="2">
        <v>189.9</v>
      </c>
      <c r="GP34" s="2">
        <v>194.1</v>
      </c>
      <c r="GQ34" s="2">
        <v>180.8</v>
      </c>
      <c r="GR34" s="2">
        <v>198.5</v>
      </c>
      <c r="GS34" s="2">
        <v>182.2</v>
      </c>
      <c r="GT34" s="2">
        <v>186.9</v>
      </c>
      <c r="GU34" s="2">
        <v>197.4</v>
      </c>
      <c r="GV34" s="2">
        <v>213.6</v>
      </c>
      <c r="GW34" s="2">
        <v>316.60000000000002</v>
      </c>
      <c r="GX34" s="2">
        <v>185.5</v>
      </c>
      <c r="GY34" s="2">
        <v>169</v>
      </c>
      <c r="GZ34" s="2">
        <v>213.4</v>
      </c>
      <c r="HA34" s="2">
        <v>221</v>
      </c>
      <c r="HB34" s="2">
        <v>218.2</v>
      </c>
      <c r="HC34" s="2">
        <v>223.7</v>
      </c>
      <c r="HD34" s="2">
        <v>224.6</v>
      </c>
      <c r="HE34" s="2">
        <v>218.1</v>
      </c>
      <c r="HF34" s="2">
        <v>232.8</v>
      </c>
      <c r="HG34" s="2">
        <v>243</v>
      </c>
      <c r="HH34" s="2">
        <v>251.3</v>
      </c>
      <c r="HI34" s="2">
        <v>357.1</v>
      </c>
      <c r="HJ34" s="2">
        <v>221</v>
      </c>
      <c r="HK34" s="2">
        <v>188.9</v>
      </c>
      <c r="HL34" s="2">
        <v>221.8</v>
      </c>
      <c r="HM34" s="2">
        <v>228</v>
      </c>
      <c r="HN34" s="2">
        <v>250.7</v>
      </c>
      <c r="HO34" s="2">
        <v>278</v>
      </c>
      <c r="HP34" s="2">
        <v>175.5</v>
      </c>
      <c r="HQ34" s="2">
        <v>190.9</v>
      </c>
      <c r="HR34" s="2">
        <v>194.7</v>
      </c>
      <c r="HS34" s="2">
        <v>209.5</v>
      </c>
      <c r="HT34" s="2">
        <v>246.1</v>
      </c>
      <c r="HU34" s="2">
        <v>365.1</v>
      </c>
      <c r="HV34" s="2">
        <v>212.9</v>
      </c>
      <c r="HW34" s="2">
        <v>189.4</v>
      </c>
      <c r="HX34" s="2">
        <v>230</v>
      </c>
      <c r="HY34" s="2">
        <v>221.3</v>
      </c>
      <c r="HZ34" s="2">
        <v>228.7</v>
      </c>
      <c r="IA34" s="2">
        <v>219.3</v>
      </c>
      <c r="IB34" s="2">
        <v>220.8</v>
      </c>
      <c r="IC34" s="2">
        <v>212.5</v>
      </c>
      <c r="ID34" s="2">
        <v>215.4</v>
      </c>
      <c r="IE34" s="2">
        <v>241.7</v>
      </c>
      <c r="IF34" s="2">
        <v>252.4</v>
      </c>
      <c r="IG34" s="2">
        <v>365</v>
      </c>
      <c r="IH34" s="2">
        <v>234.4</v>
      </c>
      <c r="II34" s="2">
        <v>206.5</v>
      </c>
      <c r="IJ34" s="2">
        <v>239.1</v>
      </c>
      <c r="IK34" s="2">
        <v>273.2</v>
      </c>
      <c r="IL34" s="2">
        <v>283.60000000000002</v>
      </c>
      <c r="IM34" s="2">
        <v>253.3</v>
      </c>
      <c r="IN34" s="2">
        <v>257.89999999999998</v>
      </c>
      <c r="IO34" s="2">
        <v>258.2</v>
      </c>
      <c r="IP34" s="2">
        <v>262.8</v>
      </c>
      <c r="IQ34" s="2">
        <v>286.8</v>
      </c>
      <c r="IR34" s="2">
        <v>304.5</v>
      </c>
      <c r="IS34" s="2">
        <v>410.1</v>
      </c>
      <c r="IT34" s="2">
        <v>240.2</v>
      </c>
      <c r="IU34" s="2">
        <v>226.3</v>
      </c>
      <c r="IV34" s="2">
        <v>275</v>
      </c>
      <c r="IW34" s="2">
        <v>286.89999999999998</v>
      </c>
      <c r="IX34" s="2">
        <v>298</v>
      </c>
      <c r="IY34" s="2">
        <v>277.89999999999998</v>
      </c>
      <c r="IZ34" s="2">
        <v>274.3</v>
      </c>
      <c r="JA34" s="2">
        <v>268.2</v>
      </c>
      <c r="JB34" s="2">
        <v>274.5</v>
      </c>
      <c r="JC34" s="2">
        <v>315.2</v>
      </c>
      <c r="JD34" s="2">
        <v>324.89999999999998</v>
      </c>
      <c r="JE34" s="2">
        <v>454.4</v>
      </c>
      <c r="JF34" s="2">
        <v>279.8</v>
      </c>
      <c r="JG34" s="2">
        <v>266.8</v>
      </c>
      <c r="JH34" s="2">
        <v>295.5</v>
      </c>
      <c r="JI34" s="2">
        <v>313.39999999999998</v>
      </c>
      <c r="JJ34" s="2">
        <v>323.7</v>
      </c>
      <c r="JK34" s="2">
        <v>310.8</v>
      </c>
      <c r="JL34" s="2">
        <v>316.2</v>
      </c>
      <c r="JM34" s="2">
        <v>309.5</v>
      </c>
      <c r="JN34" s="2">
        <v>309.7</v>
      </c>
      <c r="JO34" s="2">
        <v>328.3</v>
      </c>
      <c r="JP34" s="2">
        <v>330.1</v>
      </c>
      <c r="JQ34" s="2">
        <v>473.3</v>
      </c>
      <c r="JR34" s="2">
        <v>291.10000000000002</v>
      </c>
      <c r="JS34" s="2">
        <v>273.89999999999998</v>
      </c>
      <c r="JT34" s="2">
        <v>306.3</v>
      </c>
      <c r="JU34" s="2">
        <v>308</v>
      </c>
      <c r="JV34" s="2">
        <v>344.5</v>
      </c>
      <c r="JW34" s="2">
        <v>327.7</v>
      </c>
      <c r="JX34" s="2">
        <v>309.39999999999998</v>
      </c>
      <c r="JY34" s="2">
        <v>307.8</v>
      </c>
      <c r="JZ34" s="2">
        <v>327.39999999999998</v>
      </c>
      <c r="KA34" s="2">
        <v>337.1</v>
      </c>
      <c r="KB34" s="2">
        <v>338.1</v>
      </c>
      <c r="KC34" s="2">
        <v>465.5</v>
      </c>
      <c r="KD34" s="2">
        <v>298.7</v>
      </c>
      <c r="KE34" s="2">
        <v>273.8</v>
      </c>
      <c r="KF34" s="2">
        <v>320.60000000000002</v>
      </c>
      <c r="KG34" s="2">
        <v>320.8</v>
      </c>
      <c r="KH34" s="2">
        <v>331.7</v>
      </c>
      <c r="KI34" s="2">
        <v>334.7</v>
      </c>
      <c r="KJ34" s="2">
        <v>316.3</v>
      </c>
      <c r="KK34" s="2">
        <v>324.89999999999998</v>
      </c>
      <c r="KL34" s="2">
        <v>334.3</v>
      </c>
      <c r="KM34" s="2">
        <v>380.7</v>
      </c>
      <c r="KN34" s="2">
        <v>375.6</v>
      </c>
      <c r="KO34" s="2">
        <v>499.3</v>
      </c>
      <c r="KP34" s="2">
        <v>325.39999999999998</v>
      </c>
      <c r="KQ34" s="2">
        <v>299.89999999999998</v>
      </c>
      <c r="KR34" s="2">
        <v>358.6</v>
      </c>
      <c r="KS34" s="2">
        <v>352</v>
      </c>
      <c r="KT34" s="2">
        <v>369.3</v>
      </c>
      <c r="KU34" s="2">
        <v>362.8</v>
      </c>
      <c r="KV34" s="2">
        <v>368.3</v>
      </c>
      <c r="KW34" s="2">
        <v>363.8</v>
      </c>
      <c r="KX34" s="2">
        <v>371.7</v>
      </c>
      <c r="KY34" s="2">
        <v>410.6</v>
      </c>
      <c r="KZ34" s="2">
        <v>442.7</v>
      </c>
      <c r="LA34" s="2">
        <v>591.9</v>
      </c>
      <c r="LB34" s="2">
        <v>377.6</v>
      </c>
      <c r="LC34" s="2">
        <v>348.8</v>
      </c>
      <c r="LD34" s="2">
        <v>379.2</v>
      </c>
      <c r="LE34" s="2">
        <v>417.5</v>
      </c>
      <c r="LF34" s="2">
        <v>438.7</v>
      </c>
      <c r="LG34" s="2">
        <v>390.1</v>
      </c>
      <c r="LH34" s="2">
        <v>403.7</v>
      </c>
      <c r="LI34" s="2">
        <v>390.3</v>
      </c>
      <c r="LJ34" s="2">
        <v>402.5</v>
      </c>
      <c r="LK34" s="2">
        <v>434.7</v>
      </c>
      <c r="LL34" s="2">
        <v>444.9</v>
      </c>
      <c r="LM34" s="2">
        <v>623.5</v>
      </c>
      <c r="LN34" s="2">
        <v>406.5</v>
      </c>
      <c r="LO34" s="2">
        <v>340.9</v>
      </c>
      <c r="LP34" s="2">
        <v>433.6</v>
      </c>
      <c r="LQ34" s="2">
        <v>445.6</v>
      </c>
      <c r="LR34" s="2">
        <v>459.8</v>
      </c>
      <c r="LS34" s="2">
        <v>434.2</v>
      </c>
      <c r="LT34" s="2">
        <v>427.7</v>
      </c>
      <c r="LU34" s="2">
        <v>419.4</v>
      </c>
      <c r="LV34" s="2">
        <v>424.5</v>
      </c>
      <c r="LW34" s="2">
        <v>436.7</v>
      </c>
      <c r="LX34" s="2">
        <v>467.6</v>
      </c>
      <c r="LY34" s="2">
        <v>658.6</v>
      </c>
      <c r="LZ34" s="2">
        <v>443.2</v>
      </c>
      <c r="MA34" s="2">
        <v>365.1</v>
      </c>
      <c r="MB34" s="2">
        <v>421.7</v>
      </c>
      <c r="MC34" s="2">
        <v>442.6</v>
      </c>
      <c r="MD34" s="2">
        <v>485</v>
      </c>
      <c r="ME34" s="2">
        <v>455.7</v>
      </c>
      <c r="MF34" s="2">
        <v>440.9</v>
      </c>
      <c r="MG34" s="2">
        <v>424.4</v>
      </c>
      <c r="MH34" s="2">
        <v>436</v>
      </c>
      <c r="MI34" s="2">
        <v>454</v>
      </c>
      <c r="MJ34" s="2">
        <v>469.6</v>
      </c>
      <c r="MK34" s="2">
        <v>715.7</v>
      </c>
      <c r="ML34" s="2">
        <v>433.8</v>
      </c>
      <c r="MM34" s="2">
        <v>371.5</v>
      </c>
      <c r="MN34" s="2">
        <v>435.8</v>
      </c>
      <c r="MO34" s="2">
        <v>488.6</v>
      </c>
      <c r="MP34" s="2">
        <v>493</v>
      </c>
    </row>
    <row r="35" spans="1:354" x14ac:dyDescent="0.25">
      <c r="A35" t="s">
        <v>33</v>
      </c>
      <c r="B35" s="12" t="s">
        <v>253</v>
      </c>
      <c r="C35" t="s">
        <v>211</v>
      </c>
      <c r="D35" t="str">
        <f t="shared" si="0"/>
        <v>Department stores</v>
      </c>
      <c r="E35" s="2">
        <v>104.2</v>
      </c>
      <c r="F35" s="2">
        <v>110.2</v>
      </c>
      <c r="G35" s="2">
        <v>96.7</v>
      </c>
      <c r="H35" s="2">
        <v>104.6</v>
      </c>
      <c r="I35" s="2">
        <v>92.5</v>
      </c>
      <c r="J35" s="2">
        <v>98.3</v>
      </c>
      <c r="K35" s="2">
        <v>102.8</v>
      </c>
      <c r="L35" s="2">
        <v>114.6</v>
      </c>
      <c r="M35" s="2">
        <v>208.5</v>
      </c>
      <c r="N35" s="2">
        <v>81.5</v>
      </c>
      <c r="O35" s="2">
        <v>86.6</v>
      </c>
      <c r="P35" s="2">
        <v>108</v>
      </c>
      <c r="Q35" s="2">
        <v>115.3</v>
      </c>
      <c r="R35" s="2">
        <v>112.1</v>
      </c>
      <c r="S35" s="2">
        <v>100.1</v>
      </c>
      <c r="T35" s="2">
        <v>103.4</v>
      </c>
      <c r="U35" s="2">
        <v>101.4</v>
      </c>
      <c r="V35" s="2">
        <v>105.2</v>
      </c>
      <c r="W35" s="2">
        <v>106.4</v>
      </c>
      <c r="X35" s="2">
        <v>123.1</v>
      </c>
      <c r="Y35" s="2">
        <v>219.4</v>
      </c>
      <c r="Z35" s="2">
        <v>106.2</v>
      </c>
      <c r="AA35" s="2">
        <v>97.3</v>
      </c>
      <c r="AB35" s="2">
        <v>115.5</v>
      </c>
      <c r="AC35" s="2">
        <v>115</v>
      </c>
      <c r="AD35" s="2">
        <v>132.19999999999999</v>
      </c>
      <c r="AE35" s="2">
        <v>116.3</v>
      </c>
      <c r="AF35" s="2">
        <v>125.5</v>
      </c>
      <c r="AG35" s="2">
        <v>117.6</v>
      </c>
      <c r="AH35" s="2">
        <v>118.1</v>
      </c>
      <c r="AI35" s="2">
        <v>132.6</v>
      </c>
      <c r="AJ35" s="2">
        <v>141.80000000000001</v>
      </c>
      <c r="AK35" s="2">
        <v>240.1</v>
      </c>
      <c r="AL35" s="2">
        <v>116.6</v>
      </c>
      <c r="AM35" s="2">
        <v>106.1</v>
      </c>
      <c r="AN35" s="2">
        <v>119.8</v>
      </c>
      <c r="AO35" s="2">
        <v>135</v>
      </c>
      <c r="AP35" s="2">
        <v>159.5</v>
      </c>
      <c r="AQ35" s="2">
        <v>129.69999999999999</v>
      </c>
      <c r="AR35" s="2">
        <v>135</v>
      </c>
      <c r="AS35" s="2">
        <v>138.69999999999999</v>
      </c>
      <c r="AT35" s="2">
        <v>127.5</v>
      </c>
      <c r="AU35" s="2">
        <v>145</v>
      </c>
      <c r="AV35" s="2">
        <v>158.80000000000001</v>
      </c>
      <c r="AW35" s="2">
        <v>276</v>
      </c>
      <c r="AX35" s="2">
        <v>126.3</v>
      </c>
      <c r="AY35" s="2">
        <v>112.4</v>
      </c>
      <c r="AZ35" s="2">
        <v>128.19999999999999</v>
      </c>
      <c r="BA35" s="2">
        <v>141.5</v>
      </c>
      <c r="BB35" s="2">
        <v>170</v>
      </c>
      <c r="BC35" s="2">
        <v>123.1</v>
      </c>
      <c r="BD35" s="2">
        <v>154.9</v>
      </c>
      <c r="BE35" s="2">
        <v>134.30000000000001</v>
      </c>
      <c r="BF35" s="2">
        <v>148.6</v>
      </c>
      <c r="BG35" s="2">
        <v>147.80000000000001</v>
      </c>
      <c r="BH35" s="2">
        <v>151.1</v>
      </c>
      <c r="BI35" s="2">
        <v>317.5</v>
      </c>
      <c r="BJ35" s="2">
        <v>137.30000000000001</v>
      </c>
      <c r="BK35" s="2">
        <v>116</v>
      </c>
      <c r="BL35" s="2">
        <v>141.80000000000001</v>
      </c>
      <c r="BM35" s="2">
        <v>164.6</v>
      </c>
      <c r="BN35" s="2">
        <v>173.8</v>
      </c>
      <c r="BO35" s="2">
        <v>159.5</v>
      </c>
      <c r="BP35" s="2">
        <v>168</v>
      </c>
      <c r="BQ35" s="2">
        <v>136.19999999999999</v>
      </c>
      <c r="BR35" s="2">
        <v>155.1</v>
      </c>
      <c r="BS35" s="2">
        <v>166.8</v>
      </c>
      <c r="BT35" s="2">
        <v>161.1</v>
      </c>
      <c r="BU35" s="2">
        <v>362.3</v>
      </c>
      <c r="BV35" s="2">
        <v>147.19999999999999</v>
      </c>
      <c r="BW35" s="2">
        <v>122.1</v>
      </c>
      <c r="BX35" s="2">
        <v>161.69999999999999</v>
      </c>
      <c r="BY35" s="2">
        <v>172.3</v>
      </c>
      <c r="BZ35" s="2">
        <v>177.5</v>
      </c>
      <c r="CA35" s="2">
        <v>177.9</v>
      </c>
      <c r="CB35" s="2">
        <v>153.4</v>
      </c>
      <c r="CC35" s="2">
        <v>150</v>
      </c>
      <c r="CD35" s="2">
        <v>164.9</v>
      </c>
      <c r="CE35" s="2">
        <v>167.4</v>
      </c>
      <c r="CF35" s="2">
        <v>204.5</v>
      </c>
      <c r="CG35" s="2">
        <v>387.9</v>
      </c>
      <c r="CH35" s="2">
        <v>142</v>
      </c>
      <c r="CI35" s="2">
        <v>130.4</v>
      </c>
      <c r="CJ35" s="2">
        <v>166.5</v>
      </c>
      <c r="CK35" s="2">
        <v>161.1</v>
      </c>
      <c r="CL35" s="2">
        <v>176.7</v>
      </c>
      <c r="CM35" s="2">
        <v>192.2</v>
      </c>
      <c r="CN35" s="2">
        <v>159.19999999999999</v>
      </c>
      <c r="CO35" s="2">
        <v>165.2</v>
      </c>
      <c r="CP35" s="2">
        <v>171.6</v>
      </c>
      <c r="CQ35" s="2">
        <v>174.6</v>
      </c>
      <c r="CR35" s="2">
        <v>211.4</v>
      </c>
      <c r="CS35" s="2">
        <v>395.7</v>
      </c>
      <c r="CT35" s="2">
        <v>153.19999999999999</v>
      </c>
      <c r="CU35" s="2">
        <v>137</v>
      </c>
      <c r="CV35" s="2">
        <v>167.7</v>
      </c>
      <c r="CW35" s="2">
        <v>179.9</v>
      </c>
      <c r="CX35" s="2">
        <v>190.5</v>
      </c>
      <c r="CY35" s="2">
        <v>197.8</v>
      </c>
      <c r="CZ35" s="2">
        <v>157.9</v>
      </c>
      <c r="DA35" s="2">
        <v>173.4</v>
      </c>
      <c r="DB35" s="2">
        <v>164.2</v>
      </c>
      <c r="DC35" s="2">
        <v>178.7</v>
      </c>
      <c r="DD35" s="2">
        <v>214.5</v>
      </c>
      <c r="DE35" s="2">
        <v>377.7</v>
      </c>
      <c r="DF35" s="2">
        <v>154.4</v>
      </c>
      <c r="DG35" s="2">
        <v>137.1</v>
      </c>
      <c r="DH35" s="2">
        <v>169.8</v>
      </c>
      <c r="DI35" s="2">
        <v>176.4</v>
      </c>
      <c r="DJ35" s="2">
        <v>193.4</v>
      </c>
      <c r="DK35" s="2">
        <v>178.8</v>
      </c>
      <c r="DL35" s="2">
        <v>179.3</v>
      </c>
      <c r="DM35" s="2">
        <v>176.2</v>
      </c>
      <c r="DN35" s="2">
        <v>176.1</v>
      </c>
      <c r="DO35" s="2">
        <v>194.9</v>
      </c>
      <c r="DP35" s="2">
        <v>219.2</v>
      </c>
      <c r="DQ35" s="2">
        <v>385.1</v>
      </c>
      <c r="DR35" s="2">
        <v>167.9</v>
      </c>
      <c r="DS35" s="2">
        <v>156.9</v>
      </c>
      <c r="DT35" s="2">
        <v>166</v>
      </c>
      <c r="DU35" s="2">
        <v>203.8</v>
      </c>
      <c r="DV35" s="2">
        <v>203.8</v>
      </c>
      <c r="DW35" s="2">
        <v>194.7</v>
      </c>
      <c r="DX35" s="2">
        <v>184.7</v>
      </c>
      <c r="DY35" s="2">
        <v>171.1</v>
      </c>
      <c r="DZ35" s="2">
        <v>190</v>
      </c>
      <c r="EA35" s="2">
        <v>208.4</v>
      </c>
      <c r="EB35" s="2">
        <v>227.1</v>
      </c>
      <c r="EC35" s="2">
        <v>392.6</v>
      </c>
      <c r="ED35" s="2">
        <v>180.9</v>
      </c>
      <c r="EE35" s="2">
        <v>147.30000000000001</v>
      </c>
      <c r="EF35" s="2">
        <v>179.2</v>
      </c>
      <c r="EG35" s="2">
        <v>203</v>
      </c>
      <c r="EH35" s="2">
        <v>215.7</v>
      </c>
      <c r="EI35" s="2">
        <v>207.3</v>
      </c>
      <c r="EJ35" s="2">
        <v>173.7</v>
      </c>
      <c r="EK35" s="2">
        <v>157.80000000000001</v>
      </c>
      <c r="EL35" s="2">
        <v>193.6</v>
      </c>
      <c r="EM35" s="2">
        <v>201</v>
      </c>
      <c r="EN35" s="2">
        <v>219.9</v>
      </c>
      <c r="EO35" s="2">
        <v>396.8</v>
      </c>
      <c r="EP35" s="2">
        <v>167.5</v>
      </c>
      <c r="EQ35" s="2">
        <v>149.1</v>
      </c>
      <c r="ER35" s="2">
        <v>189.2</v>
      </c>
      <c r="ES35" s="2">
        <v>197</v>
      </c>
      <c r="ET35" s="2">
        <v>212.1</v>
      </c>
      <c r="EU35" s="2">
        <v>210.8</v>
      </c>
      <c r="EV35" s="2">
        <v>169.9</v>
      </c>
      <c r="EW35" s="2">
        <v>182.2</v>
      </c>
      <c r="EX35" s="2">
        <v>202.8</v>
      </c>
      <c r="EY35" s="2">
        <v>215.2</v>
      </c>
      <c r="EZ35" s="2">
        <v>223.1</v>
      </c>
      <c r="FA35" s="2">
        <v>418.7</v>
      </c>
      <c r="FB35" s="2">
        <v>165.1</v>
      </c>
      <c r="FC35" s="2">
        <v>152</v>
      </c>
      <c r="FD35" s="2">
        <v>188.2</v>
      </c>
      <c r="FE35" s="2">
        <v>215.7</v>
      </c>
      <c r="FF35" s="2">
        <v>211.6</v>
      </c>
      <c r="FG35" s="2">
        <v>209.9</v>
      </c>
      <c r="FH35" s="2">
        <v>197.2</v>
      </c>
      <c r="FI35" s="2">
        <v>197.8</v>
      </c>
      <c r="FJ35" s="2">
        <v>195.3</v>
      </c>
      <c r="FK35" s="2">
        <v>203</v>
      </c>
      <c r="FL35" s="2">
        <v>246.8</v>
      </c>
      <c r="FM35" s="2">
        <v>436.7</v>
      </c>
      <c r="FN35" s="2">
        <v>187.4</v>
      </c>
      <c r="FO35" s="2">
        <v>169.2</v>
      </c>
      <c r="FP35" s="2">
        <v>189.4</v>
      </c>
      <c r="FQ35" s="2">
        <v>220.1</v>
      </c>
      <c r="FR35" s="2">
        <v>224.2</v>
      </c>
      <c r="FS35" s="2">
        <v>213.3</v>
      </c>
      <c r="FT35" s="2">
        <v>203.4</v>
      </c>
      <c r="FU35" s="2">
        <v>199.7</v>
      </c>
      <c r="FV35" s="2">
        <v>186.2</v>
      </c>
      <c r="FW35" s="2">
        <v>203.9</v>
      </c>
      <c r="FX35" s="2">
        <v>250.8</v>
      </c>
      <c r="FY35" s="2">
        <v>442.4</v>
      </c>
      <c r="FZ35" s="2">
        <v>197.4</v>
      </c>
      <c r="GA35" s="2">
        <v>171.9</v>
      </c>
      <c r="GB35" s="2">
        <v>214.3</v>
      </c>
      <c r="GC35" s="2">
        <v>212.6</v>
      </c>
      <c r="GD35" s="2">
        <v>241</v>
      </c>
      <c r="GE35" s="2">
        <v>200.4</v>
      </c>
      <c r="GF35" s="2">
        <v>226.3</v>
      </c>
      <c r="GG35" s="2">
        <v>198.2</v>
      </c>
      <c r="GH35" s="2">
        <v>226.6</v>
      </c>
      <c r="GI35" s="2">
        <v>232.6</v>
      </c>
      <c r="GJ35" s="2">
        <v>272.3</v>
      </c>
      <c r="GK35" s="2">
        <v>465.3</v>
      </c>
      <c r="GL35" s="2">
        <v>214.2</v>
      </c>
      <c r="GM35" s="2">
        <v>174.2</v>
      </c>
      <c r="GN35" s="2">
        <v>208.9</v>
      </c>
      <c r="GO35" s="2">
        <v>245.8</v>
      </c>
      <c r="GP35" s="2">
        <v>238.2</v>
      </c>
      <c r="GQ35" s="2">
        <v>211</v>
      </c>
      <c r="GR35" s="2">
        <v>254.5</v>
      </c>
      <c r="GS35" s="2">
        <v>212.7</v>
      </c>
      <c r="GT35" s="2">
        <v>227.9</v>
      </c>
      <c r="GU35" s="2">
        <v>251.6</v>
      </c>
      <c r="GV35" s="2">
        <v>284.8</v>
      </c>
      <c r="GW35" s="2">
        <v>498.8</v>
      </c>
      <c r="GX35" s="2">
        <v>224.5</v>
      </c>
      <c r="GY35" s="2">
        <v>185.9</v>
      </c>
      <c r="GZ35" s="2">
        <v>233.5</v>
      </c>
      <c r="HA35" s="2">
        <v>236.6</v>
      </c>
      <c r="HB35" s="2">
        <v>253.5</v>
      </c>
      <c r="HC35" s="2">
        <v>220.4</v>
      </c>
      <c r="HD35" s="2">
        <v>263.2</v>
      </c>
      <c r="HE35" s="2">
        <v>221.3</v>
      </c>
      <c r="HF35" s="2">
        <v>248.5</v>
      </c>
      <c r="HG35" s="2">
        <v>259.3</v>
      </c>
      <c r="HH35" s="2">
        <v>304.10000000000002</v>
      </c>
      <c r="HI35" s="2">
        <v>528.1</v>
      </c>
      <c r="HJ35" s="2">
        <v>228</v>
      </c>
      <c r="HK35" s="2">
        <v>195.9</v>
      </c>
      <c r="HL35" s="2">
        <v>224.2</v>
      </c>
      <c r="HM35" s="2">
        <v>260.60000000000002</v>
      </c>
      <c r="HN35" s="2">
        <v>265.3</v>
      </c>
      <c r="HO35" s="2">
        <v>298.60000000000002</v>
      </c>
      <c r="HP35" s="2">
        <v>206.1</v>
      </c>
      <c r="HQ35" s="2">
        <v>240.2</v>
      </c>
      <c r="HR35" s="2">
        <v>251.1</v>
      </c>
      <c r="HS35" s="2">
        <v>270.2</v>
      </c>
      <c r="HT35" s="2">
        <v>310.5</v>
      </c>
      <c r="HU35" s="2">
        <v>553.9</v>
      </c>
      <c r="HV35" s="2">
        <v>245</v>
      </c>
      <c r="HW35" s="2">
        <v>206.8</v>
      </c>
      <c r="HX35" s="2">
        <v>268.10000000000002</v>
      </c>
      <c r="HY35" s="2">
        <v>265.8</v>
      </c>
      <c r="HZ35" s="2">
        <v>275.8</v>
      </c>
      <c r="IA35" s="2">
        <v>262.7</v>
      </c>
      <c r="IB35" s="2">
        <v>275.8</v>
      </c>
      <c r="IC35" s="2">
        <v>232.8</v>
      </c>
      <c r="ID35" s="2">
        <v>251.4</v>
      </c>
      <c r="IE35" s="2">
        <v>280.60000000000002</v>
      </c>
      <c r="IF35" s="2">
        <v>329.1</v>
      </c>
      <c r="IG35" s="2">
        <v>573.70000000000005</v>
      </c>
      <c r="IH35" s="2">
        <v>252.7</v>
      </c>
      <c r="II35" s="2">
        <v>208</v>
      </c>
      <c r="IJ35" s="2">
        <v>267.5</v>
      </c>
      <c r="IK35" s="2">
        <v>279.2</v>
      </c>
      <c r="IL35" s="2">
        <v>294.2</v>
      </c>
      <c r="IM35" s="2">
        <v>301.10000000000002</v>
      </c>
      <c r="IN35" s="2">
        <v>266.5</v>
      </c>
      <c r="IO35" s="2">
        <v>252</v>
      </c>
      <c r="IP35" s="2">
        <v>252.6</v>
      </c>
      <c r="IQ35" s="2">
        <v>290.8</v>
      </c>
      <c r="IR35" s="2">
        <v>370.3</v>
      </c>
      <c r="IS35" s="2">
        <v>590</v>
      </c>
      <c r="IT35" s="2">
        <v>269.5</v>
      </c>
      <c r="IU35" s="2">
        <v>224.3</v>
      </c>
      <c r="IV35" s="2">
        <v>278.3</v>
      </c>
      <c r="IW35" s="2">
        <v>303.5</v>
      </c>
      <c r="IX35" s="2">
        <v>311.5</v>
      </c>
      <c r="IY35" s="2">
        <v>319.8</v>
      </c>
      <c r="IZ35" s="2">
        <v>288.60000000000002</v>
      </c>
      <c r="JA35" s="2">
        <v>269.39999999999998</v>
      </c>
      <c r="JB35" s="2">
        <v>283.5</v>
      </c>
      <c r="JC35" s="2">
        <v>323.2</v>
      </c>
      <c r="JD35" s="2">
        <v>377.2</v>
      </c>
      <c r="JE35" s="2">
        <v>610.29999999999995</v>
      </c>
      <c r="JF35" s="2">
        <v>281.39999999999998</v>
      </c>
      <c r="JG35" s="2">
        <v>244.9</v>
      </c>
      <c r="JH35" s="2">
        <v>284</v>
      </c>
      <c r="JI35" s="2">
        <v>324.8</v>
      </c>
      <c r="JJ35" s="2">
        <v>313.89999999999998</v>
      </c>
      <c r="JK35" s="2">
        <v>345.2</v>
      </c>
      <c r="JL35" s="2">
        <v>317.7</v>
      </c>
      <c r="JM35" s="2">
        <v>279.2</v>
      </c>
      <c r="JN35" s="2">
        <v>310.89999999999998</v>
      </c>
      <c r="JO35" s="2">
        <v>327.7</v>
      </c>
      <c r="JP35" s="2">
        <v>368.8</v>
      </c>
      <c r="JQ35" s="2">
        <v>623.79999999999995</v>
      </c>
      <c r="JR35" s="2">
        <v>299.8</v>
      </c>
      <c r="JS35" s="2">
        <v>260.10000000000002</v>
      </c>
      <c r="JT35" s="2">
        <v>320.10000000000002</v>
      </c>
      <c r="JU35" s="2">
        <v>286</v>
      </c>
      <c r="JV35" s="2">
        <v>317.8</v>
      </c>
      <c r="JW35" s="2">
        <v>358.4</v>
      </c>
      <c r="JX35" s="2">
        <v>318.39999999999998</v>
      </c>
      <c r="JY35" s="2">
        <v>289</v>
      </c>
      <c r="JZ35" s="2">
        <v>305.5</v>
      </c>
      <c r="KA35" s="2">
        <v>316.3</v>
      </c>
      <c r="KB35" s="2">
        <v>364.1</v>
      </c>
      <c r="KC35" s="2">
        <v>617.20000000000005</v>
      </c>
      <c r="KD35" s="2">
        <v>284.3</v>
      </c>
      <c r="KE35" s="2">
        <v>249.7</v>
      </c>
      <c r="KF35" s="2">
        <v>292.89999999999998</v>
      </c>
      <c r="KG35" s="2">
        <v>338.3</v>
      </c>
      <c r="KH35" s="2">
        <v>304.2</v>
      </c>
      <c r="KI35" s="2">
        <v>345.4</v>
      </c>
      <c r="KJ35" s="2">
        <v>340</v>
      </c>
      <c r="KK35" s="2">
        <v>291.2</v>
      </c>
      <c r="KL35" s="2">
        <v>281.2</v>
      </c>
      <c r="KM35" s="2">
        <v>318.2</v>
      </c>
      <c r="KN35" s="2">
        <v>387.3</v>
      </c>
      <c r="KO35" s="2">
        <v>638.9</v>
      </c>
      <c r="KP35" s="2">
        <v>300.5</v>
      </c>
      <c r="KQ35" s="2">
        <v>247.7</v>
      </c>
      <c r="KR35" s="2">
        <v>325.5</v>
      </c>
      <c r="KS35" s="2">
        <v>317.8</v>
      </c>
      <c r="KT35" s="2">
        <v>329.2</v>
      </c>
      <c r="KU35" s="2">
        <v>353.5</v>
      </c>
      <c r="KV35" s="2">
        <v>348.3</v>
      </c>
      <c r="KW35" s="2">
        <v>305.89999999999998</v>
      </c>
      <c r="KX35" s="2">
        <v>310</v>
      </c>
      <c r="KY35" s="2">
        <v>336.3</v>
      </c>
      <c r="KZ35" s="2">
        <v>397.3</v>
      </c>
      <c r="LA35" s="2">
        <v>660.4</v>
      </c>
      <c r="LB35" s="2">
        <v>325</v>
      </c>
      <c r="LC35" s="2">
        <v>273.10000000000002</v>
      </c>
      <c r="LD35" s="2">
        <v>326.39999999999998</v>
      </c>
      <c r="LE35" s="2">
        <v>328</v>
      </c>
      <c r="LF35" s="2">
        <v>342.6</v>
      </c>
      <c r="LG35" s="2">
        <v>330.4</v>
      </c>
      <c r="LH35" s="2">
        <v>364.5</v>
      </c>
      <c r="LI35" s="2">
        <v>295.7</v>
      </c>
      <c r="LJ35" s="2">
        <v>311.2</v>
      </c>
      <c r="LK35" s="2">
        <v>334</v>
      </c>
      <c r="LL35" s="2">
        <v>391.4</v>
      </c>
      <c r="LM35" s="2">
        <v>678.5</v>
      </c>
      <c r="LN35" s="2">
        <v>330.1</v>
      </c>
      <c r="LO35" s="2">
        <v>245.6</v>
      </c>
      <c r="LP35" s="2">
        <v>339.7</v>
      </c>
      <c r="LQ35" s="2">
        <v>365.2</v>
      </c>
      <c r="LR35" s="2">
        <v>352.4</v>
      </c>
      <c r="LS35" s="2">
        <v>346.3</v>
      </c>
      <c r="LT35" s="2">
        <v>368</v>
      </c>
      <c r="LU35" s="2">
        <v>308.60000000000002</v>
      </c>
      <c r="LV35" s="2">
        <v>317.2</v>
      </c>
      <c r="LW35" s="2">
        <v>352.1</v>
      </c>
      <c r="LX35" s="2">
        <v>408.1</v>
      </c>
      <c r="LY35" s="2">
        <v>665.9</v>
      </c>
      <c r="LZ35" s="2">
        <v>330.7</v>
      </c>
      <c r="MA35" s="2">
        <v>261.3</v>
      </c>
      <c r="MB35" s="2">
        <v>329.3</v>
      </c>
      <c r="MC35" s="2">
        <v>333.7</v>
      </c>
      <c r="MD35" s="2">
        <v>338.3</v>
      </c>
      <c r="ME35" s="2">
        <v>363.8</v>
      </c>
      <c r="MF35" s="2">
        <v>366.6</v>
      </c>
      <c r="MG35" s="2">
        <v>311.8</v>
      </c>
      <c r="MH35" s="2">
        <v>320.2</v>
      </c>
      <c r="MI35" s="2">
        <v>343.1</v>
      </c>
      <c r="MJ35" s="2">
        <v>397</v>
      </c>
      <c r="MK35" s="2">
        <v>661.3</v>
      </c>
      <c r="ML35" s="2">
        <v>327</v>
      </c>
      <c r="MM35" s="2">
        <v>266.10000000000002</v>
      </c>
      <c r="MN35" s="2">
        <v>317.10000000000002</v>
      </c>
      <c r="MO35" s="2">
        <v>353.2</v>
      </c>
      <c r="MP35" s="2">
        <v>334.6</v>
      </c>
    </row>
    <row r="36" spans="1:354" x14ac:dyDescent="0.25">
      <c r="A36" t="s">
        <v>34</v>
      </c>
      <c r="B36" s="12" t="s">
        <v>254</v>
      </c>
      <c r="C36" t="s">
        <v>211</v>
      </c>
      <c r="D36" t="str">
        <f t="shared" si="0"/>
        <v>Newspaper &amp; book retailing</v>
      </c>
      <c r="E36" s="2">
        <v>42.2</v>
      </c>
      <c r="F36" s="2">
        <v>42.1</v>
      </c>
      <c r="G36" s="2">
        <v>38.5</v>
      </c>
      <c r="H36" s="2">
        <v>38.9</v>
      </c>
      <c r="I36" s="2">
        <v>39.5</v>
      </c>
      <c r="J36" s="2">
        <v>41.7</v>
      </c>
      <c r="K36" s="2">
        <v>46.2</v>
      </c>
      <c r="L36" s="2">
        <v>43.5</v>
      </c>
      <c r="M36" s="2">
        <v>57.2</v>
      </c>
      <c r="N36" s="2">
        <v>43.7</v>
      </c>
      <c r="O36" s="2">
        <v>44.3</v>
      </c>
      <c r="P36" s="2">
        <v>48.3</v>
      </c>
      <c r="Q36" s="2">
        <v>37</v>
      </c>
      <c r="R36" s="2">
        <v>40.1</v>
      </c>
      <c r="S36" s="2">
        <v>38.200000000000003</v>
      </c>
      <c r="T36" s="2">
        <v>39</v>
      </c>
      <c r="U36" s="2">
        <v>47.1</v>
      </c>
      <c r="V36" s="2">
        <v>46.1</v>
      </c>
      <c r="W36" s="2">
        <v>46.9</v>
      </c>
      <c r="X36" s="2">
        <v>48.9</v>
      </c>
      <c r="Y36" s="2">
        <v>64.8</v>
      </c>
      <c r="Z36" s="2">
        <v>45.9</v>
      </c>
      <c r="AA36" s="2">
        <v>48.4</v>
      </c>
      <c r="AB36" s="2">
        <v>49.1</v>
      </c>
      <c r="AC36" s="2">
        <v>49.5</v>
      </c>
      <c r="AD36" s="2">
        <v>54.9</v>
      </c>
      <c r="AE36" s="2">
        <v>48.7</v>
      </c>
      <c r="AF36" s="2">
        <v>48.4</v>
      </c>
      <c r="AG36" s="2">
        <v>51.1</v>
      </c>
      <c r="AH36" s="2">
        <v>50.3</v>
      </c>
      <c r="AI36" s="2">
        <v>55.6</v>
      </c>
      <c r="AJ36" s="2">
        <v>60.7</v>
      </c>
      <c r="AK36" s="2">
        <v>73.8</v>
      </c>
      <c r="AL36" s="2">
        <v>53.2</v>
      </c>
      <c r="AM36" s="2">
        <v>60.3</v>
      </c>
      <c r="AN36" s="2">
        <v>52.7</v>
      </c>
      <c r="AO36" s="2">
        <v>47.3</v>
      </c>
      <c r="AP36" s="2">
        <v>51.9</v>
      </c>
      <c r="AQ36" s="2">
        <v>43.9</v>
      </c>
      <c r="AR36" s="2">
        <v>50.7</v>
      </c>
      <c r="AS36" s="2">
        <v>52</v>
      </c>
      <c r="AT36" s="2">
        <v>52.1</v>
      </c>
      <c r="AU36" s="2">
        <v>50.6</v>
      </c>
      <c r="AV36" s="2">
        <v>54</v>
      </c>
      <c r="AW36" s="2">
        <v>71.099999999999994</v>
      </c>
      <c r="AX36" s="2">
        <v>58.4</v>
      </c>
      <c r="AY36" s="2">
        <v>61.1</v>
      </c>
      <c r="AZ36" s="2">
        <v>52.8</v>
      </c>
      <c r="BA36" s="2">
        <v>53.1</v>
      </c>
      <c r="BB36" s="2">
        <v>56</v>
      </c>
      <c r="BC36" s="2">
        <v>48</v>
      </c>
      <c r="BD36" s="2">
        <v>49.1</v>
      </c>
      <c r="BE36" s="2">
        <v>47.9</v>
      </c>
      <c r="BF36" s="2">
        <v>48.5</v>
      </c>
      <c r="BG36" s="2">
        <v>54.9</v>
      </c>
      <c r="BH36" s="2">
        <v>55.5</v>
      </c>
      <c r="BI36" s="2">
        <v>77.8</v>
      </c>
      <c r="BJ36" s="2">
        <v>58.9</v>
      </c>
      <c r="BK36" s="2">
        <v>56.3</v>
      </c>
      <c r="BL36" s="2">
        <v>53.7</v>
      </c>
      <c r="BM36" s="2">
        <v>54.3</v>
      </c>
      <c r="BN36" s="2">
        <v>55.7</v>
      </c>
      <c r="BO36" s="2">
        <v>54.2</v>
      </c>
      <c r="BP36" s="2">
        <v>56.1</v>
      </c>
      <c r="BQ36" s="2">
        <v>55.6</v>
      </c>
      <c r="BR36" s="2">
        <v>55.7</v>
      </c>
      <c r="BS36" s="2">
        <v>55.4</v>
      </c>
      <c r="BT36" s="2">
        <v>54.9</v>
      </c>
      <c r="BU36" s="2">
        <v>76</v>
      </c>
      <c r="BV36" s="2">
        <v>54.6</v>
      </c>
      <c r="BW36" s="2">
        <v>52.2</v>
      </c>
      <c r="BX36" s="2">
        <v>54.2</v>
      </c>
      <c r="BY36" s="2">
        <v>48.8</v>
      </c>
      <c r="BZ36" s="2">
        <v>52.6</v>
      </c>
      <c r="CA36" s="2">
        <v>49.2</v>
      </c>
      <c r="CB36" s="2">
        <v>46.8</v>
      </c>
      <c r="CC36" s="2">
        <v>51.3</v>
      </c>
      <c r="CD36" s="2">
        <v>46.3</v>
      </c>
      <c r="CE36" s="2">
        <v>47.6</v>
      </c>
      <c r="CF36" s="2">
        <v>53.7</v>
      </c>
      <c r="CG36" s="2">
        <v>66.8</v>
      </c>
      <c r="CH36" s="2">
        <v>55.5</v>
      </c>
      <c r="CI36" s="2">
        <v>50.2</v>
      </c>
      <c r="CJ36" s="2">
        <v>55.8</v>
      </c>
      <c r="CK36" s="2">
        <v>51.8</v>
      </c>
      <c r="CL36" s="2">
        <v>56.6</v>
      </c>
      <c r="CM36" s="2">
        <v>57</v>
      </c>
      <c r="CN36" s="2">
        <v>56.1</v>
      </c>
      <c r="CO36" s="2">
        <v>62.2</v>
      </c>
      <c r="CP36" s="2">
        <v>60.6</v>
      </c>
      <c r="CQ36" s="2">
        <v>61.1</v>
      </c>
      <c r="CR36" s="2">
        <v>63.7</v>
      </c>
      <c r="CS36" s="2">
        <v>89.3</v>
      </c>
      <c r="CT36" s="2">
        <v>76.099999999999994</v>
      </c>
      <c r="CU36" s="2">
        <v>69.900000000000006</v>
      </c>
      <c r="CV36" s="2">
        <v>57.4</v>
      </c>
      <c r="CW36" s="2">
        <v>50.4</v>
      </c>
      <c r="CX36" s="2">
        <v>58.4</v>
      </c>
      <c r="CY36" s="2">
        <v>53.2</v>
      </c>
      <c r="CZ36" s="2">
        <v>53.3</v>
      </c>
      <c r="DA36" s="2">
        <v>56.3</v>
      </c>
      <c r="DB36" s="2">
        <v>50.5</v>
      </c>
      <c r="DC36" s="2">
        <v>50.8</v>
      </c>
      <c r="DD36" s="2">
        <v>53.3</v>
      </c>
      <c r="DE36" s="2">
        <v>71.900000000000006</v>
      </c>
      <c r="DF36" s="2">
        <v>62.5</v>
      </c>
      <c r="DG36" s="2">
        <v>54.1</v>
      </c>
      <c r="DH36" s="2">
        <v>52</v>
      </c>
      <c r="DI36" s="2">
        <v>46.8</v>
      </c>
      <c r="DJ36" s="2">
        <v>55.2</v>
      </c>
      <c r="DK36" s="2">
        <v>48.4</v>
      </c>
      <c r="DL36" s="2">
        <v>54.1</v>
      </c>
      <c r="DM36" s="2">
        <v>51.2</v>
      </c>
      <c r="DN36" s="2">
        <v>43.2</v>
      </c>
      <c r="DO36" s="2">
        <v>49.7</v>
      </c>
      <c r="DP36" s="2">
        <v>48.5</v>
      </c>
      <c r="DQ36" s="2">
        <v>66.900000000000006</v>
      </c>
      <c r="DR36" s="2">
        <v>56.9</v>
      </c>
      <c r="DS36" s="2">
        <v>49.9</v>
      </c>
      <c r="DT36" s="2">
        <v>50.1</v>
      </c>
      <c r="DU36" s="2">
        <v>46.1</v>
      </c>
      <c r="DV36" s="2">
        <v>50.8</v>
      </c>
      <c r="DW36" s="2">
        <v>43.9</v>
      </c>
      <c r="DX36" s="2">
        <v>48.1</v>
      </c>
      <c r="DY36" s="2">
        <v>45</v>
      </c>
      <c r="DZ36" s="2">
        <v>48</v>
      </c>
      <c r="EA36" s="2">
        <v>47.8</v>
      </c>
      <c r="EB36" s="2">
        <v>49.4</v>
      </c>
      <c r="EC36" s="2">
        <v>70</v>
      </c>
      <c r="ED36" s="2">
        <v>52.5</v>
      </c>
      <c r="EE36" s="2">
        <v>52.8</v>
      </c>
      <c r="EF36" s="2">
        <v>55.1</v>
      </c>
      <c r="EG36" s="2">
        <v>50.4</v>
      </c>
      <c r="EH36" s="2">
        <v>52.2</v>
      </c>
      <c r="EI36" s="2">
        <v>46.5</v>
      </c>
      <c r="EJ36" s="2">
        <v>51.3</v>
      </c>
      <c r="EK36" s="2">
        <v>51.1</v>
      </c>
      <c r="EL36" s="2">
        <v>51.9</v>
      </c>
      <c r="EM36" s="2">
        <v>52.8</v>
      </c>
      <c r="EN36" s="2">
        <v>55.8</v>
      </c>
      <c r="EO36" s="2">
        <v>76.900000000000006</v>
      </c>
      <c r="EP36" s="2">
        <v>61</v>
      </c>
      <c r="EQ36" s="2">
        <v>57.1</v>
      </c>
      <c r="ER36" s="2">
        <v>56</v>
      </c>
      <c r="ES36" s="2">
        <v>52.7</v>
      </c>
      <c r="ET36" s="2">
        <v>58.5</v>
      </c>
      <c r="EU36" s="2">
        <v>58.4</v>
      </c>
      <c r="EV36" s="2">
        <v>60.9</v>
      </c>
      <c r="EW36" s="2">
        <v>65.400000000000006</v>
      </c>
      <c r="EX36" s="2">
        <v>61.8</v>
      </c>
      <c r="EY36" s="2">
        <v>67.599999999999994</v>
      </c>
      <c r="EZ36" s="2">
        <v>70.5</v>
      </c>
      <c r="FA36" s="2">
        <v>94.1</v>
      </c>
      <c r="FB36" s="2">
        <v>67.7</v>
      </c>
      <c r="FC36" s="2">
        <v>65.7</v>
      </c>
      <c r="FD36" s="2">
        <v>68.5</v>
      </c>
      <c r="FE36" s="2">
        <v>63.7</v>
      </c>
      <c r="FF36" s="2">
        <v>72.900000000000006</v>
      </c>
      <c r="FG36" s="2">
        <v>71.2</v>
      </c>
      <c r="FH36" s="2">
        <v>71.7</v>
      </c>
      <c r="FI36" s="2">
        <v>72.7</v>
      </c>
      <c r="FJ36" s="2">
        <v>71.099999999999994</v>
      </c>
      <c r="FK36" s="2">
        <v>68</v>
      </c>
      <c r="FL36" s="2">
        <v>71</v>
      </c>
      <c r="FM36" s="2">
        <v>98</v>
      </c>
      <c r="FN36" s="2">
        <v>90.9</v>
      </c>
      <c r="FO36" s="2">
        <v>74.5</v>
      </c>
      <c r="FP36" s="2">
        <v>68.8</v>
      </c>
      <c r="FQ36" s="2">
        <v>63.2</v>
      </c>
      <c r="FR36" s="2">
        <v>67.3</v>
      </c>
      <c r="FS36" s="2">
        <v>63.5</v>
      </c>
      <c r="FT36" s="2">
        <v>65.2</v>
      </c>
      <c r="FU36" s="2">
        <v>67.5</v>
      </c>
      <c r="FV36" s="2">
        <v>62.7</v>
      </c>
      <c r="FW36" s="2">
        <v>70.400000000000006</v>
      </c>
      <c r="FX36" s="2">
        <v>71.3</v>
      </c>
      <c r="FY36" s="2">
        <v>104.5</v>
      </c>
      <c r="FZ36" s="2">
        <v>76.400000000000006</v>
      </c>
      <c r="GA36" s="2">
        <v>67.3</v>
      </c>
      <c r="GB36" s="2">
        <v>69.900000000000006</v>
      </c>
      <c r="GC36" s="2">
        <v>73.2</v>
      </c>
      <c r="GD36" s="2">
        <v>67.7</v>
      </c>
      <c r="GE36" s="2">
        <v>64</v>
      </c>
      <c r="GF36" s="2">
        <v>64.8</v>
      </c>
      <c r="GG36" s="2">
        <v>67.400000000000006</v>
      </c>
      <c r="GH36" s="2">
        <v>68</v>
      </c>
      <c r="GI36" s="2">
        <v>72.5</v>
      </c>
      <c r="GJ36" s="2">
        <v>71.599999999999994</v>
      </c>
      <c r="GK36" s="2">
        <v>103.2</v>
      </c>
      <c r="GL36" s="2">
        <v>75</v>
      </c>
      <c r="GM36" s="2">
        <v>67.599999999999994</v>
      </c>
      <c r="GN36" s="2">
        <v>72.599999999999994</v>
      </c>
      <c r="GO36" s="2">
        <v>61.7</v>
      </c>
      <c r="GP36" s="2">
        <v>61.7</v>
      </c>
      <c r="GQ36" s="2">
        <v>59</v>
      </c>
      <c r="GR36" s="2">
        <v>67.099999999999994</v>
      </c>
      <c r="GS36" s="2">
        <v>69.099999999999994</v>
      </c>
      <c r="GT36" s="2">
        <v>67.5</v>
      </c>
      <c r="GU36" s="2">
        <v>71.8</v>
      </c>
      <c r="GV36" s="2">
        <v>72.3</v>
      </c>
      <c r="GW36" s="2">
        <v>98.5</v>
      </c>
      <c r="GX36" s="2">
        <v>76.3</v>
      </c>
      <c r="GY36" s="2">
        <v>67.599999999999994</v>
      </c>
      <c r="GZ36" s="2">
        <v>74.2</v>
      </c>
      <c r="HA36" s="2">
        <v>71.099999999999994</v>
      </c>
      <c r="HB36" s="2">
        <v>73.3</v>
      </c>
      <c r="HC36" s="2">
        <v>72.400000000000006</v>
      </c>
      <c r="HD36" s="2">
        <v>70</v>
      </c>
      <c r="HE36" s="2">
        <v>68.099999999999994</v>
      </c>
      <c r="HF36" s="2">
        <v>68.400000000000006</v>
      </c>
      <c r="HG36" s="2">
        <v>67</v>
      </c>
      <c r="HH36" s="2">
        <v>73.2</v>
      </c>
      <c r="HI36" s="2">
        <v>100.2</v>
      </c>
      <c r="HJ36" s="2">
        <v>62</v>
      </c>
      <c r="HK36" s="2">
        <v>55.9</v>
      </c>
      <c r="HL36" s="2">
        <v>64</v>
      </c>
      <c r="HM36" s="2">
        <v>52.7</v>
      </c>
      <c r="HN36" s="2">
        <v>55.3</v>
      </c>
      <c r="HO36" s="2">
        <v>55.5</v>
      </c>
      <c r="HP36" s="2">
        <v>55.4</v>
      </c>
      <c r="HQ36" s="2">
        <v>57.5</v>
      </c>
      <c r="HR36" s="2">
        <v>59</v>
      </c>
      <c r="HS36" s="2">
        <v>57.6</v>
      </c>
      <c r="HT36" s="2">
        <v>62.9</v>
      </c>
      <c r="HU36" s="2">
        <v>86</v>
      </c>
      <c r="HV36" s="2">
        <v>67.599999999999994</v>
      </c>
      <c r="HW36" s="2">
        <v>59.3</v>
      </c>
      <c r="HX36" s="2">
        <v>65.599999999999994</v>
      </c>
      <c r="HY36" s="2">
        <v>58.9</v>
      </c>
      <c r="HZ36" s="2">
        <v>65.099999999999994</v>
      </c>
      <c r="IA36" s="2">
        <v>64.099999999999994</v>
      </c>
      <c r="IB36" s="2">
        <v>67.599999999999994</v>
      </c>
      <c r="IC36" s="2">
        <v>71.7</v>
      </c>
      <c r="ID36" s="2">
        <v>66.5</v>
      </c>
      <c r="IE36" s="2">
        <v>76.900000000000006</v>
      </c>
      <c r="IF36" s="2">
        <v>76.099999999999994</v>
      </c>
      <c r="IG36" s="2">
        <v>92.6</v>
      </c>
      <c r="IH36" s="2">
        <v>75.8</v>
      </c>
      <c r="II36" s="2">
        <v>71</v>
      </c>
      <c r="IJ36" s="2">
        <v>73.3</v>
      </c>
      <c r="IK36" s="2">
        <v>75</v>
      </c>
      <c r="IL36" s="2">
        <v>81.5</v>
      </c>
      <c r="IM36" s="2">
        <v>72.400000000000006</v>
      </c>
      <c r="IN36" s="2">
        <v>84.4</v>
      </c>
      <c r="IO36" s="2">
        <v>89</v>
      </c>
      <c r="IP36" s="2">
        <v>79.7</v>
      </c>
      <c r="IQ36" s="2">
        <v>81.8</v>
      </c>
      <c r="IR36" s="2">
        <v>77.099999999999994</v>
      </c>
      <c r="IS36" s="2">
        <v>108.4</v>
      </c>
      <c r="IT36" s="2">
        <v>73.900000000000006</v>
      </c>
      <c r="IU36" s="2">
        <v>69.2</v>
      </c>
      <c r="IV36" s="2">
        <v>68.7</v>
      </c>
      <c r="IW36" s="2">
        <v>62.3</v>
      </c>
      <c r="IX36" s="2">
        <v>67.099999999999994</v>
      </c>
      <c r="IY36" s="2">
        <v>62.1</v>
      </c>
      <c r="IZ36" s="2">
        <v>66</v>
      </c>
      <c r="JA36" s="2">
        <v>65.2</v>
      </c>
      <c r="JB36" s="2">
        <v>64.3</v>
      </c>
      <c r="JC36" s="2">
        <v>67.7</v>
      </c>
      <c r="JD36" s="2">
        <v>69.099999999999994</v>
      </c>
      <c r="JE36" s="2">
        <v>98.3</v>
      </c>
      <c r="JF36" s="2">
        <v>68.3</v>
      </c>
      <c r="JG36" s="2">
        <v>69.2</v>
      </c>
      <c r="JH36" s="2">
        <v>75.3</v>
      </c>
      <c r="JI36" s="2">
        <v>69.599999999999994</v>
      </c>
      <c r="JJ36" s="2">
        <v>68.7</v>
      </c>
      <c r="JK36" s="2">
        <v>66.7</v>
      </c>
      <c r="JL36" s="2">
        <v>71.3</v>
      </c>
      <c r="JM36" s="2">
        <v>72.2</v>
      </c>
      <c r="JN36" s="2">
        <v>74.400000000000006</v>
      </c>
      <c r="JO36" s="2">
        <v>72.5</v>
      </c>
      <c r="JP36" s="2">
        <v>74.2</v>
      </c>
      <c r="JQ36" s="2">
        <v>103.2</v>
      </c>
      <c r="JR36" s="2">
        <v>70.900000000000006</v>
      </c>
      <c r="JS36" s="2">
        <v>63.1</v>
      </c>
      <c r="JT36" s="2">
        <v>64.7</v>
      </c>
      <c r="JU36" s="2">
        <v>65.599999999999994</v>
      </c>
      <c r="JV36" s="2">
        <v>68.099999999999994</v>
      </c>
      <c r="JW36" s="2">
        <v>67.2</v>
      </c>
      <c r="JX36" s="2">
        <v>72.400000000000006</v>
      </c>
      <c r="JY36" s="2">
        <v>75.3</v>
      </c>
      <c r="JZ36" s="2">
        <v>74.2</v>
      </c>
      <c r="KA36" s="2">
        <v>72.8</v>
      </c>
      <c r="KB36" s="2">
        <v>78.400000000000006</v>
      </c>
      <c r="KC36" s="2">
        <v>108.7</v>
      </c>
      <c r="KD36" s="2">
        <v>74.5</v>
      </c>
      <c r="KE36" s="2">
        <v>65.900000000000006</v>
      </c>
      <c r="KF36" s="2">
        <v>68.599999999999994</v>
      </c>
      <c r="KG36" s="2">
        <v>66.2</v>
      </c>
      <c r="KH36" s="2">
        <v>69.3</v>
      </c>
      <c r="KI36" s="2">
        <v>67.8</v>
      </c>
      <c r="KJ36" s="2">
        <v>65.8</v>
      </c>
      <c r="KK36" s="2">
        <v>67.2</v>
      </c>
      <c r="KL36" s="2">
        <v>65</v>
      </c>
      <c r="KM36" s="2">
        <v>70.599999999999994</v>
      </c>
      <c r="KN36" s="2">
        <v>76</v>
      </c>
      <c r="KO36" s="2">
        <v>107.7</v>
      </c>
      <c r="KP36" s="2">
        <v>74.3</v>
      </c>
      <c r="KQ36" s="2">
        <v>71.900000000000006</v>
      </c>
      <c r="KR36" s="2">
        <v>78.2</v>
      </c>
      <c r="KS36" s="2">
        <v>68.900000000000006</v>
      </c>
      <c r="KT36" s="2">
        <v>72.400000000000006</v>
      </c>
      <c r="KU36" s="2">
        <v>70.2</v>
      </c>
      <c r="KV36" s="2">
        <v>75.400000000000006</v>
      </c>
      <c r="KW36" s="2">
        <v>78.400000000000006</v>
      </c>
      <c r="KX36" s="2">
        <v>75.599999999999994</v>
      </c>
      <c r="KY36" s="2">
        <v>94.8</v>
      </c>
      <c r="KZ36" s="2">
        <v>101.8</v>
      </c>
      <c r="LA36" s="2">
        <v>145.1</v>
      </c>
      <c r="LB36" s="2">
        <v>96.1</v>
      </c>
      <c r="LC36" s="2">
        <v>84.4</v>
      </c>
      <c r="LD36" s="2">
        <v>81</v>
      </c>
      <c r="LE36" s="2">
        <v>77.7</v>
      </c>
      <c r="LF36" s="2">
        <v>80.5</v>
      </c>
      <c r="LG36" s="2">
        <v>73.900000000000006</v>
      </c>
      <c r="LH36" s="2">
        <v>82.3</v>
      </c>
      <c r="LI36" s="2">
        <v>83.2</v>
      </c>
      <c r="LJ36" s="2">
        <v>83</v>
      </c>
      <c r="LK36" s="2">
        <v>88.3</v>
      </c>
      <c r="LL36" s="2">
        <v>91</v>
      </c>
      <c r="LM36" s="2">
        <v>139.9</v>
      </c>
      <c r="LN36" s="2">
        <v>92.6</v>
      </c>
      <c r="LO36" s="2">
        <v>79.8</v>
      </c>
      <c r="LP36" s="2">
        <v>84.6</v>
      </c>
      <c r="LQ36" s="2">
        <v>73.8</v>
      </c>
      <c r="LR36" s="2">
        <v>74.3</v>
      </c>
      <c r="LS36" s="2">
        <v>70.8</v>
      </c>
      <c r="LT36" s="2">
        <v>76.7</v>
      </c>
      <c r="LU36" s="2">
        <v>70.400000000000006</v>
      </c>
      <c r="LV36" s="2">
        <v>69.2</v>
      </c>
      <c r="LW36" s="2">
        <v>72.599999999999994</v>
      </c>
      <c r="LX36" s="2">
        <v>72.599999999999994</v>
      </c>
      <c r="LY36" s="2">
        <v>106.9</v>
      </c>
      <c r="LZ36" s="2">
        <v>62.8</v>
      </c>
      <c r="MA36" s="2">
        <v>66.8</v>
      </c>
      <c r="MB36" s="2">
        <v>74.099999999999994</v>
      </c>
      <c r="MC36" s="2">
        <v>82.7</v>
      </c>
      <c r="MD36" s="2">
        <v>84.2</v>
      </c>
      <c r="ME36" s="2">
        <v>79.599999999999994</v>
      </c>
      <c r="MF36" s="2">
        <v>87.8</v>
      </c>
      <c r="MG36" s="2">
        <v>87</v>
      </c>
      <c r="MH36" s="2">
        <v>88.5</v>
      </c>
      <c r="MI36" s="2">
        <v>100.3</v>
      </c>
      <c r="MJ36" s="2">
        <v>102.8</v>
      </c>
      <c r="MK36" s="2">
        <v>166.6</v>
      </c>
      <c r="ML36" s="2">
        <v>88.9</v>
      </c>
      <c r="MM36" s="2">
        <v>89.9</v>
      </c>
      <c r="MN36" s="2">
        <v>96.8</v>
      </c>
      <c r="MO36" s="2">
        <v>85.3</v>
      </c>
      <c r="MP36" s="2">
        <v>86.6</v>
      </c>
    </row>
    <row r="37" spans="1:354" x14ac:dyDescent="0.25">
      <c r="A37" t="s">
        <v>35</v>
      </c>
      <c r="B37" s="12" t="s">
        <v>255</v>
      </c>
      <c r="C37" t="s">
        <v>211</v>
      </c>
      <c r="D37" t="str">
        <f t="shared" si="0"/>
        <v>Other recreational goods retailing</v>
      </c>
      <c r="E37" s="2">
        <v>15.6</v>
      </c>
      <c r="F37" s="2">
        <v>15.8</v>
      </c>
      <c r="G37" s="2">
        <v>15.2</v>
      </c>
      <c r="H37" s="2">
        <v>15.2</v>
      </c>
      <c r="I37" s="2">
        <v>14.5</v>
      </c>
      <c r="J37" s="2">
        <v>15.1</v>
      </c>
      <c r="K37" s="2">
        <v>16.3</v>
      </c>
      <c r="L37" s="2">
        <v>17.5</v>
      </c>
      <c r="M37" s="2">
        <v>21.5</v>
      </c>
      <c r="N37" s="2">
        <v>15.6</v>
      </c>
      <c r="O37" s="2">
        <v>16.3</v>
      </c>
      <c r="P37" s="2">
        <v>16.8</v>
      </c>
      <c r="Q37" s="2">
        <v>16</v>
      </c>
      <c r="R37" s="2">
        <v>16.100000000000001</v>
      </c>
      <c r="S37" s="2">
        <v>16.100000000000001</v>
      </c>
      <c r="T37" s="2">
        <v>16.2</v>
      </c>
      <c r="U37" s="2">
        <v>17.2</v>
      </c>
      <c r="V37" s="2">
        <v>16.899999999999999</v>
      </c>
      <c r="W37" s="2">
        <v>18.2</v>
      </c>
      <c r="X37" s="2">
        <v>19.399999999999999</v>
      </c>
      <c r="Y37" s="2">
        <v>24.8</v>
      </c>
      <c r="Z37" s="2">
        <v>17.5</v>
      </c>
      <c r="AA37" s="2">
        <v>17.7</v>
      </c>
      <c r="AB37" s="2">
        <v>18.8</v>
      </c>
      <c r="AC37" s="2">
        <v>17.5</v>
      </c>
      <c r="AD37" s="2">
        <v>20.399999999999999</v>
      </c>
      <c r="AE37" s="2">
        <v>18.5</v>
      </c>
      <c r="AF37" s="2">
        <v>18.100000000000001</v>
      </c>
      <c r="AG37" s="2">
        <v>19.3</v>
      </c>
      <c r="AH37" s="2">
        <v>17.3</v>
      </c>
      <c r="AI37" s="2">
        <v>18.899999999999999</v>
      </c>
      <c r="AJ37" s="2">
        <v>20.3</v>
      </c>
      <c r="AK37" s="2">
        <v>25.1</v>
      </c>
      <c r="AL37" s="2">
        <v>18.8</v>
      </c>
      <c r="AM37" s="2">
        <v>18.600000000000001</v>
      </c>
      <c r="AN37" s="2">
        <v>20.6</v>
      </c>
      <c r="AO37" s="2">
        <v>18.8</v>
      </c>
      <c r="AP37" s="2">
        <v>21.5</v>
      </c>
      <c r="AQ37" s="2">
        <v>18.8</v>
      </c>
      <c r="AR37" s="2">
        <v>20.6</v>
      </c>
      <c r="AS37" s="2">
        <v>22.4</v>
      </c>
      <c r="AT37" s="2">
        <v>20.9</v>
      </c>
      <c r="AU37" s="2">
        <v>22.9</v>
      </c>
      <c r="AV37" s="2">
        <v>23.5</v>
      </c>
      <c r="AW37" s="2">
        <v>30.1</v>
      </c>
      <c r="AX37" s="2">
        <v>21.9</v>
      </c>
      <c r="AY37" s="2">
        <v>20.399999999999999</v>
      </c>
      <c r="AZ37" s="2">
        <v>20.9</v>
      </c>
      <c r="BA37" s="2">
        <v>23.8</v>
      </c>
      <c r="BB37" s="2">
        <v>26.8</v>
      </c>
      <c r="BC37" s="2">
        <v>23.2</v>
      </c>
      <c r="BD37" s="2">
        <v>25.8</v>
      </c>
      <c r="BE37" s="2">
        <v>26.8</v>
      </c>
      <c r="BF37" s="2">
        <v>26</v>
      </c>
      <c r="BG37" s="2">
        <v>28</v>
      </c>
      <c r="BH37" s="2">
        <v>26.9</v>
      </c>
      <c r="BI37" s="2">
        <v>35.200000000000003</v>
      </c>
      <c r="BJ37" s="2">
        <v>23.7</v>
      </c>
      <c r="BK37" s="2">
        <v>23.2</v>
      </c>
      <c r="BL37" s="2">
        <v>25</v>
      </c>
      <c r="BM37" s="2">
        <v>25.6</v>
      </c>
      <c r="BN37" s="2">
        <v>26.9</v>
      </c>
      <c r="BO37" s="2">
        <v>25</v>
      </c>
      <c r="BP37" s="2">
        <v>28</v>
      </c>
      <c r="BQ37" s="2">
        <v>27</v>
      </c>
      <c r="BR37" s="2">
        <v>26.2</v>
      </c>
      <c r="BS37" s="2">
        <v>28.4</v>
      </c>
      <c r="BT37" s="2">
        <v>29.1</v>
      </c>
      <c r="BU37" s="2">
        <v>38.4</v>
      </c>
      <c r="BV37" s="2">
        <v>24.4</v>
      </c>
      <c r="BW37" s="2">
        <v>25.7</v>
      </c>
      <c r="BX37" s="2">
        <v>28.7</v>
      </c>
      <c r="BY37" s="2">
        <v>27.4</v>
      </c>
      <c r="BZ37" s="2">
        <v>28.4</v>
      </c>
      <c r="CA37" s="2">
        <v>27.7</v>
      </c>
      <c r="CB37" s="2">
        <v>27.8</v>
      </c>
      <c r="CC37" s="2">
        <v>28.4</v>
      </c>
      <c r="CD37" s="2">
        <v>29.4</v>
      </c>
      <c r="CE37" s="2">
        <v>31.6</v>
      </c>
      <c r="CF37" s="2">
        <v>38.200000000000003</v>
      </c>
      <c r="CG37" s="2">
        <v>53.8</v>
      </c>
      <c r="CH37" s="2">
        <v>28.9</v>
      </c>
      <c r="CI37" s="2">
        <v>29.3</v>
      </c>
      <c r="CJ37" s="2">
        <v>31.7</v>
      </c>
      <c r="CK37" s="2">
        <v>30.6</v>
      </c>
      <c r="CL37" s="2">
        <v>33.200000000000003</v>
      </c>
      <c r="CM37" s="2">
        <v>30.2</v>
      </c>
      <c r="CN37" s="2">
        <v>32.9</v>
      </c>
      <c r="CO37" s="2">
        <v>32.700000000000003</v>
      </c>
      <c r="CP37" s="2">
        <v>34.799999999999997</v>
      </c>
      <c r="CQ37" s="2">
        <v>34.799999999999997</v>
      </c>
      <c r="CR37" s="2">
        <v>37.200000000000003</v>
      </c>
      <c r="CS37" s="2">
        <v>61.6</v>
      </c>
      <c r="CT37" s="2">
        <v>35.299999999999997</v>
      </c>
      <c r="CU37" s="2">
        <v>30.6</v>
      </c>
      <c r="CV37" s="2">
        <v>33.799999999999997</v>
      </c>
      <c r="CW37" s="2">
        <v>33.700000000000003</v>
      </c>
      <c r="CX37" s="2">
        <v>35</v>
      </c>
      <c r="CY37" s="2">
        <v>33.200000000000003</v>
      </c>
      <c r="CZ37" s="2">
        <v>34.299999999999997</v>
      </c>
      <c r="DA37" s="2">
        <v>37.1</v>
      </c>
      <c r="DB37" s="2">
        <v>35.6</v>
      </c>
      <c r="DC37" s="2">
        <v>37.6</v>
      </c>
      <c r="DD37" s="2">
        <v>39.299999999999997</v>
      </c>
      <c r="DE37" s="2">
        <v>54.5</v>
      </c>
      <c r="DF37" s="2">
        <v>33.9</v>
      </c>
      <c r="DG37" s="2">
        <v>31.5</v>
      </c>
      <c r="DH37" s="2">
        <v>32.700000000000003</v>
      </c>
      <c r="DI37" s="2">
        <v>32.4</v>
      </c>
      <c r="DJ37" s="2">
        <v>34.6</v>
      </c>
      <c r="DK37" s="2">
        <v>29</v>
      </c>
      <c r="DL37" s="2">
        <v>31.1</v>
      </c>
      <c r="DM37" s="2">
        <v>32</v>
      </c>
      <c r="DN37" s="2">
        <v>35.200000000000003</v>
      </c>
      <c r="DO37" s="2">
        <v>44.6</v>
      </c>
      <c r="DP37" s="2">
        <v>44.4</v>
      </c>
      <c r="DQ37" s="2">
        <v>56</v>
      </c>
      <c r="DR37" s="2">
        <v>34.4</v>
      </c>
      <c r="DS37" s="2">
        <v>31.2</v>
      </c>
      <c r="DT37" s="2">
        <v>33.4</v>
      </c>
      <c r="DU37" s="2">
        <v>33.6</v>
      </c>
      <c r="DV37" s="2">
        <v>31.9</v>
      </c>
      <c r="DW37" s="2">
        <v>28.6</v>
      </c>
      <c r="DX37" s="2">
        <v>30.1</v>
      </c>
      <c r="DY37" s="2">
        <v>29.6</v>
      </c>
      <c r="DZ37" s="2">
        <v>35</v>
      </c>
      <c r="EA37" s="2">
        <v>40.299999999999997</v>
      </c>
      <c r="EB37" s="2">
        <v>41.2</v>
      </c>
      <c r="EC37" s="2">
        <v>63.2</v>
      </c>
      <c r="ED37" s="2">
        <v>33.1</v>
      </c>
      <c r="EE37" s="2">
        <v>29.4</v>
      </c>
      <c r="EF37" s="2">
        <v>33.5</v>
      </c>
      <c r="EG37" s="2">
        <v>34</v>
      </c>
      <c r="EH37" s="2">
        <v>32.700000000000003</v>
      </c>
      <c r="EI37" s="2">
        <v>34.799999999999997</v>
      </c>
      <c r="EJ37" s="2">
        <v>36.700000000000003</v>
      </c>
      <c r="EK37" s="2">
        <v>36.6</v>
      </c>
      <c r="EL37" s="2">
        <v>37.1</v>
      </c>
      <c r="EM37" s="2">
        <v>41.3</v>
      </c>
      <c r="EN37" s="2">
        <v>48.8</v>
      </c>
      <c r="EO37" s="2">
        <v>68.5</v>
      </c>
      <c r="EP37" s="2">
        <v>32.5</v>
      </c>
      <c r="EQ37" s="2">
        <v>32.9</v>
      </c>
      <c r="ER37" s="2">
        <v>40</v>
      </c>
      <c r="ES37" s="2">
        <v>39</v>
      </c>
      <c r="ET37" s="2">
        <v>40.700000000000003</v>
      </c>
      <c r="EU37" s="2">
        <v>42.8</v>
      </c>
      <c r="EV37" s="2">
        <v>44.9</v>
      </c>
      <c r="EW37" s="2">
        <v>46.8</v>
      </c>
      <c r="EX37" s="2">
        <v>45.3</v>
      </c>
      <c r="EY37" s="2">
        <v>44.6</v>
      </c>
      <c r="EZ37" s="2">
        <v>51</v>
      </c>
      <c r="FA37" s="2">
        <v>88.9</v>
      </c>
      <c r="FB37" s="2">
        <v>45.9</v>
      </c>
      <c r="FC37" s="2">
        <v>41.1</v>
      </c>
      <c r="FD37" s="2">
        <v>46.5</v>
      </c>
      <c r="FE37" s="2">
        <v>47.1</v>
      </c>
      <c r="FF37" s="2">
        <v>51.6</v>
      </c>
      <c r="FG37" s="2">
        <v>54.8</v>
      </c>
      <c r="FH37" s="2">
        <v>52.8</v>
      </c>
      <c r="FI37" s="2">
        <v>52.4</v>
      </c>
      <c r="FJ37" s="2">
        <v>52.3</v>
      </c>
      <c r="FK37" s="2">
        <v>52.7</v>
      </c>
      <c r="FL37" s="2">
        <v>55.5</v>
      </c>
      <c r="FM37" s="2">
        <v>99</v>
      </c>
      <c r="FN37" s="2">
        <v>55.7</v>
      </c>
      <c r="FO37" s="2">
        <v>50</v>
      </c>
      <c r="FP37" s="2">
        <v>54.6</v>
      </c>
      <c r="FQ37" s="2">
        <v>54.8</v>
      </c>
      <c r="FR37" s="2">
        <v>56.5</v>
      </c>
      <c r="FS37" s="2">
        <v>55.4</v>
      </c>
      <c r="FT37" s="2">
        <v>54.9</v>
      </c>
      <c r="FU37" s="2">
        <v>57.1</v>
      </c>
      <c r="FV37" s="2">
        <v>55.9</v>
      </c>
      <c r="FW37" s="2">
        <v>69.099999999999994</v>
      </c>
      <c r="FX37" s="2">
        <v>75.400000000000006</v>
      </c>
      <c r="FY37" s="2">
        <v>118.3</v>
      </c>
      <c r="FZ37" s="2">
        <v>56.7</v>
      </c>
      <c r="GA37" s="2">
        <v>55.7</v>
      </c>
      <c r="GB37" s="2">
        <v>61.3</v>
      </c>
      <c r="GC37" s="2">
        <v>61.9</v>
      </c>
      <c r="GD37" s="2">
        <v>64.3</v>
      </c>
      <c r="GE37" s="2">
        <v>63.4</v>
      </c>
      <c r="GF37" s="2">
        <v>67.3</v>
      </c>
      <c r="GG37" s="2">
        <v>68.099999999999994</v>
      </c>
      <c r="GH37" s="2">
        <v>72</v>
      </c>
      <c r="GI37" s="2">
        <v>79.5</v>
      </c>
      <c r="GJ37" s="2">
        <v>85.8</v>
      </c>
      <c r="GK37" s="2">
        <v>128.5</v>
      </c>
      <c r="GL37" s="2">
        <v>68.2</v>
      </c>
      <c r="GM37" s="2">
        <v>60.3</v>
      </c>
      <c r="GN37" s="2">
        <v>62.3</v>
      </c>
      <c r="GO37" s="2">
        <v>67.099999999999994</v>
      </c>
      <c r="GP37" s="2">
        <v>65.099999999999994</v>
      </c>
      <c r="GQ37" s="2">
        <v>66.5</v>
      </c>
      <c r="GR37" s="2">
        <v>71.7</v>
      </c>
      <c r="GS37" s="2">
        <v>77.8</v>
      </c>
      <c r="GT37" s="2">
        <v>85.7</v>
      </c>
      <c r="GU37" s="2">
        <v>81.599999999999994</v>
      </c>
      <c r="GV37" s="2">
        <v>88.9</v>
      </c>
      <c r="GW37" s="2">
        <v>139.4</v>
      </c>
      <c r="GX37" s="2">
        <v>77.099999999999994</v>
      </c>
      <c r="GY37" s="2">
        <v>67.5</v>
      </c>
      <c r="GZ37" s="2">
        <v>74.5</v>
      </c>
      <c r="HA37" s="2">
        <v>73.8</v>
      </c>
      <c r="HB37" s="2">
        <v>70.3</v>
      </c>
      <c r="HC37" s="2">
        <v>75.2</v>
      </c>
      <c r="HD37" s="2">
        <v>70</v>
      </c>
      <c r="HE37" s="2">
        <v>76</v>
      </c>
      <c r="HF37" s="2">
        <v>85.4</v>
      </c>
      <c r="HG37" s="2">
        <v>87</v>
      </c>
      <c r="HH37" s="2">
        <v>88.6</v>
      </c>
      <c r="HI37" s="2">
        <v>141.69999999999999</v>
      </c>
      <c r="HJ37" s="2">
        <v>84.3</v>
      </c>
      <c r="HK37" s="2">
        <v>72.7</v>
      </c>
      <c r="HL37" s="2">
        <v>74</v>
      </c>
      <c r="HM37" s="2">
        <v>70.8</v>
      </c>
      <c r="HN37" s="2">
        <v>73.7</v>
      </c>
      <c r="HO37" s="2">
        <v>82</v>
      </c>
      <c r="HP37" s="2">
        <v>67.2</v>
      </c>
      <c r="HQ37" s="2">
        <v>74.900000000000006</v>
      </c>
      <c r="HR37" s="2">
        <v>78.7</v>
      </c>
      <c r="HS37" s="2">
        <v>74.900000000000006</v>
      </c>
      <c r="HT37" s="2">
        <v>82.9</v>
      </c>
      <c r="HU37" s="2">
        <v>135</v>
      </c>
      <c r="HV37" s="2">
        <v>80.8</v>
      </c>
      <c r="HW37" s="2">
        <v>64.7</v>
      </c>
      <c r="HX37" s="2">
        <v>71.400000000000006</v>
      </c>
      <c r="HY37" s="2">
        <v>69.5</v>
      </c>
      <c r="HZ37" s="2">
        <v>76.8</v>
      </c>
      <c r="IA37" s="2">
        <v>82.7</v>
      </c>
      <c r="IB37" s="2">
        <v>77.400000000000006</v>
      </c>
      <c r="IC37" s="2">
        <v>75.7</v>
      </c>
      <c r="ID37" s="2">
        <v>74.8</v>
      </c>
      <c r="IE37" s="2">
        <v>76.099999999999994</v>
      </c>
      <c r="IF37" s="2">
        <v>89.5</v>
      </c>
      <c r="IG37" s="2">
        <v>142.9</v>
      </c>
      <c r="IH37" s="2">
        <v>87.9</v>
      </c>
      <c r="II37" s="2">
        <v>70</v>
      </c>
      <c r="IJ37" s="2">
        <v>85.8</v>
      </c>
      <c r="IK37" s="2">
        <v>73.5</v>
      </c>
      <c r="IL37" s="2">
        <v>82.5</v>
      </c>
      <c r="IM37" s="2">
        <v>82</v>
      </c>
      <c r="IN37" s="2">
        <v>86.8</v>
      </c>
      <c r="IO37" s="2">
        <v>90.3</v>
      </c>
      <c r="IP37" s="2">
        <v>81.8</v>
      </c>
      <c r="IQ37" s="2">
        <v>85.3</v>
      </c>
      <c r="IR37" s="2">
        <v>100.7</v>
      </c>
      <c r="IS37" s="2">
        <v>170.1</v>
      </c>
      <c r="IT37" s="2">
        <v>92.6</v>
      </c>
      <c r="IU37" s="2">
        <v>74.900000000000006</v>
      </c>
      <c r="IV37" s="2">
        <v>81.5</v>
      </c>
      <c r="IW37" s="2">
        <v>93.7</v>
      </c>
      <c r="IX37" s="2">
        <v>93.5</v>
      </c>
      <c r="IY37" s="2">
        <v>89.7</v>
      </c>
      <c r="IZ37" s="2">
        <v>87.4</v>
      </c>
      <c r="JA37" s="2">
        <v>89.2</v>
      </c>
      <c r="JB37" s="2">
        <v>87.8</v>
      </c>
      <c r="JC37" s="2">
        <v>98.7</v>
      </c>
      <c r="JD37" s="2">
        <v>108.9</v>
      </c>
      <c r="JE37" s="2">
        <v>178.7</v>
      </c>
      <c r="JF37" s="2">
        <v>106.1</v>
      </c>
      <c r="JG37" s="2">
        <v>87.1</v>
      </c>
      <c r="JH37" s="2">
        <v>97</v>
      </c>
      <c r="JI37" s="2">
        <v>90.2</v>
      </c>
      <c r="JJ37" s="2">
        <v>83.4</v>
      </c>
      <c r="JK37" s="2">
        <v>91.2</v>
      </c>
      <c r="JL37" s="2">
        <v>97</v>
      </c>
      <c r="JM37" s="2">
        <v>94</v>
      </c>
      <c r="JN37" s="2">
        <v>96.7</v>
      </c>
      <c r="JO37" s="2">
        <v>97.9</v>
      </c>
      <c r="JP37" s="2">
        <v>100.1</v>
      </c>
      <c r="JQ37" s="2">
        <v>160.30000000000001</v>
      </c>
      <c r="JR37" s="2">
        <v>92.7</v>
      </c>
      <c r="JS37" s="2">
        <v>87</v>
      </c>
      <c r="JT37" s="2">
        <v>100</v>
      </c>
      <c r="JU37" s="2">
        <v>99.2</v>
      </c>
      <c r="JV37" s="2">
        <v>96.3</v>
      </c>
      <c r="JW37" s="2">
        <v>103.4</v>
      </c>
      <c r="JX37" s="2">
        <v>92.8</v>
      </c>
      <c r="JY37" s="2">
        <v>95.1</v>
      </c>
      <c r="JZ37" s="2">
        <v>94.3</v>
      </c>
      <c r="KA37" s="2">
        <v>95.8</v>
      </c>
      <c r="KB37" s="2">
        <v>107</v>
      </c>
      <c r="KC37" s="2">
        <v>173.1</v>
      </c>
      <c r="KD37" s="2">
        <v>97.3</v>
      </c>
      <c r="KE37" s="2">
        <v>81</v>
      </c>
      <c r="KF37" s="2">
        <v>94.7</v>
      </c>
      <c r="KG37" s="2">
        <v>93.9</v>
      </c>
      <c r="KH37" s="2">
        <v>91.7</v>
      </c>
      <c r="KI37" s="2">
        <v>98.3</v>
      </c>
      <c r="KJ37" s="2">
        <v>88.7</v>
      </c>
      <c r="KK37" s="2">
        <v>93.3</v>
      </c>
      <c r="KL37" s="2">
        <v>94.5</v>
      </c>
      <c r="KM37" s="2">
        <v>97.2</v>
      </c>
      <c r="KN37" s="2">
        <v>109.3</v>
      </c>
      <c r="KO37" s="2">
        <v>185.8</v>
      </c>
      <c r="KP37" s="2">
        <v>102.1</v>
      </c>
      <c r="KQ37" s="2">
        <v>90.9</v>
      </c>
      <c r="KR37" s="2">
        <v>108.8</v>
      </c>
      <c r="KS37" s="2">
        <v>99.9</v>
      </c>
      <c r="KT37" s="2">
        <v>97.7</v>
      </c>
      <c r="KU37" s="2">
        <v>102.4</v>
      </c>
      <c r="KV37" s="2">
        <v>98.3</v>
      </c>
      <c r="KW37" s="2">
        <v>97.8</v>
      </c>
      <c r="KX37" s="2">
        <v>99.4</v>
      </c>
      <c r="KY37" s="2">
        <v>100.8</v>
      </c>
      <c r="KZ37" s="2">
        <v>110.9</v>
      </c>
      <c r="LA37" s="2">
        <v>184.1</v>
      </c>
      <c r="LB37" s="2">
        <v>115.2</v>
      </c>
      <c r="LC37" s="2">
        <v>94.3</v>
      </c>
      <c r="LD37" s="2">
        <v>100.7</v>
      </c>
      <c r="LE37" s="2">
        <v>88.3</v>
      </c>
      <c r="LF37" s="2">
        <v>90</v>
      </c>
      <c r="LG37" s="2">
        <v>93.6</v>
      </c>
      <c r="LH37" s="2">
        <v>87.8</v>
      </c>
      <c r="LI37" s="2">
        <v>88.5</v>
      </c>
      <c r="LJ37" s="2">
        <v>86.1</v>
      </c>
      <c r="LK37" s="2">
        <v>100.8</v>
      </c>
      <c r="LL37" s="2">
        <v>110.4</v>
      </c>
      <c r="LM37" s="2">
        <v>182.6</v>
      </c>
      <c r="LN37" s="2">
        <v>101.8</v>
      </c>
      <c r="LO37" s="2">
        <v>83.1</v>
      </c>
      <c r="LP37" s="2">
        <v>89.9</v>
      </c>
      <c r="LQ37" s="2">
        <v>85.6</v>
      </c>
      <c r="LR37" s="2">
        <v>82.5</v>
      </c>
      <c r="LS37" s="2">
        <v>89.1</v>
      </c>
      <c r="LT37" s="2">
        <v>81.5</v>
      </c>
      <c r="LU37" s="2">
        <v>77.5</v>
      </c>
      <c r="LV37" s="2">
        <v>79.2</v>
      </c>
      <c r="LW37" s="2">
        <v>85.9</v>
      </c>
      <c r="LX37" s="2">
        <v>101.7</v>
      </c>
      <c r="LY37" s="2">
        <v>171.5</v>
      </c>
      <c r="LZ37" s="2">
        <v>87.8</v>
      </c>
      <c r="MA37" s="2">
        <v>73.5</v>
      </c>
      <c r="MB37" s="2">
        <v>85.6</v>
      </c>
      <c r="MC37" s="2">
        <v>70.099999999999994</v>
      </c>
      <c r="MD37" s="2">
        <v>73.7</v>
      </c>
      <c r="ME37" s="2">
        <v>87.6</v>
      </c>
      <c r="MF37" s="2">
        <v>102.8</v>
      </c>
      <c r="MG37" s="2">
        <v>98.8</v>
      </c>
      <c r="MH37" s="2">
        <v>96.6</v>
      </c>
      <c r="MI37" s="2">
        <v>84.8</v>
      </c>
      <c r="MJ37" s="2">
        <v>105.6</v>
      </c>
      <c r="MK37" s="2">
        <v>174.3</v>
      </c>
      <c r="ML37" s="2">
        <v>91.9</v>
      </c>
      <c r="MM37" s="2">
        <v>74.900000000000006</v>
      </c>
      <c r="MN37" s="2">
        <v>82.5</v>
      </c>
      <c r="MO37" s="2">
        <v>83.5</v>
      </c>
      <c r="MP37" s="2">
        <v>73.3</v>
      </c>
    </row>
    <row r="38" spans="1:354" x14ac:dyDescent="0.25">
      <c r="A38" t="s">
        <v>36</v>
      </c>
      <c r="B38" s="12" t="s">
        <v>256</v>
      </c>
      <c r="C38" t="s">
        <v>211</v>
      </c>
      <c r="D38" t="str">
        <f t="shared" si="0"/>
        <v>Pharmaceutical, cosmetic &amp; toiletry goods retailing</v>
      </c>
      <c r="E38" s="2">
        <v>31.6</v>
      </c>
      <c r="F38" s="2">
        <v>31.5</v>
      </c>
      <c r="G38" s="2">
        <v>29.6</v>
      </c>
      <c r="H38" s="2">
        <v>35.200000000000003</v>
      </c>
      <c r="I38" s="2">
        <v>34.700000000000003</v>
      </c>
      <c r="J38" s="2">
        <v>34.200000000000003</v>
      </c>
      <c r="K38" s="2">
        <v>35.9</v>
      </c>
      <c r="L38" s="2">
        <v>38</v>
      </c>
      <c r="M38" s="2">
        <v>56.5</v>
      </c>
      <c r="N38" s="2">
        <v>34.1</v>
      </c>
      <c r="O38" s="2">
        <v>34</v>
      </c>
      <c r="P38" s="2">
        <v>36.700000000000003</v>
      </c>
      <c r="Q38" s="2">
        <v>33.6</v>
      </c>
      <c r="R38" s="2">
        <v>36.6</v>
      </c>
      <c r="S38" s="2">
        <v>35.9</v>
      </c>
      <c r="T38" s="2">
        <v>36.9</v>
      </c>
      <c r="U38" s="2">
        <v>39.299999999999997</v>
      </c>
      <c r="V38" s="2">
        <v>38.299999999999997</v>
      </c>
      <c r="W38" s="2">
        <v>38.4</v>
      </c>
      <c r="X38" s="2">
        <v>40.700000000000003</v>
      </c>
      <c r="Y38" s="2">
        <v>56.8</v>
      </c>
      <c r="Z38" s="2">
        <v>33.799999999999997</v>
      </c>
      <c r="AA38" s="2">
        <v>36</v>
      </c>
      <c r="AB38" s="2">
        <v>36.200000000000003</v>
      </c>
      <c r="AC38" s="2">
        <v>34.700000000000003</v>
      </c>
      <c r="AD38" s="2">
        <v>37.700000000000003</v>
      </c>
      <c r="AE38" s="2">
        <v>35.5</v>
      </c>
      <c r="AF38" s="2">
        <v>36.6</v>
      </c>
      <c r="AG38" s="2">
        <v>38.799999999999997</v>
      </c>
      <c r="AH38" s="2">
        <v>35.9</v>
      </c>
      <c r="AI38" s="2">
        <v>38.799999999999997</v>
      </c>
      <c r="AJ38" s="2">
        <v>42.1</v>
      </c>
      <c r="AK38" s="2">
        <v>53.9</v>
      </c>
      <c r="AL38" s="2">
        <v>36.299999999999997</v>
      </c>
      <c r="AM38" s="2">
        <v>33.4</v>
      </c>
      <c r="AN38" s="2">
        <v>36.5</v>
      </c>
      <c r="AO38" s="2">
        <v>36.799999999999997</v>
      </c>
      <c r="AP38" s="2">
        <v>43.2</v>
      </c>
      <c r="AQ38" s="2">
        <v>39.299999999999997</v>
      </c>
      <c r="AR38" s="2">
        <v>40</v>
      </c>
      <c r="AS38" s="2">
        <v>41.3</v>
      </c>
      <c r="AT38" s="2">
        <v>36.700000000000003</v>
      </c>
      <c r="AU38" s="2">
        <v>41.9</v>
      </c>
      <c r="AV38" s="2">
        <v>44.3</v>
      </c>
      <c r="AW38" s="2">
        <v>61.4</v>
      </c>
      <c r="AX38" s="2">
        <v>42.2</v>
      </c>
      <c r="AY38" s="2">
        <v>42.7</v>
      </c>
      <c r="AZ38" s="2">
        <v>43</v>
      </c>
      <c r="BA38" s="2">
        <v>47.2</v>
      </c>
      <c r="BB38" s="2">
        <v>46.3</v>
      </c>
      <c r="BC38" s="2">
        <v>43.1</v>
      </c>
      <c r="BD38" s="2">
        <v>44.7</v>
      </c>
      <c r="BE38" s="2">
        <v>46</v>
      </c>
      <c r="BF38" s="2">
        <v>43.8</v>
      </c>
      <c r="BG38" s="2">
        <v>52.9</v>
      </c>
      <c r="BH38" s="2">
        <v>50.7</v>
      </c>
      <c r="BI38" s="2">
        <v>68.8</v>
      </c>
      <c r="BJ38" s="2">
        <v>46.9</v>
      </c>
      <c r="BK38" s="2">
        <v>45.4</v>
      </c>
      <c r="BL38" s="2">
        <v>47.8</v>
      </c>
      <c r="BM38" s="2">
        <v>49</v>
      </c>
      <c r="BN38" s="2">
        <v>54.3</v>
      </c>
      <c r="BO38" s="2">
        <v>52.2</v>
      </c>
      <c r="BP38" s="2">
        <v>51</v>
      </c>
      <c r="BQ38" s="2">
        <v>53.3</v>
      </c>
      <c r="BR38" s="2">
        <v>53.5</v>
      </c>
      <c r="BS38" s="2">
        <v>57.6</v>
      </c>
      <c r="BT38" s="2">
        <v>56.1</v>
      </c>
      <c r="BU38" s="2">
        <v>72.3</v>
      </c>
      <c r="BV38" s="2">
        <v>53.4</v>
      </c>
      <c r="BW38" s="2">
        <v>52.3</v>
      </c>
      <c r="BX38" s="2">
        <v>59</v>
      </c>
      <c r="BY38" s="2">
        <v>53.3</v>
      </c>
      <c r="BZ38" s="2">
        <v>55.8</v>
      </c>
      <c r="CA38" s="2">
        <v>57.2</v>
      </c>
      <c r="CB38" s="2">
        <v>54.9</v>
      </c>
      <c r="CC38" s="2">
        <v>61.5</v>
      </c>
      <c r="CD38" s="2">
        <v>55.3</v>
      </c>
      <c r="CE38" s="2">
        <v>59.5</v>
      </c>
      <c r="CF38" s="2">
        <v>61</v>
      </c>
      <c r="CG38" s="2">
        <v>85.4</v>
      </c>
      <c r="CH38" s="2">
        <v>58.1</v>
      </c>
      <c r="CI38" s="2">
        <v>53</v>
      </c>
      <c r="CJ38" s="2">
        <v>60.5</v>
      </c>
      <c r="CK38" s="2">
        <v>57.2</v>
      </c>
      <c r="CL38" s="2">
        <v>62.8</v>
      </c>
      <c r="CM38" s="2">
        <v>58.6</v>
      </c>
      <c r="CN38" s="2">
        <v>60.5</v>
      </c>
      <c r="CO38" s="2">
        <v>64.2</v>
      </c>
      <c r="CP38" s="2">
        <v>65</v>
      </c>
      <c r="CQ38" s="2">
        <v>63</v>
      </c>
      <c r="CR38" s="2">
        <v>67.3</v>
      </c>
      <c r="CS38" s="2">
        <v>88.2</v>
      </c>
      <c r="CT38" s="2">
        <v>67.8</v>
      </c>
      <c r="CU38" s="2">
        <v>61.9</v>
      </c>
      <c r="CV38" s="2">
        <v>67.900000000000006</v>
      </c>
      <c r="CW38" s="2">
        <v>65.099999999999994</v>
      </c>
      <c r="CX38" s="2">
        <v>70.3</v>
      </c>
      <c r="CY38" s="2">
        <v>59.8</v>
      </c>
      <c r="CZ38" s="2">
        <v>58.6</v>
      </c>
      <c r="DA38" s="2">
        <v>64.3</v>
      </c>
      <c r="DB38" s="2">
        <v>61.5</v>
      </c>
      <c r="DC38" s="2">
        <v>65</v>
      </c>
      <c r="DD38" s="2">
        <v>62.2</v>
      </c>
      <c r="DE38" s="2">
        <v>74.2</v>
      </c>
      <c r="DF38" s="2">
        <v>58.6</v>
      </c>
      <c r="DG38" s="2">
        <v>53.8</v>
      </c>
      <c r="DH38" s="2">
        <v>61.8</v>
      </c>
      <c r="DI38" s="2">
        <v>57</v>
      </c>
      <c r="DJ38" s="2">
        <v>60.9</v>
      </c>
      <c r="DK38" s="2">
        <v>63.1</v>
      </c>
      <c r="DL38" s="2">
        <v>75.5</v>
      </c>
      <c r="DM38" s="2">
        <v>71.2</v>
      </c>
      <c r="DN38" s="2">
        <v>64.7</v>
      </c>
      <c r="DO38" s="2">
        <v>72.099999999999994</v>
      </c>
      <c r="DP38" s="2">
        <v>71.400000000000006</v>
      </c>
      <c r="DQ38" s="2">
        <v>90.5</v>
      </c>
      <c r="DR38" s="2">
        <v>78.8</v>
      </c>
      <c r="DS38" s="2">
        <v>69.400000000000006</v>
      </c>
      <c r="DT38" s="2">
        <v>79.599999999999994</v>
      </c>
      <c r="DU38" s="2">
        <v>84.5</v>
      </c>
      <c r="DV38" s="2">
        <v>88.9</v>
      </c>
      <c r="DW38" s="2">
        <v>90.1</v>
      </c>
      <c r="DX38" s="2">
        <v>93.2</v>
      </c>
      <c r="DY38" s="2">
        <v>89.9</v>
      </c>
      <c r="DZ38" s="2">
        <v>89.1</v>
      </c>
      <c r="EA38" s="2">
        <v>92.5</v>
      </c>
      <c r="EB38" s="2">
        <v>96.9</v>
      </c>
      <c r="EC38" s="2">
        <v>111.1</v>
      </c>
      <c r="ED38" s="2">
        <v>86.5</v>
      </c>
      <c r="EE38" s="2">
        <v>73.5</v>
      </c>
      <c r="EF38" s="2">
        <v>90.9</v>
      </c>
      <c r="EG38" s="2">
        <v>92.5</v>
      </c>
      <c r="EH38" s="2">
        <v>95.1</v>
      </c>
      <c r="EI38" s="2">
        <v>110.6</v>
      </c>
      <c r="EJ38" s="2">
        <v>109.6</v>
      </c>
      <c r="EK38" s="2">
        <v>104.5</v>
      </c>
      <c r="EL38" s="2">
        <v>115.4</v>
      </c>
      <c r="EM38" s="2">
        <v>121.2</v>
      </c>
      <c r="EN38" s="2">
        <v>126.3</v>
      </c>
      <c r="EO38" s="2">
        <v>151.19999999999999</v>
      </c>
      <c r="EP38" s="2">
        <v>105.7</v>
      </c>
      <c r="EQ38" s="2">
        <v>99.4</v>
      </c>
      <c r="ER38" s="2">
        <v>110.4</v>
      </c>
      <c r="ES38" s="2">
        <v>107.8</v>
      </c>
      <c r="ET38" s="2">
        <v>113</v>
      </c>
      <c r="EU38" s="2">
        <v>114.5</v>
      </c>
      <c r="EV38" s="2">
        <v>115.6</v>
      </c>
      <c r="EW38" s="2">
        <v>118.5</v>
      </c>
      <c r="EX38" s="2">
        <v>117.7</v>
      </c>
      <c r="EY38" s="2">
        <v>116.8</v>
      </c>
      <c r="EZ38" s="2">
        <v>120.9</v>
      </c>
      <c r="FA38" s="2">
        <v>146.9</v>
      </c>
      <c r="FB38" s="2">
        <v>102.5</v>
      </c>
      <c r="FC38" s="2">
        <v>101.4</v>
      </c>
      <c r="FD38" s="2">
        <v>113.8</v>
      </c>
      <c r="FE38" s="2">
        <v>107.8</v>
      </c>
      <c r="FF38" s="2">
        <v>120.8</v>
      </c>
      <c r="FG38" s="2">
        <v>113.1</v>
      </c>
      <c r="FH38" s="2">
        <v>110.4</v>
      </c>
      <c r="FI38" s="2">
        <v>119.8</v>
      </c>
      <c r="FJ38" s="2">
        <v>117.1</v>
      </c>
      <c r="FK38" s="2">
        <v>118.7</v>
      </c>
      <c r="FL38" s="2">
        <v>123.4</v>
      </c>
      <c r="FM38" s="2">
        <v>148.69999999999999</v>
      </c>
      <c r="FN38" s="2">
        <v>102.1</v>
      </c>
      <c r="FO38" s="2">
        <v>100</v>
      </c>
      <c r="FP38" s="2">
        <v>105.7</v>
      </c>
      <c r="FQ38" s="2">
        <v>98.7</v>
      </c>
      <c r="FR38" s="2">
        <v>105</v>
      </c>
      <c r="FS38" s="2">
        <v>98.5</v>
      </c>
      <c r="FT38" s="2">
        <v>109.4</v>
      </c>
      <c r="FU38" s="2">
        <v>107.4</v>
      </c>
      <c r="FV38" s="2">
        <v>102.1</v>
      </c>
      <c r="FW38" s="2">
        <v>109.1</v>
      </c>
      <c r="FX38" s="2">
        <v>112.1</v>
      </c>
      <c r="FY38" s="2">
        <v>137.80000000000001</v>
      </c>
      <c r="FZ38" s="2">
        <v>96.5</v>
      </c>
      <c r="GA38" s="2">
        <v>96.8</v>
      </c>
      <c r="GB38" s="2">
        <v>104.7</v>
      </c>
      <c r="GC38" s="2">
        <v>111.2</v>
      </c>
      <c r="GD38" s="2">
        <v>115.9</v>
      </c>
      <c r="GE38" s="2">
        <v>110.4</v>
      </c>
      <c r="GF38" s="2">
        <v>120</v>
      </c>
      <c r="GG38" s="2">
        <v>120.1</v>
      </c>
      <c r="GH38" s="2">
        <v>118.3</v>
      </c>
      <c r="GI38" s="2">
        <v>107.8</v>
      </c>
      <c r="GJ38" s="2">
        <v>106.5</v>
      </c>
      <c r="GK38" s="2">
        <v>134.5</v>
      </c>
      <c r="GL38" s="2">
        <v>95.2</v>
      </c>
      <c r="GM38" s="2">
        <v>88.8</v>
      </c>
      <c r="GN38" s="2">
        <v>100.2</v>
      </c>
      <c r="GO38" s="2">
        <v>101.8</v>
      </c>
      <c r="GP38" s="2">
        <v>108.7</v>
      </c>
      <c r="GQ38" s="2">
        <v>108</v>
      </c>
      <c r="GR38" s="2">
        <v>111.2</v>
      </c>
      <c r="GS38" s="2">
        <v>111.8</v>
      </c>
      <c r="GT38" s="2">
        <v>109.9</v>
      </c>
      <c r="GU38" s="2">
        <v>115.2</v>
      </c>
      <c r="GV38" s="2">
        <v>116.5</v>
      </c>
      <c r="GW38" s="2">
        <v>141.69999999999999</v>
      </c>
      <c r="GX38" s="2">
        <v>105</v>
      </c>
      <c r="GY38" s="2">
        <v>106.1</v>
      </c>
      <c r="GZ38" s="2">
        <v>131.30000000000001</v>
      </c>
      <c r="HA38" s="2">
        <v>123.8</v>
      </c>
      <c r="HB38" s="2">
        <v>129.4</v>
      </c>
      <c r="HC38" s="2">
        <v>128</v>
      </c>
      <c r="HD38" s="2">
        <v>137.6</v>
      </c>
      <c r="HE38" s="2">
        <v>133.30000000000001</v>
      </c>
      <c r="HF38" s="2">
        <v>132.6</v>
      </c>
      <c r="HG38" s="2">
        <v>125.7</v>
      </c>
      <c r="HH38" s="2">
        <v>133.19999999999999</v>
      </c>
      <c r="HI38" s="2">
        <v>161.1</v>
      </c>
      <c r="HJ38" s="2">
        <v>108.6</v>
      </c>
      <c r="HK38" s="2">
        <v>113.1</v>
      </c>
      <c r="HL38" s="2">
        <v>123.1</v>
      </c>
      <c r="HM38" s="2">
        <v>122.6</v>
      </c>
      <c r="HN38" s="2">
        <v>128.4</v>
      </c>
      <c r="HO38" s="2">
        <v>131.4</v>
      </c>
      <c r="HP38" s="2">
        <v>140.69999999999999</v>
      </c>
      <c r="HQ38" s="2">
        <v>148</v>
      </c>
      <c r="HR38" s="2">
        <v>144.9</v>
      </c>
      <c r="HS38" s="2">
        <v>150.30000000000001</v>
      </c>
      <c r="HT38" s="2">
        <v>152.5</v>
      </c>
      <c r="HU38" s="2">
        <v>179.9</v>
      </c>
      <c r="HV38" s="2">
        <v>132.1</v>
      </c>
      <c r="HW38" s="2">
        <v>133.19999999999999</v>
      </c>
      <c r="HX38" s="2">
        <v>145.1</v>
      </c>
      <c r="HY38" s="2">
        <v>165.7</v>
      </c>
      <c r="HZ38" s="2">
        <v>186</v>
      </c>
      <c r="IA38" s="2">
        <v>177.1</v>
      </c>
      <c r="IB38" s="2">
        <v>177.1</v>
      </c>
      <c r="IC38" s="2">
        <v>180.5</v>
      </c>
      <c r="ID38" s="2">
        <v>165.1</v>
      </c>
      <c r="IE38" s="2">
        <v>168</v>
      </c>
      <c r="IF38" s="2">
        <v>170.6</v>
      </c>
      <c r="IG38" s="2">
        <v>200</v>
      </c>
      <c r="IH38" s="2">
        <v>146.69999999999999</v>
      </c>
      <c r="II38" s="2">
        <v>136.1</v>
      </c>
      <c r="IJ38" s="2">
        <v>145.30000000000001</v>
      </c>
      <c r="IK38" s="2">
        <v>152.19999999999999</v>
      </c>
      <c r="IL38" s="2">
        <v>166.8</v>
      </c>
      <c r="IM38" s="2">
        <v>155.6</v>
      </c>
      <c r="IN38" s="2">
        <v>162.6</v>
      </c>
      <c r="IO38" s="2">
        <v>170.5</v>
      </c>
      <c r="IP38" s="2">
        <v>172.6</v>
      </c>
      <c r="IQ38" s="2">
        <v>159.30000000000001</v>
      </c>
      <c r="IR38" s="2">
        <v>160.5</v>
      </c>
      <c r="IS38" s="2">
        <v>190</v>
      </c>
      <c r="IT38" s="2">
        <v>164.4</v>
      </c>
      <c r="IU38" s="2">
        <v>150.9</v>
      </c>
      <c r="IV38" s="2">
        <v>167</v>
      </c>
      <c r="IW38" s="2">
        <v>154.9</v>
      </c>
      <c r="IX38" s="2">
        <v>169.4</v>
      </c>
      <c r="IY38" s="2">
        <v>155.30000000000001</v>
      </c>
      <c r="IZ38" s="2">
        <v>192.9</v>
      </c>
      <c r="JA38" s="2">
        <v>201</v>
      </c>
      <c r="JB38" s="2">
        <v>202.5</v>
      </c>
      <c r="JC38" s="2">
        <v>234.5</v>
      </c>
      <c r="JD38" s="2">
        <v>239.3</v>
      </c>
      <c r="JE38" s="2">
        <v>288.5</v>
      </c>
      <c r="JF38" s="2">
        <v>200.6</v>
      </c>
      <c r="JG38" s="2">
        <v>192.9</v>
      </c>
      <c r="JH38" s="2">
        <v>215.3</v>
      </c>
      <c r="JI38" s="2">
        <v>199.8</v>
      </c>
      <c r="JJ38" s="2">
        <v>209.5</v>
      </c>
      <c r="JK38" s="2">
        <v>211.4</v>
      </c>
      <c r="JL38" s="2">
        <v>224</v>
      </c>
      <c r="JM38" s="2">
        <v>226.1</v>
      </c>
      <c r="JN38" s="2">
        <v>232.8</v>
      </c>
      <c r="JO38" s="2">
        <v>246.5</v>
      </c>
      <c r="JP38" s="2">
        <v>253.5</v>
      </c>
      <c r="JQ38" s="2">
        <v>312.89999999999998</v>
      </c>
      <c r="JR38" s="2">
        <v>199.2</v>
      </c>
      <c r="JS38" s="2">
        <v>205.7</v>
      </c>
      <c r="JT38" s="2">
        <v>230.6</v>
      </c>
      <c r="JU38" s="2">
        <v>220.2</v>
      </c>
      <c r="JV38" s="2">
        <v>240.5</v>
      </c>
      <c r="JW38" s="2">
        <v>228.2</v>
      </c>
      <c r="JX38" s="2">
        <v>221.4</v>
      </c>
      <c r="JY38" s="2">
        <v>228.3</v>
      </c>
      <c r="JZ38" s="2">
        <v>227</v>
      </c>
      <c r="KA38" s="2">
        <v>230.5</v>
      </c>
      <c r="KB38" s="2">
        <v>242.8</v>
      </c>
      <c r="KC38" s="2">
        <v>300.10000000000002</v>
      </c>
      <c r="KD38" s="2">
        <v>228.9</v>
      </c>
      <c r="KE38" s="2">
        <v>220.8</v>
      </c>
      <c r="KF38" s="2">
        <v>254.8</v>
      </c>
      <c r="KG38" s="2">
        <v>240.9</v>
      </c>
      <c r="KH38" s="2">
        <v>255.7</v>
      </c>
      <c r="KI38" s="2">
        <v>247.2</v>
      </c>
      <c r="KJ38" s="2">
        <v>228.3</v>
      </c>
      <c r="KK38" s="2">
        <v>251.6</v>
      </c>
      <c r="KL38" s="2">
        <v>234</v>
      </c>
      <c r="KM38" s="2">
        <v>268.7</v>
      </c>
      <c r="KN38" s="2">
        <v>281.3</v>
      </c>
      <c r="KO38" s="2">
        <v>323.7</v>
      </c>
      <c r="KP38" s="2">
        <v>228.9</v>
      </c>
      <c r="KQ38" s="2">
        <v>222.3</v>
      </c>
      <c r="KR38" s="2">
        <v>251.7</v>
      </c>
      <c r="KS38" s="2">
        <v>229.6</v>
      </c>
      <c r="KT38" s="2">
        <v>247.6</v>
      </c>
      <c r="KU38" s="2">
        <v>239.2</v>
      </c>
      <c r="KV38" s="2">
        <v>242</v>
      </c>
      <c r="KW38" s="2">
        <v>264</v>
      </c>
      <c r="KX38" s="2">
        <v>237.5</v>
      </c>
      <c r="KY38" s="2">
        <v>269.3</v>
      </c>
      <c r="KZ38" s="2">
        <v>283.5</v>
      </c>
      <c r="LA38" s="2">
        <v>324.89999999999998</v>
      </c>
      <c r="LB38" s="2">
        <v>232.5</v>
      </c>
      <c r="LC38" s="2">
        <v>229.5</v>
      </c>
      <c r="LD38" s="2">
        <v>238.3</v>
      </c>
      <c r="LE38" s="2">
        <v>246.4</v>
      </c>
      <c r="LF38" s="2">
        <v>254.5</v>
      </c>
      <c r="LG38" s="2">
        <v>235.2</v>
      </c>
      <c r="LH38" s="2">
        <v>258</v>
      </c>
      <c r="LI38" s="2">
        <v>263.5</v>
      </c>
      <c r="LJ38" s="2">
        <v>256.60000000000002</v>
      </c>
      <c r="LK38" s="2">
        <v>283</v>
      </c>
      <c r="LL38" s="2">
        <v>281.8</v>
      </c>
      <c r="LM38" s="2">
        <v>356.1</v>
      </c>
      <c r="LN38" s="2">
        <v>247.6</v>
      </c>
      <c r="LO38" s="2">
        <v>248.8</v>
      </c>
      <c r="LP38" s="2">
        <v>272.5</v>
      </c>
      <c r="LQ38" s="2">
        <v>281.3</v>
      </c>
      <c r="LR38" s="2">
        <v>291.2</v>
      </c>
      <c r="LS38" s="2">
        <v>276.8</v>
      </c>
      <c r="LT38" s="2">
        <v>284.60000000000002</v>
      </c>
      <c r="LU38" s="2">
        <v>265.8</v>
      </c>
      <c r="LV38" s="2">
        <v>275.5</v>
      </c>
      <c r="LW38" s="2">
        <v>289.89999999999998</v>
      </c>
      <c r="LX38" s="2">
        <v>296.7</v>
      </c>
      <c r="LY38" s="2">
        <v>372.9</v>
      </c>
      <c r="LZ38" s="2">
        <v>262</v>
      </c>
      <c r="MA38" s="2">
        <v>253.7</v>
      </c>
      <c r="MB38" s="2">
        <v>285</v>
      </c>
      <c r="MC38" s="2">
        <v>313.10000000000002</v>
      </c>
      <c r="MD38" s="2">
        <v>315.10000000000002</v>
      </c>
      <c r="ME38" s="2">
        <v>309.89999999999998</v>
      </c>
      <c r="MF38" s="2">
        <v>310.89999999999998</v>
      </c>
      <c r="MG38" s="2">
        <v>313.10000000000002</v>
      </c>
      <c r="MH38" s="2">
        <v>316.8</v>
      </c>
      <c r="MI38" s="2">
        <v>338.8</v>
      </c>
      <c r="MJ38" s="2">
        <v>345.4</v>
      </c>
      <c r="MK38" s="2">
        <v>400.5</v>
      </c>
      <c r="ML38" s="2">
        <v>281.39999999999998</v>
      </c>
      <c r="MM38" s="2">
        <v>283.60000000000002</v>
      </c>
      <c r="MN38" s="2">
        <v>315.8</v>
      </c>
      <c r="MO38" s="2">
        <v>311.60000000000002</v>
      </c>
      <c r="MP38" s="2">
        <v>311.7</v>
      </c>
    </row>
    <row r="39" spans="1:354" x14ac:dyDescent="0.25">
      <c r="A39" t="s">
        <v>37</v>
      </c>
      <c r="B39" s="12" t="s">
        <v>257</v>
      </c>
      <c r="C39" t="s">
        <v>211</v>
      </c>
      <c r="D39" t="str">
        <f t="shared" si="0"/>
        <v>Other retailing n.e.c.</v>
      </c>
      <c r="E39" s="2">
        <v>34.4</v>
      </c>
      <c r="F39" s="2">
        <v>34.4</v>
      </c>
      <c r="G39" s="2">
        <v>33.5</v>
      </c>
      <c r="H39" s="2">
        <v>33.4</v>
      </c>
      <c r="I39" s="2">
        <v>33.200000000000003</v>
      </c>
      <c r="J39" s="2">
        <v>34.5</v>
      </c>
      <c r="K39" s="2">
        <v>36.700000000000003</v>
      </c>
      <c r="L39" s="2">
        <v>40.700000000000003</v>
      </c>
      <c r="M39" s="2">
        <v>57.3</v>
      </c>
      <c r="N39" s="2">
        <v>35.799999999999997</v>
      </c>
      <c r="O39" s="2">
        <v>36.4</v>
      </c>
      <c r="P39" s="2">
        <v>39.1</v>
      </c>
      <c r="Q39" s="2">
        <v>33.799999999999997</v>
      </c>
      <c r="R39" s="2">
        <v>35</v>
      </c>
      <c r="S39" s="2">
        <v>33.700000000000003</v>
      </c>
      <c r="T39" s="2">
        <v>34.200000000000003</v>
      </c>
      <c r="U39" s="2">
        <v>37.299999999999997</v>
      </c>
      <c r="V39" s="2">
        <v>37.200000000000003</v>
      </c>
      <c r="W39" s="2">
        <v>39.1</v>
      </c>
      <c r="X39" s="2">
        <v>42.6</v>
      </c>
      <c r="Y39" s="2">
        <v>61.3</v>
      </c>
      <c r="Z39" s="2">
        <v>38</v>
      </c>
      <c r="AA39" s="2">
        <v>39.4</v>
      </c>
      <c r="AB39" s="2">
        <v>40.9</v>
      </c>
      <c r="AC39" s="2">
        <v>37.9</v>
      </c>
      <c r="AD39" s="2">
        <v>41.3</v>
      </c>
      <c r="AE39" s="2">
        <v>35.799999999999997</v>
      </c>
      <c r="AF39" s="2">
        <v>36.4</v>
      </c>
      <c r="AG39" s="2">
        <v>38.5</v>
      </c>
      <c r="AH39" s="2">
        <v>36.1</v>
      </c>
      <c r="AI39" s="2">
        <v>40.700000000000003</v>
      </c>
      <c r="AJ39" s="2">
        <v>44.9</v>
      </c>
      <c r="AK39" s="2">
        <v>57.2</v>
      </c>
      <c r="AL39" s="2">
        <v>39.9</v>
      </c>
      <c r="AM39" s="2">
        <v>40.4</v>
      </c>
      <c r="AN39" s="2">
        <v>41</v>
      </c>
      <c r="AO39" s="2">
        <v>39.6</v>
      </c>
      <c r="AP39" s="2">
        <v>42.6</v>
      </c>
      <c r="AQ39" s="2">
        <v>36.9</v>
      </c>
      <c r="AR39" s="2">
        <v>40.200000000000003</v>
      </c>
      <c r="AS39" s="2">
        <v>42.4</v>
      </c>
      <c r="AT39" s="2">
        <v>40.1</v>
      </c>
      <c r="AU39" s="2">
        <v>46.4</v>
      </c>
      <c r="AV39" s="2">
        <v>49.1</v>
      </c>
      <c r="AW39" s="2">
        <v>66.3</v>
      </c>
      <c r="AX39" s="2">
        <v>46.1</v>
      </c>
      <c r="AY39" s="2">
        <v>45.4</v>
      </c>
      <c r="AZ39" s="2">
        <v>44.4</v>
      </c>
      <c r="BA39" s="2">
        <v>46</v>
      </c>
      <c r="BB39" s="2">
        <v>49.4</v>
      </c>
      <c r="BC39" s="2">
        <v>43.7</v>
      </c>
      <c r="BD39" s="2">
        <v>47.7</v>
      </c>
      <c r="BE39" s="2">
        <v>49.1</v>
      </c>
      <c r="BF39" s="2">
        <v>48.7</v>
      </c>
      <c r="BG39" s="2">
        <v>55.2</v>
      </c>
      <c r="BH39" s="2">
        <v>55.9</v>
      </c>
      <c r="BI39" s="2">
        <v>78.900000000000006</v>
      </c>
      <c r="BJ39" s="2">
        <v>51.7</v>
      </c>
      <c r="BK39" s="2">
        <v>49.4</v>
      </c>
      <c r="BL39" s="2">
        <v>51.3</v>
      </c>
      <c r="BM39" s="2">
        <v>50.6</v>
      </c>
      <c r="BN39" s="2">
        <v>52.7</v>
      </c>
      <c r="BO39" s="2">
        <v>48.7</v>
      </c>
      <c r="BP39" s="2">
        <v>53.4</v>
      </c>
      <c r="BQ39" s="2">
        <v>53.8</v>
      </c>
      <c r="BR39" s="2">
        <v>55.6</v>
      </c>
      <c r="BS39" s="2">
        <v>58.5</v>
      </c>
      <c r="BT39" s="2">
        <v>59.9</v>
      </c>
      <c r="BU39" s="2">
        <v>86.1</v>
      </c>
      <c r="BV39" s="2">
        <v>51.1</v>
      </c>
      <c r="BW39" s="2">
        <v>53.8</v>
      </c>
      <c r="BX39" s="2">
        <v>57.4</v>
      </c>
      <c r="BY39" s="2">
        <v>53.8</v>
      </c>
      <c r="BZ39" s="2">
        <v>55.8</v>
      </c>
      <c r="CA39" s="2">
        <v>52.4</v>
      </c>
      <c r="CB39" s="2">
        <v>50.2</v>
      </c>
      <c r="CC39" s="2">
        <v>53.9</v>
      </c>
      <c r="CD39" s="2">
        <v>54.3</v>
      </c>
      <c r="CE39" s="2">
        <v>60.3</v>
      </c>
      <c r="CF39" s="2">
        <v>66.900000000000006</v>
      </c>
      <c r="CG39" s="2">
        <v>107.8</v>
      </c>
      <c r="CH39" s="2">
        <v>55.4</v>
      </c>
      <c r="CI39" s="2">
        <v>54.7</v>
      </c>
      <c r="CJ39" s="2">
        <v>58.7</v>
      </c>
      <c r="CK39" s="2">
        <v>55.4</v>
      </c>
      <c r="CL39" s="2">
        <v>62.1</v>
      </c>
      <c r="CM39" s="2">
        <v>54.7</v>
      </c>
      <c r="CN39" s="2">
        <v>58.1</v>
      </c>
      <c r="CO39" s="2">
        <v>58.9</v>
      </c>
      <c r="CP39" s="2">
        <v>61.3</v>
      </c>
      <c r="CQ39" s="2">
        <v>63.3</v>
      </c>
      <c r="CR39" s="2">
        <v>67</v>
      </c>
      <c r="CS39" s="2">
        <v>118.6</v>
      </c>
      <c r="CT39" s="2">
        <v>66.400000000000006</v>
      </c>
      <c r="CU39" s="2">
        <v>59.7</v>
      </c>
      <c r="CV39" s="2">
        <v>62.1</v>
      </c>
      <c r="CW39" s="2">
        <v>56.4</v>
      </c>
      <c r="CX39" s="2">
        <v>61.3</v>
      </c>
      <c r="CY39" s="2">
        <v>57.6</v>
      </c>
      <c r="CZ39" s="2">
        <v>58.1</v>
      </c>
      <c r="DA39" s="2">
        <v>62.5</v>
      </c>
      <c r="DB39" s="2">
        <v>59.1</v>
      </c>
      <c r="DC39" s="2">
        <v>63.2</v>
      </c>
      <c r="DD39" s="2">
        <v>68.2</v>
      </c>
      <c r="DE39" s="2">
        <v>101.3</v>
      </c>
      <c r="DF39" s="2">
        <v>60</v>
      </c>
      <c r="DG39" s="2">
        <v>56.9</v>
      </c>
      <c r="DH39" s="2">
        <v>55.4</v>
      </c>
      <c r="DI39" s="2">
        <v>56.8</v>
      </c>
      <c r="DJ39" s="2">
        <v>61.6</v>
      </c>
      <c r="DK39" s="2">
        <v>53.3</v>
      </c>
      <c r="DL39" s="2">
        <v>57.8</v>
      </c>
      <c r="DM39" s="2">
        <v>58.2</v>
      </c>
      <c r="DN39" s="2">
        <v>57.5</v>
      </c>
      <c r="DO39" s="2">
        <v>70.900000000000006</v>
      </c>
      <c r="DP39" s="2">
        <v>71.7</v>
      </c>
      <c r="DQ39" s="2">
        <v>104.1</v>
      </c>
      <c r="DR39" s="2">
        <v>59.6</v>
      </c>
      <c r="DS39" s="2">
        <v>55.6</v>
      </c>
      <c r="DT39" s="2">
        <v>57.9</v>
      </c>
      <c r="DU39" s="2">
        <v>55.7</v>
      </c>
      <c r="DV39" s="2">
        <v>56.9</v>
      </c>
      <c r="DW39" s="2">
        <v>50.4</v>
      </c>
      <c r="DX39" s="2">
        <v>53</v>
      </c>
      <c r="DY39" s="2">
        <v>50.9</v>
      </c>
      <c r="DZ39" s="2">
        <v>57.4</v>
      </c>
      <c r="EA39" s="2">
        <v>64.3</v>
      </c>
      <c r="EB39" s="2">
        <v>66.5</v>
      </c>
      <c r="EC39" s="2">
        <v>107.6</v>
      </c>
      <c r="ED39" s="2">
        <v>56.9</v>
      </c>
      <c r="EE39" s="2">
        <v>55.3</v>
      </c>
      <c r="EF39" s="2">
        <v>58.3</v>
      </c>
      <c r="EG39" s="2">
        <v>55.9</v>
      </c>
      <c r="EH39" s="2">
        <v>57.1</v>
      </c>
      <c r="EI39" s="2">
        <v>54.4</v>
      </c>
      <c r="EJ39" s="2">
        <v>56.9</v>
      </c>
      <c r="EK39" s="2">
        <v>57.4</v>
      </c>
      <c r="EL39" s="2">
        <v>55</v>
      </c>
      <c r="EM39" s="2">
        <v>60.1</v>
      </c>
      <c r="EN39" s="2">
        <v>67.7</v>
      </c>
      <c r="EO39" s="2">
        <v>99.6</v>
      </c>
      <c r="EP39" s="2">
        <v>53.5</v>
      </c>
      <c r="EQ39" s="2">
        <v>53.7</v>
      </c>
      <c r="ER39" s="2">
        <v>60.4</v>
      </c>
      <c r="ES39" s="2">
        <v>54.1</v>
      </c>
      <c r="ET39" s="2">
        <v>58.6</v>
      </c>
      <c r="EU39" s="2">
        <v>54.6</v>
      </c>
      <c r="EV39" s="2">
        <v>59.5</v>
      </c>
      <c r="EW39" s="2">
        <v>64.2</v>
      </c>
      <c r="EX39" s="2">
        <v>65.5</v>
      </c>
      <c r="EY39" s="2">
        <v>78.7</v>
      </c>
      <c r="EZ39" s="2">
        <v>81.7</v>
      </c>
      <c r="FA39" s="2">
        <v>126.9</v>
      </c>
      <c r="FB39" s="2">
        <v>69.7</v>
      </c>
      <c r="FC39" s="2">
        <v>72.5</v>
      </c>
      <c r="FD39" s="2">
        <v>81.3</v>
      </c>
      <c r="FE39" s="2">
        <v>82.4</v>
      </c>
      <c r="FF39" s="2">
        <v>84.3</v>
      </c>
      <c r="FG39" s="2">
        <v>79.599999999999994</v>
      </c>
      <c r="FH39" s="2">
        <v>78.099999999999994</v>
      </c>
      <c r="FI39" s="2">
        <v>81.7</v>
      </c>
      <c r="FJ39" s="2">
        <v>82.6</v>
      </c>
      <c r="FK39" s="2">
        <v>81.900000000000006</v>
      </c>
      <c r="FL39" s="2">
        <v>86</v>
      </c>
      <c r="FM39" s="2">
        <v>143</v>
      </c>
      <c r="FN39" s="2">
        <v>75.8</v>
      </c>
      <c r="FO39" s="2">
        <v>74.3</v>
      </c>
      <c r="FP39" s="2">
        <v>76.099999999999994</v>
      </c>
      <c r="FQ39" s="2">
        <v>74.8</v>
      </c>
      <c r="FR39" s="2">
        <v>80.2</v>
      </c>
      <c r="FS39" s="2">
        <v>73</v>
      </c>
      <c r="FT39" s="2">
        <v>76.400000000000006</v>
      </c>
      <c r="FU39" s="2">
        <v>83.5</v>
      </c>
      <c r="FV39" s="2">
        <v>79</v>
      </c>
      <c r="FW39" s="2">
        <v>95.9</v>
      </c>
      <c r="FX39" s="2">
        <v>104.2</v>
      </c>
      <c r="FY39" s="2">
        <v>157.6</v>
      </c>
      <c r="FZ39" s="2">
        <v>91.1</v>
      </c>
      <c r="GA39" s="2">
        <v>88.1</v>
      </c>
      <c r="GB39" s="2">
        <v>89.3</v>
      </c>
      <c r="GC39" s="2">
        <v>93</v>
      </c>
      <c r="GD39" s="2">
        <v>96.7</v>
      </c>
      <c r="GE39" s="2">
        <v>87.7</v>
      </c>
      <c r="GF39" s="2">
        <v>93.2</v>
      </c>
      <c r="GG39" s="2">
        <v>100.9</v>
      </c>
      <c r="GH39" s="2">
        <v>104.3</v>
      </c>
      <c r="GI39" s="2">
        <v>112.4</v>
      </c>
      <c r="GJ39" s="2">
        <v>109.3</v>
      </c>
      <c r="GK39" s="2">
        <v>170.4</v>
      </c>
      <c r="GL39" s="2">
        <v>109.9</v>
      </c>
      <c r="GM39" s="2">
        <v>101.6</v>
      </c>
      <c r="GN39" s="2">
        <v>116.1</v>
      </c>
      <c r="GO39" s="2">
        <v>117.7</v>
      </c>
      <c r="GP39" s="2">
        <v>108.5</v>
      </c>
      <c r="GQ39" s="2">
        <v>104.3</v>
      </c>
      <c r="GR39" s="2">
        <v>116.7</v>
      </c>
      <c r="GS39" s="2">
        <v>115.3</v>
      </c>
      <c r="GT39" s="2">
        <v>119</v>
      </c>
      <c r="GU39" s="2">
        <v>132.5</v>
      </c>
      <c r="GV39" s="2">
        <v>135.9</v>
      </c>
      <c r="GW39" s="2">
        <v>192.1</v>
      </c>
      <c r="GX39" s="2">
        <v>117.1</v>
      </c>
      <c r="GY39" s="2">
        <v>111.6</v>
      </c>
      <c r="GZ39" s="2">
        <v>131.30000000000001</v>
      </c>
      <c r="HA39" s="2">
        <v>125.6</v>
      </c>
      <c r="HB39" s="2">
        <v>116.2</v>
      </c>
      <c r="HC39" s="2">
        <v>123.7</v>
      </c>
      <c r="HD39" s="2">
        <v>129.1</v>
      </c>
      <c r="HE39" s="2">
        <v>127.2</v>
      </c>
      <c r="HF39" s="2">
        <v>134.1</v>
      </c>
      <c r="HG39" s="2">
        <v>139.5</v>
      </c>
      <c r="HH39" s="2">
        <v>144.5</v>
      </c>
      <c r="HI39" s="2">
        <v>204.4</v>
      </c>
      <c r="HJ39" s="2">
        <v>114.7</v>
      </c>
      <c r="HK39" s="2">
        <v>109.7</v>
      </c>
      <c r="HL39" s="2">
        <v>120.2</v>
      </c>
      <c r="HM39" s="2">
        <v>116</v>
      </c>
      <c r="HN39" s="2">
        <v>121.9</v>
      </c>
      <c r="HO39" s="2">
        <v>125.4</v>
      </c>
      <c r="HP39" s="2">
        <v>104.3</v>
      </c>
      <c r="HQ39" s="2">
        <v>113.1</v>
      </c>
      <c r="HR39" s="2">
        <v>113.8</v>
      </c>
      <c r="HS39" s="2">
        <v>136.69999999999999</v>
      </c>
      <c r="HT39" s="2">
        <v>150.80000000000001</v>
      </c>
      <c r="HU39" s="2">
        <v>228.7</v>
      </c>
      <c r="HV39" s="2">
        <v>126.7</v>
      </c>
      <c r="HW39" s="2">
        <v>127.4</v>
      </c>
      <c r="HX39" s="2">
        <v>136.19999999999999</v>
      </c>
      <c r="HY39" s="2">
        <v>112.2</v>
      </c>
      <c r="HZ39" s="2">
        <v>123.6</v>
      </c>
      <c r="IA39" s="2">
        <v>118.7</v>
      </c>
      <c r="IB39" s="2">
        <v>137</v>
      </c>
      <c r="IC39" s="2">
        <v>141.6</v>
      </c>
      <c r="ID39" s="2">
        <v>141.9</v>
      </c>
      <c r="IE39" s="2">
        <v>158</v>
      </c>
      <c r="IF39" s="2">
        <v>173.1</v>
      </c>
      <c r="IG39" s="2">
        <v>258.5</v>
      </c>
      <c r="IH39" s="2">
        <v>160.6</v>
      </c>
      <c r="II39" s="2">
        <v>152.6</v>
      </c>
      <c r="IJ39" s="2">
        <v>161.80000000000001</v>
      </c>
      <c r="IK39" s="2">
        <v>162.30000000000001</v>
      </c>
      <c r="IL39" s="2">
        <v>176.3</v>
      </c>
      <c r="IM39" s="2">
        <v>151.1</v>
      </c>
      <c r="IN39" s="2">
        <v>163.5</v>
      </c>
      <c r="IO39" s="2">
        <v>171.3</v>
      </c>
      <c r="IP39" s="2">
        <v>166.8</v>
      </c>
      <c r="IQ39" s="2">
        <v>192.3</v>
      </c>
      <c r="IR39" s="2">
        <v>204.6</v>
      </c>
      <c r="IS39" s="2">
        <v>306.10000000000002</v>
      </c>
      <c r="IT39" s="2">
        <v>167.8</v>
      </c>
      <c r="IU39" s="2">
        <v>170.9</v>
      </c>
      <c r="IV39" s="2">
        <v>182.8</v>
      </c>
      <c r="IW39" s="2">
        <v>168.9</v>
      </c>
      <c r="IX39" s="2">
        <v>185.8</v>
      </c>
      <c r="IY39" s="2">
        <v>173.3</v>
      </c>
      <c r="IZ39" s="2">
        <v>201.3</v>
      </c>
      <c r="JA39" s="2">
        <v>199.2</v>
      </c>
      <c r="JB39" s="2">
        <v>201.9</v>
      </c>
      <c r="JC39" s="2">
        <v>236.1</v>
      </c>
      <c r="JD39" s="2">
        <v>237.7</v>
      </c>
      <c r="JE39" s="2">
        <v>351.3</v>
      </c>
      <c r="JF39" s="2">
        <v>192.7</v>
      </c>
      <c r="JG39" s="2">
        <v>206.2</v>
      </c>
      <c r="JH39" s="2">
        <v>222.8</v>
      </c>
      <c r="JI39" s="2">
        <v>196.9</v>
      </c>
      <c r="JJ39" s="2">
        <v>200</v>
      </c>
      <c r="JK39" s="2">
        <v>198.4</v>
      </c>
      <c r="JL39" s="2">
        <v>207.9</v>
      </c>
      <c r="JM39" s="2">
        <v>209</v>
      </c>
      <c r="JN39" s="2">
        <v>214.6</v>
      </c>
      <c r="JO39" s="2">
        <v>226.6</v>
      </c>
      <c r="JP39" s="2">
        <v>235.2</v>
      </c>
      <c r="JQ39" s="2">
        <v>359.4</v>
      </c>
      <c r="JR39" s="2">
        <v>191.5</v>
      </c>
      <c r="JS39" s="2">
        <v>192.5</v>
      </c>
      <c r="JT39" s="2">
        <v>199.7</v>
      </c>
      <c r="JU39" s="2">
        <v>192.4</v>
      </c>
      <c r="JV39" s="2">
        <v>207.8</v>
      </c>
      <c r="JW39" s="2">
        <v>194.9</v>
      </c>
      <c r="JX39" s="2">
        <v>201.2</v>
      </c>
      <c r="JY39" s="2">
        <v>206.7</v>
      </c>
      <c r="JZ39" s="2">
        <v>200.2</v>
      </c>
      <c r="KA39" s="2">
        <v>214.7</v>
      </c>
      <c r="KB39" s="2">
        <v>229.5</v>
      </c>
      <c r="KC39" s="2">
        <v>337</v>
      </c>
      <c r="KD39" s="2">
        <v>185</v>
      </c>
      <c r="KE39" s="2">
        <v>189.8</v>
      </c>
      <c r="KF39" s="2">
        <v>205.9</v>
      </c>
      <c r="KG39" s="2">
        <v>202.7</v>
      </c>
      <c r="KH39" s="2">
        <v>215</v>
      </c>
      <c r="KI39" s="2">
        <v>223.2</v>
      </c>
      <c r="KJ39" s="2">
        <v>207.9</v>
      </c>
      <c r="KK39" s="2">
        <v>231.3</v>
      </c>
      <c r="KL39" s="2">
        <v>223.6</v>
      </c>
      <c r="KM39" s="2">
        <v>238.2</v>
      </c>
      <c r="KN39" s="2">
        <v>261.8</v>
      </c>
      <c r="KO39" s="2">
        <v>350.7</v>
      </c>
      <c r="KP39" s="2">
        <v>202</v>
      </c>
      <c r="KQ39" s="2">
        <v>193.1</v>
      </c>
      <c r="KR39" s="2">
        <v>206.6</v>
      </c>
      <c r="KS39" s="2">
        <v>190.5</v>
      </c>
      <c r="KT39" s="2">
        <v>208.3</v>
      </c>
      <c r="KU39" s="2">
        <v>195.5</v>
      </c>
      <c r="KV39" s="2">
        <v>210</v>
      </c>
      <c r="KW39" s="2">
        <v>225.6</v>
      </c>
      <c r="KX39" s="2">
        <v>232.5</v>
      </c>
      <c r="KY39" s="2">
        <v>253</v>
      </c>
      <c r="KZ39" s="2">
        <v>283.10000000000002</v>
      </c>
      <c r="LA39" s="2">
        <v>382.4</v>
      </c>
      <c r="LB39" s="2">
        <v>225.3</v>
      </c>
      <c r="LC39" s="2">
        <v>225.4</v>
      </c>
      <c r="LD39" s="2">
        <v>231.5</v>
      </c>
      <c r="LE39" s="2">
        <v>231.8</v>
      </c>
      <c r="LF39" s="2">
        <v>237.6</v>
      </c>
      <c r="LG39" s="2">
        <v>217.8</v>
      </c>
      <c r="LH39" s="2">
        <v>226.4</v>
      </c>
      <c r="LI39" s="2">
        <v>225.5</v>
      </c>
      <c r="LJ39" s="2">
        <v>219</v>
      </c>
      <c r="LK39" s="2">
        <v>251</v>
      </c>
      <c r="LL39" s="2">
        <v>256.7</v>
      </c>
      <c r="LM39" s="2">
        <v>376.4</v>
      </c>
      <c r="LN39" s="2">
        <v>221.2</v>
      </c>
      <c r="LO39" s="2">
        <v>202.9</v>
      </c>
      <c r="LP39" s="2">
        <v>230.4</v>
      </c>
      <c r="LQ39" s="2">
        <v>231.1</v>
      </c>
      <c r="LR39" s="2">
        <v>255.9</v>
      </c>
      <c r="LS39" s="2">
        <v>247.7</v>
      </c>
      <c r="LT39" s="2">
        <v>255.7</v>
      </c>
      <c r="LU39" s="2">
        <v>257.10000000000002</v>
      </c>
      <c r="LV39" s="2">
        <v>276.60000000000002</v>
      </c>
      <c r="LW39" s="2">
        <v>296.39999999999998</v>
      </c>
      <c r="LX39" s="2">
        <v>322.7</v>
      </c>
      <c r="LY39" s="2">
        <v>401.7</v>
      </c>
      <c r="LZ39" s="2">
        <v>265.7</v>
      </c>
      <c r="MA39" s="2">
        <v>267.60000000000002</v>
      </c>
      <c r="MB39" s="2">
        <v>271.60000000000002</v>
      </c>
      <c r="MC39" s="2">
        <v>242.9</v>
      </c>
      <c r="MD39" s="2">
        <v>255.7</v>
      </c>
      <c r="ME39" s="2">
        <v>249.1</v>
      </c>
      <c r="MF39" s="2">
        <v>288</v>
      </c>
      <c r="MG39" s="2">
        <v>292.8</v>
      </c>
      <c r="MH39" s="2">
        <v>306.8</v>
      </c>
      <c r="MI39" s="2">
        <v>283.89999999999998</v>
      </c>
      <c r="MJ39" s="2">
        <v>304.60000000000002</v>
      </c>
      <c r="MK39" s="2">
        <v>411.4</v>
      </c>
      <c r="ML39" s="2">
        <v>251.6</v>
      </c>
      <c r="MM39" s="2">
        <v>242.2</v>
      </c>
      <c r="MN39" s="2">
        <v>293.7</v>
      </c>
      <c r="MO39" s="2">
        <v>286.39999999999998</v>
      </c>
      <c r="MP39" s="2">
        <v>312.5</v>
      </c>
    </row>
    <row r="40" spans="1:354" x14ac:dyDescent="0.25">
      <c r="A40" t="s">
        <v>38</v>
      </c>
      <c r="B40" s="12" t="s">
        <v>258</v>
      </c>
      <c r="C40" t="s">
        <v>211</v>
      </c>
      <c r="D40" t="str">
        <f t="shared" si="0"/>
        <v>Other retailing</v>
      </c>
      <c r="E40" s="2">
        <v>123.7</v>
      </c>
      <c r="F40" s="2">
        <v>123.9</v>
      </c>
      <c r="G40" s="2">
        <v>116.8</v>
      </c>
      <c r="H40" s="2">
        <v>122.7</v>
      </c>
      <c r="I40" s="2">
        <v>122</v>
      </c>
      <c r="J40" s="2">
        <v>125.5</v>
      </c>
      <c r="K40" s="2">
        <v>135.19999999999999</v>
      </c>
      <c r="L40" s="2">
        <v>139.69999999999999</v>
      </c>
      <c r="M40" s="2">
        <v>192.5</v>
      </c>
      <c r="N40" s="2">
        <v>129.30000000000001</v>
      </c>
      <c r="O40" s="2">
        <v>130.9</v>
      </c>
      <c r="P40" s="2">
        <v>140.9</v>
      </c>
      <c r="Q40" s="2">
        <v>120.5</v>
      </c>
      <c r="R40" s="2">
        <v>127.8</v>
      </c>
      <c r="S40" s="2">
        <v>123.8</v>
      </c>
      <c r="T40" s="2">
        <v>126.4</v>
      </c>
      <c r="U40" s="2">
        <v>140.9</v>
      </c>
      <c r="V40" s="2">
        <v>138.5</v>
      </c>
      <c r="W40" s="2">
        <v>142.69999999999999</v>
      </c>
      <c r="X40" s="2">
        <v>151.69999999999999</v>
      </c>
      <c r="Y40" s="2">
        <v>207.6</v>
      </c>
      <c r="Z40" s="2">
        <v>135.19999999999999</v>
      </c>
      <c r="AA40" s="2">
        <v>141.5</v>
      </c>
      <c r="AB40" s="2">
        <v>144.9</v>
      </c>
      <c r="AC40" s="2">
        <v>139.5</v>
      </c>
      <c r="AD40" s="2">
        <v>154.5</v>
      </c>
      <c r="AE40" s="2">
        <v>138.5</v>
      </c>
      <c r="AF40" s="2">
        <v>139.5</v>
      </c>
      <c r="AG40" s="2">
        <v>147.80000000000001</v>
      </c>
      <c r="AH40" s="2">
        <v>139.69999999999999</v>
      </c>
      <c r="AI40" s="2">
        <v>154</v>
      </c>
      <c r="AJ40" s="2">
        <v>168</v>
      </c>
      <c r="AK40" s="2">
        <v>210.1</v>
      </c>
      <c r="AL40" s="2">
        <v>148.30000000000001</v>
      </c>
      <c r="AM40" s="2">
        <v>152.69999999999999</v>
      </c>
      <c r="AN40" s="2">
        <v>150.80000000000001</v>
      </c>
      <c r="AO40" s="2">
        <v>142.4</v>
      </c>
      <c r="AP40" s="2">
        <v>159.19999999999999</v>
      </c>
      <c r="AQ40" s="2">
        <v>139</v>
      </c>
      <c r="AR40" s="2">
        <v>151.5</v>
      </c>
      <c r="AS40" s="2">
        <v>158.1</v>
      </c>
      <c r="AT40" s="2">
        <v>149.9</v>
      </c>
      <c r="AU40" s="2">
        <v>161.9</v>
      </c>
      <c r="AV40" s="2">
        <v>170.9</v>
      </c>
      <c r="AW40" s="2">
        <v>228.8</v>
      </c>
      <c r="AX40" s="2">
        <v>168.7</v>
      </c>
      <c r="AY40" s="2">
        <v>169.5</v>
      </c>
      <c r="AZ40" s="2">
        <v>161.19999999999999</v>
      </c>
      <c r="BA40" s="2">
        <v>170.1</v>
      </c>
      <c r="BB40" s="2">
        <v>178.5</v>
      </c>
      <c r="BC40" s="2">
        <v>158</v>
      </c>
      <c r="BD40" s="2">
        <v>167.2</v>
      </c>
      <c r="BE40" s="2">
        <v>169.8</v>
      </c>
      <c r="BF40" s="2">
        <v>167</v>
      </c>
      <c r="BG40" s="2">
        <v>191.1</v>
      </c>
      <c r="BH40" s="2">
        <v>189</v>
      </c>
      <c r="BI40" s="2">
        <v>260.7</v>
      </c>
      <c r="BJ40" s="2">
        <v>181.2</v>
      </c>
      <c r="BK40" s="2">
        <v>174.3</v>
      </c>
      <c r="BL40" s="2">
        <v>177.7</v>
      </c>
      <c r="BM40" s="2">
        <v>179.5</v>
      </c>
      <c r="BN40" s="2">
        <v>189.7</v>
      </c>
      <c r="BO40" s="2">
        <v>180.2</v>
      </c>
      <c r="BP40" s="2">
        <v>188.6</v>
      </c>
      <c r="BQ40" s="2">
        <v>189.5</v>
      </c>
      <c r="BR40" s="2">
        <v>191.1</v>
      </c>
      <c r="BS40" s="2">
        <v>199.8</v>
      </c>
      <c r="BT40" s="2">
        <v>200.1</v>
      </c>
      <c r="BU40" s="2">
        <v>272.7</v>
      </c>
      <c r="BV40" s="2">
        <v>183.5</v>
      </c>
      <c r="BW40" s="2">
        <v>184</v>
      </c>
      <c r="BX40" s="2">
        <v>199.2</v>
      </c>
      <c r="BY40" s="2">
        <v>183.2</v>
      </c>
      <c r="BZ40" s="2">
        <v>192.6</v>
      </c>
      <c r="CA40" s="2">
        <v>186.6</v>
      </c>
      <c r="CB40" s="2">
        <v>179.7</v>
      </c>
      <c r="CC40" s="2">
        <v>195.1</v>
      </c>
      <c r="CD40" s="2">
        <v>185.2</v>
      </c>
      <c r="CE40" s="2">
        <v>198.9</v>
      </c>
      <c r="CF40" s="2">
        <v>219.8</v>
      </c>
      <c r="CG40" s="2">
        <v>313.7</v>
      </c>
      <c r="CH40" s="2">
        <v>197.8</v>
      </c>
      <c r="CI40" s="2">
        <v>187.2</v>
      </c>
      <c r="CJ40" s="2">
        <v>206.8</v>
      </c>
      <c r="CK40" s="2">
        <v>194.9</v>
      </c>
      <c r="CL40" s="2">
        <v>214.7</v>
      </c>
      <c r="CM40" s="2">
        <v>200.6</v>
      </c>
      <c r="CN40" s="2">
        <v>207.5</v>
      </c>
      <c r="CO40" s="2">
        <v>218.1</v>
      </c>
      <c r="CP40" s="2">
        <v>221.7</v>
      </c>
      <c r="CQ40" s="2">
        <v>222.2</v>
      </c>
      <c r="CR40" s="2">
        <v>235.2</v>
      </c>
      <c r="CS40" s="2">
        <v>357.7</v>
      </c>
      <c r="CT40" s="2">
        <v>245.5</v>
      </c>
      <c r="CU40" s="2">
        <v>222.1</v>
      </c>
      <c r="CV40" s="2">
        <v>221.3</v>
      </c>
      <c r="CW40" s="2">
        <v>205.6</v>
      </c>
      <c r="CX40" s="2">
        <v>225</v>
      </c>
      <c r="CY40" s="2">
        <v>203.8</v>
      </c>
      <c r="CZ40" s="2">
        <v>204.2</v>
      </c>
      <c r="DA40" s="2">
        <v>220.1</v>
      </c>
      <c r="DB40" s="2">
        <v>206.7</v>
      </c>
      <c r="DC40" s="2">
        <v>216.7</v>
      </c>
      <c r="DD40" s="2">
        <v>223</v>
      </c>
      <c r="DE40" s="2">
        <v>301.89999999999998</v>
      </c>
      <c r="DF40" s="2">
        <v>214.9</v>
      </c>
      <c r="DG40" s="2">
        <v>196.3</v>
      </c>
      <c r="DH40" s="2">
        <v>202</v>
      </c>
      <c r="DI40" s="2">
        <v>193.1</v>
      </c>
      <c r="DJ40" s="2">
        <v>212.2</v>
      </c>
      <c r="DK40" s="2">
        <v>193.9</v>
      </c>
      <c r="DL40" s="2">
        <v>218.5</v>
      </c>
      <c r="DM40" s="2">
        <v>212.6</v>
      </c>
      <c r="DN40" s="2">
        <v>200.7</v>
      </c>
      <c r="DO40" s="2">
        <v>237.3</v>
      </c>
      <c r="DP40" s="2">
        <v>236</v>
      </c>
      <c r="DQ40" s="2">
        <v>317.5</v>
      </c>
      <c r="DR40" s="2">
        <v>229.6</v>
      </c>
      <c r="DS40" s="2">
        <v>206.2</v>
      </c>
      <c r="DT40" s="2">
        <v>221</v>
      </c>
      <c r="DU40" s="2">
        <v>219.9</v>
      </c>
      <c r="DV40" s="2">
        <v>228.6</v>
      </c>
      <c r="DW40" s="2">
        <v>213</v>
      </c>
      <c r="DX40" s="2">
        <v>224.4</v>
      </c>
      <c r="DY40" s="2">
        <v>215.4</v>
      </c>
      <c r="DZ40" s="2">
        <v>229.5</v>
      </c>
      <c r="EA40" s="2">
        <v>244.9</v>
      </c>
      <c r="EB40" s="2">
        <v>254</v>
      </c>
      <c r="EC40" s="2">
        <v>351.9</v>
      </c>
      <c r="ED40" s="2">
        <v>228.9</v>
      </c>
      <c r="EE40" s="2">
        <v>211</v>
      </c>
      <c r="EF40" s="2">
        <v>237.9</v>
      </c>
      <c r="EG40" s="2">
        <v>232.9</v>
      </c>
      <c r="EH40" s="2">
        <v>237.1</v>
      </c>
      <c r="EI40" s="2">
        <v>246.2</v>
      </c>
      <c r="EJ40" s="2">
        <v>254.5</v>
      </c>
      <c r="EK40" s="2">
        <v>249.6</v>
      </c>
      <c r="EL40" s="2">
        <v>259.3</v>
      </c>
      <c r="EM40" s="2">
        <v>275.39999999999998</v>
      </c>
      <c r="EN40" s="2">
        <v>298.60000000000002</v>
      </c>
      <c r="EO40" s="2">
        <v>396.1</v>
      </c>
      <c r="EP40" s="2">
        <v>252.7</v>
      </c>
      <c r="EQ40" s="2">
        <v>243.1</v>
      </c>
      <c r="ER40" s="2">
        <v>266.8</v>
      </c>
      <c r="ES40" s="2">
        <v>253.6</v>
      </c>
      <c r="ET40" s="2">
        <v>270.8</v>
      </c>
      <c r="EU40" s="2">
        <v>270.39999999999998</v>
      </c>
      <c r="EV40" s="2">
        <v>280.89999999999998</v>
      </c>
      <c r="EW40" s="2">
        <v>295</v>
      </c>
      <c r="EX40" s="2">
        <v>290.2</v>
      </c>
      <c r="EY40" s="2">
        <v>307.7</v>
      </c>
      <c r="EZ40" s="2">
        <v>324.10000000000002</v>
      </c>
      <c r="FA40" s="2">
        <v>456.7</v>
      </c>
      <c r="FB40" s="2">
        <v>285.89999999999998</v>
      </c>
      <c r="FC40" s="2">
        <v>280.8</v>
      </c>
      <c r="FD40" s="2">
        <v>310.10000000000002</v>
      </c>
      <c r="FE40" s="2">
        <v>300.89999999999998</v>
      </c>
      <c r="FF40" s="2">
        <v>329.5</v>
      </c>
      <c r="FG40" s="2">
        <v>318.7</v>
      </c>
      <c r="FH40" s="2">
        <v>313.10000000000002</v>
      </c>
      <c r="FI40" s="2">
        <v>326.60000000000002</v>
      </c>
      <c r="FJ40" s="2">
        <v>323.10000000000002</v>
      </c>
      <c r="FK40" s="2">
        <v>321.2</v>
      </c>
      <c r="FL40" s="2">
        <v>335.9</v>
      </c>
      <c r="FM40" s="2">
        <v>488.7</v>
      </c>
      <c r="FN40" s="2">
        <v>324.60000000000002</v>
      </c>
      <c r="FO40" s="2">
        <v>298.8</v>
      </c>
      <c r="FP40" s="2">
        <v>305.10000000000002</v>
      </c>
      <c r="FQ40" s="2">
        <v>291.39999999999998</v>
      </c>
      <c r="FR40" s="2">
        <v>309.10000000000002</v>
      </c>
      <c r="FS40" s="2">
        <v>290.39999999999998</v>
      </c>
      <c r="FT40" s="2">
        <v>305.8</v>
      </c>
      <c r="FU40" s="2">
        <v>315.5</v>
      </c>
      <c r="FV40" s="2">
        <v>299.7</v>
      </c>
      <c r="FW40" s="2">
        <v>344.6</v>
      </c>
      <c r="FX40" s="2">
        <v>363</v>
      </c>
      <c r="FY40" s="2">
        <v>518.1</v>
      </c>
      <c r="FZ40" s="2">
        <v>320.7</v>
      </c>
      <c r="GA40" s="2">
        <v>307.8</v>
      </c>
      <c r="GB40" s="2">
        <v>325.3</v>
      </c>
      <c r="GC40" s="2">
        <v>339.4</v>
      </c>
      <c r="GD40" s="2">
        <v>344.6</v>
      </c>
      <c r="GE40" s="2">
        <v>325.39999999999998</v>
      </c>
      <c r="GF40" s="2">
        <v>345.3</v>
      </c>
      <c r="GG40" s="2">
        <v>356.6</v>
      </c>
      <c r="GH40" s="2">
        <v>362.6</v>
      </c>
      <c r="GI40" s="2">
        <v>372.1</v>
      </c>
      <c r="GJ40" s="2">
        <v>373.2</v>
      </c>
      <c r="GK40" s="2">
        <v>536.6</v>
      </c>
      <c r="GL40" s="2">
        <v>348.3</v>
      </c>
      <c r="GM40" s="2">
        <v>318.3</v>
      </c>
      <c r="GN40" s="2">
        <v>351.2</v>
      </c>
      <c r="GO40" s="2">
        <v>348.2</v>
      </c>
      <c r="GP40" s="2">
        <v>344</v>
      </c>
      <c r="GQ40" s="2">
        <v>337.7</v>
      </c>
      <c r="GR40" s="2">
        <v>366.7</v>
      </c>
      <c r="GS40" s="2">
        <v>374</v>
      </c>
      <c r="GT40" s="2">
        <v>382</v>
      </c>
      <c r="GU40" s="2">
        <v>401.1</v>
      </c>
      <c r="GV40" s="2">
        <v>413.7</v>
      </c>
      <c r="GW40" s="2">
        <v>571.79999999999995</v>
      </c>
      <c r="GX40" s="2">
        <v>375.5</v>
      </c>
      <c r="GY40" s="2">
        <v>352.8</v>
      </c>
      <c r="GZ40" s="2">
        <v>411.4</v>
      </c>
      <c r="HA40" s="2">
        <v>394.4</v>
      </c>
      <c r="HB40" s="2">
        <v>389.2</v>
      </c>
      <c r="HC40" s="2">
        <v>399.3</v>
      </c>
      <c r="HD40" s="2">
        <v>406.6</v>
      </c>
      <c r="HE40" s="2">
        <v>404.5</v>
      </c>
      <c r="HF40" s="2">
        <v>420.4</v>
      </c>
      <c r="HG40" s="2">
        <v>419.1</v>
      </c>
      <c r="HH40" s="2">
        <v>439.6</v>
      </c>
      <c r="HI40" s="2">
        <v>607.4</v>
      </c>
      <c r="HJ40" s="2">
        <v>369.6</v>
      </c>
      <c r="HK40" s="2">
        <v>351.3</v>
      </c>
      <c r="HL40" s="2">
        <v>381.3</v>
      </c>
      <c r="HM40" s="2">
        <v>362.1</v>
      </c>
      <c r="HN40" s="2">
        <v>379.4</v>
      </c>
      <c r="HO40" s="2">
        <v>394.4</v>
      </c>
      <c r="HP40" s="2">
        <v>367.7</v>
      </c>
      <c r="HQ40" s="2">
        <v>393.4</v>
      </c>
      <c r="HR40" s="2">
        <v>396.4</v>
      </c>
      <c r="HS40" s="2">
        <v>419.5</v>
      </c>
      <c r="HT40" s="2">
        <v>449.1</v>
      </c>
      <c r="HU40" s="2">
        <v>629.6</v>
      </c>
      <c r="HV40" s="2">
        <v>407.2</v>
      </c>
      <c r="HW40" s="2">
        <v>384.7</v>
      </c>
      <c r="HX40" s="2">
        <v>418.2</v>
      </c>
      <c r="HY40" s="2">
        <v>406.3</v>
      </c>
      <c r="HZ40" s="2">
        <v>451.4</v>
      </c>
      <c r="IA40" s="2">
        <v>442.6</v>
      </c>
      <c r="IB40" s="2">
        <v>459.3</v>
      </c>
      <c r="IC40" s="2">
        <v>469.5</v>
      </c>
      <c r="ID40" s="2">
        <v>448.2</v>
      </c>
      <c r="IE40" s="2">
        <v>479</v>
      </c>
      <c r="IF40" s="2">
        <v>509.3</v>
      </c>
      <c r="IG40" s="2">
        <v>694</v>
      </c>
      <c r="IH40" s="2">
        <v>471</v>
      </c>
      <c r="II40" s="2">
        <v>429.7</v>
      </c>
      <c r="IJ40" s="2">
        <v>466.2</v>
      </c>
      <c r="IK40" s="2">
        <v>463</v>
      </c>
      <c r="IL40" s="2">
        <v>507.1</v>
      </c>
      <c r="IM40" s="2">
        <v>461.2</v>
      </c>
      <c r="IN40" s="2">
        <v>497.3</v>
      </c>
      <c r="IO40" s="2">
        <v>521.20000000000005</v>
      </c>
      <c r="IP40" s="2">
        <v>500.9</v>
      </c>
      <c r="IQ40" s="2">
        <v>518.70000000000005</v>
      </c>
      <c r="IR40" s="2">
        <v>542.9</v>
      </c>
      <c r="IS40" s="2">
        <v>774.6</v>
      </c>
      <c r="IT40" s="2">
        <v>498.7</v>
      </c>
      <c r="IU40" s="2">
        <v>465.9</v>
      </c>
      <c r="IV40" s="2">
        <v>499.9</v>
      </c>
      <c r="IW40" s="2">
        <v>479.8</v>
      </c>
      <c r="IX40" s="2">
        <v>515.70000000000005</v>
      </c>
      <c r="IY40" s="2">
        <v>480.3</v>
      </c>
      <c r="IZ40" s="2">
        <v>547.6</v>
      </c>
      <c r="JA40" s="2">
        <v>554.6</v>
      </c>
      <c r="JB40" s="2">
        <v>556.5</v>
      </c>
      <c r="JC40" s="2">
        <v>637</v>
      </c>
      <c r="JD40" s="2">
        <v>655</v>
      </c>
      <c r="JE40" s="2">
        <v>916.9</v>
      </c>
      <c r="JF40" s="2">
        <v>567.70000000000005</v>
      </c>
      <c r="JG40" s="2">
        <v>555.29999999999995</v>
      </c>
      <c r="JH40" s="2">
        <v>610.4</v>
      </c>
      <c r="JI40" s="2">
        <v>556.4</v>
      </c>
      <c r="JJ40" s="2">
        <v>561.6</v>
      </c>
      <c r="JK40" s="2">
        <v>567.70000000000005</v>
      </c>
      <c r="JL40" s="2">
        <v>600.20000000000005</v>
      </c>
      <c r="JM40" s="2">
        <v>601.29999999999995</v>
      </c>
      <c r="JN40" s="2">
        <v>618.5</v>
      </c>
      <c r="JO40" s="2">
        <v>643.5</v>
      </c>
      <c r="JP40" s="2">
        <v>663</v>
      </c>
      <c r="JQ40" s="2">
        <v>935.8</v>
      </c>
      <c r="JR40" s="2">
        <v>554.29999999999995</v>
      </c>
      <c r="JS40" s="2">
        <v>548.29999999999995</v>
      </c>
      <c r="JT40" s="2">
        <v>595</v>
      </c>
      <c r="JU40" s="2">
        <v>577.5</v>
      </c>
      <c r="JV40" s="2">
        <v>612.79999999999995</v>
      </c>
      <c r="JW40" s="2">
        <v>593.6</v>
      </c>
      <c r="JX40" s="2">
        <v>587.9</v>
      </c>
      <c r="JY40" s="2">
        <v>605.4</v>
      </c>
      <c r="JZ40" s="2">
        <v>595.70000000000005</v>
      </c>
      <c r="KA40" s="2">
        <v>613.79999999999995</v>
      </c>
      <c r="KB40" s="2">
        <v>657.7</v>
      </c>
      <c r="KC40" s="2">
        <v>918.8</v>
      </c>
      <c r="KD40" s="2">
        <v>585.6</v>
      </c>
      <c r="KE40" s="2">
        <v>557.5</v>
      </c>
      <c r="KF40" s="2">
        <v>624.1</v>
      </c>
      <c r="KG40" s="2">
        <v>603.70000000000005</v>
      </c>
      <c r="KH40" s="2">
        <v>631.79999999999995</v>
      </c>
      <c r="KI40" s="2">
        <v>636.5</v>
      </c>
      <c r="KJ40" s="2">
        <v>590.70000000000005</v>
      </c>
      <c r="KK40" s="2">
        <v>643.4</v>
      </c>
      <c r="KL40" s="2">
        <v>617.1</v>
      </c>
      <c r="KM40" s="2">
        <v>674.6</v>
      </c>
      <c r="KN40" s="2">
        <v>728.5</v>
      </c>
      <c r="KO40" s="2">
        <v>967.9</v>
      </c>
      <c r="KP40" s="2">
        <v>607.4</v>
      </c>
      <c r="KQ40" s="2">
        <v>578.29999999999995</v>
      </c>
      <c r="KR40" s="2">
        <v>645.4</v>
      </c>
      <c r="KS40" s="2">
        <v>589</v>
      </c>
      <c r="KT40" s="2">
        <v>625.9</v>
      </c>
      <c r="KU40" s="2">
        <v>607.29999999999995</v>
      </c>
      <c r="KV40" s="2">
        <v>625.70000000000005</v>
      </c>
      <c r="KW40" s="2">
        <v>665.8</v>
      </c>
      <c r="KX40" s="2">
        <v>645.1</v>
      </c>
      <c r="KY40" s="2">
        <v>717.9</v>
      </c>
      <c r="KZ40" s="2">
        <v>779.4</v>
      </c>
      <c r="LA40" s="2">
        <v>1036.4000000000001</v>
      </c>
      <c r="LB40" s="2">
        <v>669.2</v>
      </c>
      <c r="LC40" s="2">
        <v>633.6</v>
      </c>
      <c r="LD40" s="2">
        <v>651.5</v>
      </c>
      <c r="LE40" s="2">
        <v>644.1</v>
      </c>
      <c r="LF40" s="2">
        <v>662.5</v>
      </c>
      <c r="LG40" s="2">
        <v>620.5</v>
      </c>
      <c r="LH40" s="2">
        <v>654.6</v>
      </c>
      <c r="LI40" s="2">
        <v>660.7</v>
      </c>
      <c r="LJ40" s="2">
        <v>644.70000000000005</v>
      </c>
      <c r="LK40" s="2">
        <v>723</v>
      </c>
      <c r="LL40" s="2">
        <v>739.8</v>
      </c>
      <c r="LM40" s="2">
        <v>1055</v>
      </c>
      <c r="LN40" s="2">
        <v>663.1</v>
      </c>
      <c r="LO40" s="2">
        <v>614.70000000000005</v>
      </c>
      <c r="LP40" s="2">
        <v>677.4</v>
      </c>
      <c r="LQ40" s="2">
        <v>671.7</v>
      </c>
      <c r="LR40" s="2">
        <v>703.9</v>
      </c>
      <c r="LS40" s="2">
        <v>684.4</v>
      </c>
      <c r="LT40" s="2">
        <v>698.5</v>
      </c>
      <c r="LU40" s="2">
        <v>670.8</v>
      </c>
      <c r="LV40" s="2">
        <v>700.5</v>
      </c>
      <c r="LW40" s="2">
        <v>744.8</v>
      </c>
      <c r="LX40" s="2">
        <v>793.8</v>
      </c>
      <c r="LY40" s="2">
        <v>1053.0999999999999</v>
      </c>
      <c r="LZ40" s="2">
        <v>678.2</v>
      </c>
      <c r="MA40" s="2">
        <v>661.6</v>
      </c>
      <c r="MB40" s="2">
        <v>716.4</v>
      </c>
      <c r="MC40" s="2">
        <v>708.7</v>
      </c>
      <c r="MD40" s="2">
        <v>728.7</v>
      </c>
      <c r="ME40" s="2">
        <v>726.2</v>
      </c>
      <c r="MF40" s="2">
        <v>789.5</v>
      </c>
      <c r="MG40" s="2">
        <v>791.8</v>
      </c>
      <c r="MH40" s="2">
        <v>808.7</v>
      </c>
      <c r="MI40" s="2">
        <v>807.7</v>
      </c>
      <c r="MJ40" s="2">
        <v>858.4</v>
      </c>
      <c r="MK40" s="2">
        <v>1152.8</v>
      </c>
      <c r="ML40" s="2">
        <v>713.8</v>
      </c>
      <c r="MM40" s="2">
        <v>690.6</v>
      </c>
      <c r="MN40" s="2">
        <v>788.8</v>
      </c>
      <c r="MO40" s="2">
        <v>766.8</v>
      </c>
      <c r="MP40" s="2">
        <v>784.1</v>
      </c>
    </row>
    <row r="41" spans="1:354" x14ac:dyDescent="0.25">
      <c r="A41" t="s">
        <v>39</v>
      </c>
      <c r="B41" s="12" t="s">
        <v>259</v>
      </c>
      <c r="C41" t="s">
        <v>211</v>
      </c>
      <c r="D41" t="str">
        <f t="shared" si="0"/>
        <v>Cafes, restaurants &amp; catering services</v>
      </c>
      <c r="E41" s="2">
        <v>36.4</v>
      </c>
      <c r="F41" s="2">
        <v>36.200000000000003</v>
      </c>
      <c r="G41" s="2">
        <v>35.700000000000003</v>
      </c>
      <c r="H41" s="2">
        <v>34.6</v>
      </c>
      <c r="I41" s="2">
        <v>32.5</v>
      </c>
      <c r="J41" s="2">
        <v>33.9</v>
      </c>
      <c r="K41" s="2">
        <v>37.700000000000003</v>
      </c>
      <c r="L41" s="2">
        <v>40.299999999999997</v>
      </c>
      <c r="M41" s="2">
        <v>45.2</v>
      </c>
      <c r="N41" s="2">
        <v>36.9</v>
      </c>
      <c r="O41" s="2">
        <v>38</v>
      </c>
      <c r="P41" s="2">
        <v>37</v>
      </c>
      <c r="Q41" s="2">
        <v>35.1</v>
      </c>
      <c r="R41" s="2">
        <v>34.1</v>
      </c>
      <c r="S41" s="2">
        <v>34.9</v>
      </c>
      <c r="T41" s="2">
        <v>35.799999999999997</v>
      </c>
      <c r="U41" s="2">
        <v>37.1</v>
      </c>
      <c r="V41" s="2">
        <v>36.799999999999997</v>
      </c>
      <c r="W41" s="2">
        <v>39.6</v>
      </c>
      <c r="X41" s="2">
        <v>42</v>
      </c>
      <c r="Y41" s="2">
        <v>48.3</v>
      </c>
      <c r="Z41" s="2">
        <v>38.6</v>
      </c>
      <c r="AA41" s="2">
        <v>39.700000000000003</v>
      </c>
      <c r="AB41" s="2">
        <v>41.4</v>
      </c>
      <c r="AC41" s="2">
        <v>39.9</v>
      </c>
      <c r="AD41" s="2">
        <v>43.7</v>
      </c>
      <c r="AE41" s="2">
        <v>40.700000000000003</v>
      </c>
      <c r="AF41" s="2">
        <v>40.5</v>
      </c>
      <c r="AG41" s="2">
        <v>43</v>
      </c>
      <c r="AH41" s="2">
        <v>39.9</v>
      </c>
      <c r="AI41" s="2">
        <v>43.1</v>
      </c>
      <c r="AJ41" s="2">
        <v>45.1</v>
      </c>
      <c r="AK41" s="2">
        <v>53.9</v>
      </c>
      <c r="AL41" s="2">
        <v>43.7</v>
      </c>
      <c r="AM41" s="2">
        <v>43.3</v>
      </c>
      <c r="AN41" s="2">
        <v>46.7</v>
      </c>
      <c r="AO41" s="2">
        <v>42.5</v>
      </c>
      <c r="AP41" s="2">
        <v>45.7</v>
      </c>
      <c r="AQ41" s="2">
        <v>41.1</v>
      </c>
      <c r="AR41" s="2">
        <v>46.2</v>
      </c>
      <c r="AS41" s="2">
        <v>50.6</v>
      </c>
      <c r="AT41" s="2">
        <v>47.2</v>
      </c>
      <c r="AU41" s="2">
        <v>52.1</v>
      </c>
      <c r="AV41" s="2">
        <v>52.9</v>
      </c>
      <c r="AW41" s="2">
        <v>64</v>
      </c>
      <c r="AX41" s="2">
        <v>49.7</v>
      </c>
      <c r="AY41" s="2">
        <v>47.2</v>
      </c>
      <c r="AZ41" s="2">
        <v>48.5</v>
      </c>
      <c r="BA41" s="2">
        <v>51.9</v>
      </c>
      <c r="BB41" s="2">
        <v>56.6</v>
      </c>
      <c r="BC41" s="2">
        <v>50.3</v>
      </c>
      <c r="BD41" s="2">
        <v>57.5</v>
      </c>
      <c r="BE41" s="2">
        <v>59.7</v>
      </c>
      <c r="BF41" s="2">
        <v>61.2</v>
      </c>
      <c r="BG41" s="2">
        <v>65.7</v>
      </c>
      <c r="BH41" s="2">
        <v>62.7</v>
      </c>
      <c r="BI41" s="2">
        <v>77.5</v>
      </c>
      <c r="BJ41" s="2">
        <v>55.4</v>
      </c>
      <c r="BK41" s="2">
        <v>54.7</v>
      </c>
      <c r="BL41" s="2">
        <v>58.4</v>
      </c>
      <c r="BM41" s="2">
        <v>59.7</v>
      </c>
      <c r="BN41" s="2">
        <v>61.1</v>
      </c>
      <c r="BO41" s="2">
        <v>56.1</v>
      </c>
      <c r="BP41" s="2">
        <v>63.9</v>
      </c>
      <c r="BQ41" s="2">
        <v>61.4</v>
      </c>
      <c r="BR41" s="2">
        <v>60.7</v>
      </c>
      <c r="BS41" s="2">
        <v>66.400000000000006</v>
      </c>
      <c r="BT41" s="2">
        <v>67.900000000000006</v>
      </c>
      <c r="BU41" s="2">
        <v>83.3</v>
      </c>
      <c r="BV41" s="2">
        <v>55.9</v>
      </c>
      <c r="BW41" s="2">
        <v>59</v>
      </c>
      <c r="BX41" s="2">
        <v>67.099999999999994</v>
      </c>
      <c r="BY41" s="2">
        <v>63.3</v>
      </c>
      <c r="BZ41" s="2">
        <v>62.9</v>
      </c>
      <c r="CA41" s="2">
        <v>65.400000000000006</v>
      </c>
      <c r="CB41" s="2">
        <v>68.5</v>
      </c>
      <c r="CC41" s="2">
        <v>68.7</v>
      </c>
      <c r="CD41" s="2">
        <v>67</v>
      </c>
      <c r="CE41" s="2">
        <v>68.7</v>
      </c>
      <c r="CF41" s="2">
        <v>71.5</v>
      </c>
      <c r="CG41" s="2">
        <v>77.8</v>
      </c>
      <c r="CH41" s="2">
        <v>71.099999999999994</v>
      </c>
      <c r="CI41" s="2">
        <v>71.3</v>
      </c>
      <c r="CJ41" s="2">
        <v>83.1</v>
      </c>
      <c r="CK41" s="2">
        <v>80.900000000000006</v>
      </c>
      <c r="CL41" s="2">
        <v>85.4</v>
      </c>
      <c r="CM41" s="2">
        <v>83</v>
      </c>
      <c r="CN41" s="2">
        <v>89.6</v>
      </c>
      <c r="CO41" s="2">
        <v>87.2</v>
      </c>
      <c r="CP41" s="2">
        <v>92</v>
      </c>
      <c r="CQ41" s="2">
        <v>91.1</v>
      </c>
      <c r="CR41" s="2">
        <v>91.7</v>
      </c>
      <c r="CS41" s="2">
        <v>118.3</v>
      </c>
      <c r="CT41" s="2">
        <v>91.3</v>
      </c>
      <c r="CU41" s="2">
        <v>88.1</v>
      </c>
      <c r="CV41" s="2">
        <v>104.4</v>
      </c>
      <c r="CW41" s="2">
        <v>88.8</v>
      </c>
      <c r="CX41" s="2">
        <v>90.9</v>
      </c>
      <c r="CY41" s="2">
        <v>84.8</v>
      </c>
      <c r="CZ41" s="2">
        <v>95.4</v>
      </c>
      <c r="DA41" s="2">
        <v>89.1</v>
      </c>
      <c r="DB41" s="2">
        <v>92.6</v>
      </c>
      <c r="DC41" s="2">
        <v>91.2</v>
      </c>
      <c r="DD41" s="2">
        <v>88.2</v>
      </c>
      <c r="DE41" s="2">
        <v>93.1</v>
      </c>
      <c r="DF41" s="2">
        <v>84.3</v>
      </c>
      <c r="DG41" s="2">
        <v>79.900000000000006</v>
      </c>
      <c r="DH41" s="2">
        <v>78.2</v>
      </c>
      <c r="DI41" s="2">
        <v>75.3</v>
      </c>
      <c r="DJ41" s="2">
        <v>79.8</v>
      </c>
      <c r="DK41" s="2">
        <v>80.900000000000006</v>
      </c>
      <c r="DL41" s="2">
        <v>82.4</v>
      </c>
      <c r="DM41" s="2">
        <v>83.3</v>
      </c>
      <c r="DN41" s="2">
        <v>84.6</v>
      </c>
      <c r="DO41" s="2">
        <v>79.7</v>
      </c>
      <c r="DP41" s="2">
        <v>83</v>
      </c>
      <c r="DQ41" s="2">
        <v>90.3</v>
      </c>
      <c r="DR41" s="2">
        <v>82.3</v>
      </c>
      <c r="DS41" s="2">
        <v>77.099999999999994</v>
      </c>
      <c r="DT41" s="2">
        <v>81.400000000000006</v>
      </c>
      <c r="DU41" s="2">
        <v>78.7</v>
      </c>
      <c r="DV41" s="2">
        <v>76.7</v>
      </c>
      <c r="DW41" s="2">
        <v>76.2</v>
      </c>
      <c r="DX41" s="2">
        <v>77.900000000000006</v>
      </c>
      <c r="DY41" s="2">
        <v>76.099999999999994</v>
      </c>
      <c r="DZ41" s="2">
        <v>86.5</v>
      </c>
      <c r="EA41" s="2">
        <v>86.2</v>
      </c>
      <c r="EB41" s="2">
        <v>87.7</v>
      </c>
      <c r="EC41" s="2">
        <v>104.3</v>
      </c>
      <c r="ED41" s="2">
        <v>89.1</v>
      </c>
      <c r="EE41" s="2">
        <v>79.400000000000006</v>
      </c>
      <c r="EF41" s="2">
        <v>86.7</v>
      </c>
      <c r="EG41" s="2">
        <v>84.7</v>
      </c>
      <c r="EH41" s="2">
        <v>89</v>
      </c>
      <c r="EI41" s="2">
        <v>87.3</v>
      </c>
      <c r="EJ41" s="2">
        <v>93.7</v>
      </c>
      <c r="EK41" s="2">
        <v>90.4</v>
      </c>
      <c r="EL41" s="2">
        <v>93.8</v>
      </c>
      <c r="EM41" s="2">
        <v>93</v>
      </c>
      <c r="EN41" s="2">
        <v>100.8</v>
      </c>
      <c r="EO41" s="2">
        <v>112.2</v>
      </c>
      <c r="EP41" s="2">
        <v>83</v>
      </c>
      <c r="EQ41" s="2">
        <v>82.1</v>
      </c>
      <c r="ER41" s="2">
        <v>91.8</v>
      </c>
      <c r="ES41" s="2">
        <v>87.2</v>
      </c>
      <c r="ET41" s="2">
        <v>86.4</v>
      </c>
      <c r="EU41" s="2">
        <v>82.8</v>
      </c>
      <c r="EV41" s="2">
        <v>90.5</v>
      </c>
      <c r="EW41" s="2">
        <v>92.2</v>
      </c>
      <c r="EX41" s="2">
        <v>98.3</v>
      </c>
      <c r="EY41" s="2">
        <v>105.8</v>
      </c>
      <c r="EZ41" s="2">
        <v>101.4</v>
      </c>
      <c r="FA41" s="2">
        <v>109.6</v>
      </c>
      <c r="FB41" s="2">
        <v>95.9</v>
      </c>
      <c r="FC41" s="2">
        <v>94</v>
      </c>
      <c r="FD41" s="2">
        <v>112.1</v>
      </c>
      <c r="FE41" s="2">
        <v>100.8</v>
      </c>
      <c r="FF41" s="2">
        <v>100</v>
      </c>
      <c r="FG41" s="2">
        <v>100.7</v>
      </c>
      <c r="FH41" s="2">
        <v>98.2</v>
      </c>
      <c r="FI41" s="2">
        <v>96.7</v>
      </c>
      <c r="FJ41" s="2">
        <v>100.5</v>
      </c>
      <c r="FK41" s="2">
        <v>90.2</v>
      </c>
      <c r="FL41" s="2">
        <v>104.1</v>
      </c>
      <c r="FM41" s="2">
        <v>108.4</v>
      </c>
      <c r="FN41" s="2">
        <v>95.9</v>
      </c>
      <c r="FO41" s="2">
        <v>87.8</v>
      </c>
      <c r="FP41" s="2">
        <v>97.1</v>
      </c>
      <c r="FQ41" s="2">
        <v>96</v>
      </c>
      <c r="FR41" s="2">
        <v>98.7</v>
      </c>
      <c r="FS41" s="2">
        <v>98</v>
      </c>
      <c r="FT41" s="2">
        <v>101</v>
      </c>
      <c r="FU41" s="2">
        <v>98.6</v>
      </c>
      <c r="FV41" s="2">
        <v>95.7</v>
      </c>
      <c r="FW41" s="2">
        <v>99.3</v>
      </c>
      <c r="FX41" s="2">
        <v>102.3</v>
      </c>
      <c r="FY41" s="2">
        <v>116.8</v>
      </c>
      <c r="FZ41" s="2">
        <v>100.2</v>
      </c>
      <c r="GA41" s="2">
        <v>88.6</v>
      </c>
      <c r="GB41" s="2">
        <v>114.4</v>
      </c>
      <c r="GC41" s="2">
        <v>108.9</v>
      </c>
      <c r="GD41" s="2">
        <v>108.3</v>
      </c>
      <c r="GE41" s="2">
        <v>100.7</v>
      </c>
      <c r="GF41" s="2">
        <v>108.5</v>
      </c>
      <c r="GG41" s="2">
        <v>113.8</v>
      </c>
      <c r="GH41" s="2">
        <v>110.3</v>
      </c>
      <c r="GI41" s="2">
        <v>120.6</v>
      </c>
      <c r="GJ41" s="2">
        <v>115.9</v>
      </c>
      <c r="GK41" s="2">
        <v>133.19999999999999</v>
      </c>
      <c r="GL41" s="2">
        <v>116.6</v>
      </c>
      <c r="GM41" s="2">
        <v>103.3</v>
      </c>
      <c r="GN41" s="2">
        <v>125.9</v>
      </c>
      <c r="GO41" s="2">
        <v>127.1</v>
      </c>
      <c r="GP41" s="2">
        <v>129.9</v>
      </c>
      <c r="GQ41" s="2">
        <v>121.8</v>
      </c>
      <c r="GR41" s="2">
        <v>133</v>
      </c>
      <c r="GS41" s="2">
        <v>141.6</v>
      </c>
      <c r="GT41" s="2">
        <v>137.5</v>
      </c>
      <c r="GU41" s="2">
        <v>146.6</v>
      </c>
      <c r="GV41" s="2">
        <v>143.69999999999999</v>
      </c>
      <c r="GW41" s="2">
        <v>160.1</v>
      </c>
      <c r="GX41" s="2">
        <v>150.1</v>
      </c>
      <c r="GY41" s="2">
        <v>139.1</v>
      </c>
      <c r="GZ41" s="2">
        <v>161.80000000000001</v>
      </c>
      <c r="HA41" s="2">
        <v>170.1</v>
      </c>
      <c r="HB41" s="2">
        <v>182.5</v>
      </c>
      <c r="HC41" s="2">
        <v>179.9</v>
      </c>
      <c r="HD41" s="2">
        <v>203.2</v>
      </c>
      <c r="HE41" s="2">
        <v>210.9</v>
      </c>
      <c r="HF41" s="2">
        <v>223.1</v>
      </c>
      <c r="HG41" s="2">
        <v>219.8</v>
      </c>
      <c r="HH41" s="2">
        <v>220.1</v>
      </c>
      <c r="HI41" s="2">
        <v>251</v>
      </c>
      <c r="HJ41" s="2">
        <v>202.6</v>
      </c>
      <c r="HK41" s="2">
        <v>189.6</v>
      </c>
      <c r="HL41" s="2">
        <v>223</v>
      </c>
      <c r="HM41" s="2">
        <v>182.7</v>
      </c>
      <c r="HN41" s="2">
        <v>207.7</v>
      </c>
      <c r="HO41" s="2">
        <v>207.7</v>
      </c>
      <c r="HP41" s="2">
        <v>194.3</v>
      </c>
      <c r="HQ41" s="2">
        <v>202.5</v>
      </c>
      <c r="HR41" s="2">
        <v>192.4</v>
      </c>
      <c r="HS41" s="2">
        <v>207.5</v>
      </c>
      <c r="HT41" s="2">
        <v>200.3</v>
      </c>
      <c r="HU41" s="2">
        <v>225.5</v>
      </c>
      <c r="HV41" s="2">
        <v>200.6</v>
      </c>
      <c r="HW41" s="2">
        <v>191.3</v>
      </c>
      <c r="HX41" s="2">
        <v>223</v>
      </c>
      <c r="HY41" s="2">
        <v>230.3</v>
      </c>
      <c r="HZ41" s="2">
        <v>225.6</v>
      </c>
      <c r="IA41" s="2">
        <v>221.1</v>
      </c>
      <c r="IB41" s="2">
        <v>242.3</v>
      </c>
      <c r="IC41" s="2">
        <v>259.8</v>
      </c>
      <c r="ID41" s="2">
        <v>218.9</v>
      </c>
      <c r="IE41" s="2">
        <v>229.2</v>
      </c>
      <c r="IF41" s="2">
        <v>232.4</v>
      </c>
      <c r="IG41" s="2">
        <v>266.8</v>
      </c>
      <c r="IH41" s="2">
        <v>238.1</v>
      </c>
      <c r="II41" s="2">
        <v>227.1</v>
      </c>
      <c r="IJ41" s="2">
        <v>257.89999999999998</v>
      </c>
      <c r="IK41" s="2">
        <v>230.8</v>
      </c>
      <c r="IL41" s="2">
        <v>228.7</v>
      </c>
      <c r="IM41" s="2">
        <v>218</v>
      </c>
      <c r="IN41" s="2">
        <v>255.7</v>
      </c>
      <c r="IO41" s="2">
        <v>257.10000000000002</v>
      </c>
      <c r="IP41" s="2">
        <v>237.4</v>
      </c>
      <c r="IQ41" s="2">
        <v>227.2</v>
      </c>
      <c r="IR41" s="2">
        <v>239.7</v>
      </c>
      <c r="IS41" s="2">
        <v>280.89999999999998</v>
      </c>
      <c r="IT41" s="2">
        <v>286.10000000000002</v>
      </c>
      <c r="IU41" s="2">
        <v>239.3</v>
      </c>
      <c r="IV41" s="2">
        <v>267.3</v>
      </c>
      <c r="IW41" s="2">
        <v>254.3</v>
      </c>
      <c r="IX41" s="2">
        <v>272.5</v>
      </c>
      <c r="IY41" s="2">
        <v>247.8</v>
      </c>
      <c r="IZ41" s="2">
        <v>288.3</v>
      </c>
      <c r="JA41" s="2">
        <v>289</v>
      </c>
      <c r="JB41" s="2">
        <v>285.2</v>
      </c>
      <c r="JC41" s="2">
        <v>330.5</v>
      </c>
      <c r="JD41" s="2">
        <v>326.5</v>
      </c>
      <c r="JE41" s="2">
        <v>372.8</v>
      </c>
      <c r="JF41" s="2">
        <v>328.7</v>
      </c>
      <c r="JG41" s="2">
        <v>317.10000000000002</v>
      </c>
      <c r="JH41" s="2">
        <v>351.4</v>
      </c>
      <c r="JI41" s="2">
        <v>315.5</v>
      </c>
      <c r="JJ41" s="2">
        <v>317.7</v>
      </c>
      <c r="JK41" s="2">
        <v>294.5</v>
      </c>
      <c r="JL41" s="2">
        <v>305.3</v>
      </c>
      <c r="JM41" s="2">
        <v>305.89999999999998</v>
      </c>
      <c r="JN41" s="2">
        <v>320.3</v>
      </c>
      <c r="JO41" s="2">
        <v>312.8</v>
      </c>
      <c r="JP41" s="2">
        <v>305.5</v>
      </c>
      <c r="JQ41" s="2">
        <v>342.7</v>
      </c>
      <c r="JR41" s="2">
        <v>269.8</v>
      </c>
      <c r="JS41" s="2">
        <v>257.10000000000002</v>
      </c>
      <c r="JT41" s="2">
        <v>274.60000000000002</v>
      </c>
      <c r="JU41" s="2">
        <v>267.89999999999998</v>
      </c>
      <c r="JV41" s="2">
        <v>260.60000000000002</v>
      </c>
      <c r="JW41" s="2">
        <v>262.5</v>
      </c>
      <c r="JX41" s="2">
        <v>269.39999999999998</v>
      </c>
      <c r="JY41" s="2">
        <v>268</v>
      </c>
      <c r="JZ41" s="2">
        <v>263.8</v>
      </c>
      <c r="KA41" s="2">
        <v>287.7</v>
      </c>
      <c r="KB41" s="2">
        <v>292.2</v>
      </c>
      <c r="KC41" s="2">
        <v>309.10000000000002</v>
      </c>
      <c r="KD41" s="2">
        <v>294.8</v>
      </c>
      <c r="KE41" s="2">
        <v>274.3</v>
      </c>
      <c r="KF41" s="2">
        <v>324.39999999999998</v>
      </c>
      <c r="KG41" s="2">
        <v>315.60000000000002</v>
      </c>
      <c r="KH41" s="2">
        <v>339.6</v>
      </c>
      <c r="KI41" s="2">
        <v>310.60000000000002</v>
      </c>
      <c r="KJ41" s="2">
        <v>324.10000000000002</v>
      </c>
      <c r="KK41" s="2">
        <v>329.6</v>
      </c>
      <c r="KL41" s="2">
        <v>324.89999999999998</v>
      </c>
      <c r="KM41" s="2">
        <v>316.89999999999998</v>
      </c>
      <c r="KN41" s="2">
        <v>342.5</v>
      </c>
      <c r="KO41" s="2">
        <v>386.3</v>
      </c>
      <c r="KP41" s="2">
        <v>332.9</v>
      </c>
      <c r="KQ41" s="2">
        <v>298.10000000000002</v>
      </c>
      <c r="KR41" s="2">
        <v>340.5</v>
      </c>
      <c r="KS41" s="2">
        <v>322.39999999999998</v>
      </c>
      <c r="KT41" s="2">
        <v>309.89999999999998</v>
      </c>
      <c r="KU41" s="2">
        <v>296.39999999999998</v>
      </c>
      <c r="KV41" s="2">
        <v>296.89999999999998</v>
      </c>
      <c r="KW41" s="2">
        <v>314.7</v>
      </c>
      <c r="KX41" s="2">
        <v>291.3</v>
      </c>
      <c r="KY41" s="2">
        <v>337.9</v>
      </c>
      <c r="KZ41" s="2">
        <v>351</v>
      </c>
      <c r="LA41" s="2">
        <v>389.4</v>
      </c>
      <c r="LB41" s="2">
        <v>334.1</v>
      </c>
      <c r="LC41" s="2">
        <v>322.3</v>
      </c>
      <c r="LD41" s="2">
        <v>339.8</v>
      </c>
      <c r="LE41" s="2">
        <v>338</v>
      </c>
      <c r="LF41" s="2">
        <v>334.3</v>
      </c>
      <c r="LG41" s="2">
        <v>314</v>
      </c>
      <c r="LH41" s="2">
        <v>333.1</v>
      </c>
      <c r="LI41" s="2">
        <v>342.6</v>
      </c>
      <c r="LJ41" s="2">
        <v>328.3</v>
      </c>
      <c r="LK41" s="2">
        <v>369.8</v>
      </c>
      <c r="LL41" s="2">
        <v>362.4</v>
      </c>
      <c r="LM41" s="2">
        <v>453.6</v>
      </c>
      <c r="LN41" s="2">
        <v>422.3</v>
      </c>
      <c r="LO41" s="2">
        <v>358.8</v>
      </c>
      <c r="LP41" s="2">
        <v>395.5</v>
      </c>
      <c r="LQ41" s="2">
        <v>376.7</v>
      </c>
      <c r="LR41" s="2">
        <v>385.7</v>
      </c>
      <c r="LS41" s="2">
        <v>358.1</v>
      </c>
      <c r="LT41" s="2">
        <v>361.7</v>
      </c>
      <c r="LU41" s="2">
        <v>364.4</v>
      </c>
      <c r="LV41" s="2">
        <v>350.7</v>
      </c>
      <c r="LW41" s="2">
        <v>336.9</v>
      </c>
      <c r="LX41" s="2">
        <v>355</v>
      </c>
      <c r="LY41" s="2">
        <v>402.2</v>
      </c>
      <c r="LZ41" s="2">
        <v>373.8</v>
      </c>
      <c r="MA41" s="2">
        <v>336.8</v>
      </c>
      <c r="MB41" s="2">
        <v>393.2</v>
      </c>
      <c r="MC41" s="2">
        <v>398.1</v>
      </c>
      <c r="MD41" s="2">
        <v>390.9</v>
      </c>
      <c r="ME41" s="2">
        <v>369.4</v>
      </c>
      <c r="MF41" s="2">
        <v>411</v>
      </c>
      <c r="MG41" s="2">
        <v>435.9</v>
      </c>
      <c r="MH41" s="2">
        <v>443.7</v>
      </c>
      <c r="MI41" s="2">
        <v>406.5</v>
      </c>
      <c r="MJ41" s="2">
        <v>397.7</v>
      </c>
      <c r="MK41" s="2">
        <v>474.1</v>
      </c>
      <c r="ML41" s="2">
        <v>378.8</v>
      </c>
      <c r="MM41" s="2">
        <v>343.3</v>
      </c>
      <c r="MN41" s="2">
        <v>392</v>
      </c>
      <c r="MO41" s="2">
        <v>401.7</v>
      </c>
      <c r="MP41" s="2">
        <v>394.2</v>
      </c>
    </row>
    <row r="42" spans="1:354" x14ac:dyDescent="0.25">
      <c r="A42" t="s">
        <v>40</v>
      </c>
      <c r="B42" s="12" t="s">
        <v>260</v>
      </c>
      <c r="C42" t="s">
        <v>211</v>
      </c>
      <c r="D42" t="str">
        <f t="shared" si="0"/>
        <v>Takeaway food services</v>
      </c>
      <c r="E42" s="2">
        <v>48.7</v>
      </c>
      <c r="F42" s="2">
        <v>48.9</v>
      </c>
      <c r="G42" s="2">
        <v>47.1</v>
      </c>
      <c r="H42" s="2">
        <v>47.5</v>
      </c>
      <c r="I42" s="2">
        <v>49.3</v>
      </c>
      <c r="J42" s="2">
        <v>50.7</v>
      </c>
      <c r="K42" s="2">
        <v>54.1</v>
      </c>
      <c r="L42" s="2">
        <v>57.3</v>
      </c>
      <c r="M42" s="2">
        <v>64.099999999999994</v>
      </c>
      <c r="N42" s="2">
        <v>57.7</v>
      </c>
      <c r="O42" s="2">
        <v>50.2</v>
      </c>
      <c r="P42" s="2">
        <v>55</v>
      </c>
      <c r="Q42" s="2">
        <v>50.2</v>
      </c>
      <c r="R42" s="2">
        <v>52.7</v>
      </c>
      <c r="S42" s="2">
        <v>46.4</v>
      </c>
      <c r="T42" s="2">
        <v>49.8</v>
      </c>
      <c r="U42" s="2">
        <v>53.3</v>
      </c>
      <c r="V42" s="2">
        <v>54</v>
      </c>
      <c r="W42" s="2">
        <v>53.1</v>
      </c>
      <c r="X42" s="2">
        <v>53.9</v>
      </c>
      <c r="Y42" s="2">
        <v>63.3</v>
      </c>
      <c r="Z42" s="2">
        <v>54.2</v>
      </c>
      <c r="AA42" s="2">
        <v>54.8</v>
      </c>
      <c r="AB42" s="2">
        <v>56.4</v>
      </c>
      <c r="AC42" s="2">
        <v>53</v>
      </c>
      <c r="AD42" s="2">
        <v>57.3</v>
      </c>
      <c r="AE42" s="2">
        <v>51.4</v>
      </c>
      <c r="AF42" s="2">
        <v>52</v>
      </c>
      <c r="AG42" s="2">
        <v>51.4</v>
      </c>
      <c r="AH42" s="2">
        <v>50.5</v>
      </c>
      <c r="AI42" s="2">
        <v>52.5</v>
      </c>
      <c r="AJ42" s="2">
        <v>55.5</v>
      </c>
      <c r="AK42" s="2">
        <v>58.6</v>
      </c>
      <c r="AL42" s="2">
        <v>52.5</v>
      </c>
      <c r="AM42" s="2">
        <v>50.6</v>
      </c>
      <c r="AN42" s="2">
        <v>51.3</v>
      </c>
      <c r="AO42" s="2">
        <v>55.9</v>
      </c>
      <c r="AP42" s="2">
        <v>56</v>
      </c>
      <c r="AQ42" s="2">
        <v>49.7</v>
      </c>
      <c r="AR42" s="2">
        <v>52.1</v>
      </c>
      <c r="AS42" s="2">
        <v>56.4</v>
      </c>
      <c r="AT42" s="2">
        <v>56</v>
      </c>
      <c r="AU42" s="2">
        <v>59.6</v>
      </c>
      <c r="AV42" s="2">
        <v>59.4</v>
      </c>
      <c r="AW42" s="2">
        <v>62.8</v>
      </c>
      <c r="AX42" s="2">
        <v>64.099999999999994</v>
      </c>
      <c r="AY42" s="2">
        <v>57.2</v>
      </c>
      <c r="AZ42" s="2">
        <v>61.2</v>
      </c>
      <c r="BA42" s="2">
        <v>58.3</v>
      </c>
      <c r="BB42" s="2">
        <v>61.5</v>
      </c>
      <c r="BC42" s="2">
        <v>57.9</v>
      </c>
      <c r="BD42" s="2">
        <v>65.900000000000006</v>
      </c>
      <c r="BE42" s="2">
        <v>72</v>
      </c>
      <c r="BF42" s="2">
        <v>71.7</v>
      </c>
      <c r="BG42" s="2">
        <v>77.099999999999994</v>
      </c>
      <c r="BH42" s="2">
        <v>75.599999999999994</v>
      </c>
      <c r="BI42" s="2">
        <v>82</v>
      </c>
      <c r="BJ42" s="2">
        <v>83.5</v>
      </c>
      <c r="BK42" s="2">
        <v>76.2</v>
      </c>
      <c r="BL42" s="2">
        <v>77.900000000000006</v>
      </c>
      <c r="BM42" s="2">
        <v>83</v>
      </c>
      <c r="BN42" s="2">
        <v>83.1</v>
      </c>
      <c r="BO42" s="2">
        <v>81.8</v>
      </c>
      <c r="BP42" s="2">
        <v>85.1</v>
      </c>
      <c r="BQ42" s="2">
        <v>85</v>
      </c>
      <c r="BR42" s="2">
        <v>85.7</v>
      </c>
      <c r="BS42" s="2">
        <v>90.9</v>
      </c>
      <c r="BT42" s="2">
        <v>87.4</v>
      </c>
      <c r="BU42" s="2">
        <v>103.2</v>
      </c>
      <c r="BV42" s="2">
        <v>87.4</v>
      </c>
      <c r="BW42" s="2">
        <v>87.7</v>
      </c>
      <c r="BX42" s="2">
        <v>92.5</v>
      </c>
      <c r="BY42" s="2">
        <v>95.3</v>
      </c>
      <c r="BZ42" s="2">
        <v>88.8</v>
      </c>
      <c r="CA42" s="2">
        <v>90.3</v>
      </c>
      <c r="CB42" s="2">
        <v>85.5</v>
      </c>
      <c r="CC42" s="2">
        <v>91.2</v>
      </c>
      <c r="CD42" s="2">
        <v>98.4</v>
      </c>
      <c r="CE42" s="2">
        <v>99.1</v>
      </c>
      <c r="CF42" s="2">
        <v>104.9</v>
      </c>
      <c r="CG42" s="2">
        <v>108.4</v>
      </c>
      <c r="CH42" s="2">
        <v>96.1</v>
      </c>
      <c r="CI42" s="2">
        <v>96.6</v>
      </c>
      <c r="CJ42" s="2">
        <v>97.5</v>
      </c>
      <c r="CK42" s="2">
        <v>98.5</v>
      </c>
      <c r="CL42" s="2">
        <v>97.5</v>
      </c>
      <c r="CM42" s="2">
        <v>94.4</v>
      </c>
      <c r="CN42" s="2">
        <v>93.7</v>
      </c>
      <c r="CO42" s="2">
        <v>90.2</v>
      </c>
      <c r="CP42" s="2">
        <v>96.3</v>
      </c>
      <c r="CQ42" s="2">
        <v>111.9</v>
      </c>
      <c r="CR42" s="2">
        <v>111.8</v>
      </c>
      <c r="CS42" s="2">
        <v>118.5</v>
      </c>
      <c r="CT42" s="2">
        <v>106.9</v>
      </c>
      <c r="CU42" s="2">
        <v>95.4</v>
      </c>
      <c r="CV42" s="2">
        <v>100.2</v>
      </c>
      <c r="CW42" s="2">
        <v>95</v>
      </c>
      <c r="CX42" s="2">
        <v>92.6</v>
      </c>
      <c r="CY42" s="2">
        <v>97.3</v>
      </c>
      <c r="CZ42" s="2">
        <v>98.1</v>
      </c>
      <c r="DA42" s="2">
        <v>97.6</v>
      </c>
      <c r="DB42" s="2">
        <v>90.3</v>
      </c>
      <c r="DC42" s="2">
        <v>94</v>
      </c>
      <c r="DD42" s="2">
        <v>94.9</v>
      </c>
      <c r="DE42" s="2">
        <v>116</v>
      </c>
      <c r="DF42" s="2">
        <v>103.6</v>
      </c>
      <c r="DG42" s="2">
        <v>87</v>
      </c>
      <c r="DH42" s="2">
        <v>95.9</v>
      </c>
      <c r="DI42" s="2">
        <v>94.2</v>
      </c>
      <c r="DJ42" s="2">
        <v>98</v>
      </c>
      <c r="DK42" s="2">
        <v>98.1</v>
      </c>
      <c r="DL42" s="2">
        <v>96.7</v>
      </c>
      <c r="DM42" s="2">
        <v>98</v>
      </c>
      <c r="DN42" s="2">
        <v>98.6</v>
      </c>
      <c r="DO42" s="2">
        <v>104.2</v>
      </c>
      <c r="DP42" s="2">
        <v>106</v>
      </c>
      <c r="DQ42" s="2">
        <v>137.19999999999999</v>
      </c>
      <c r="DR42" s="2">
        <v>110</v>
      </c>
      <c r="DS42" s="2">
        <v>107.4</v>
      </c>
      <c r="DT42" s="2">
        <v>116.5</v>
      </c>
      <c r="DU42" s="2">
        <v>116.8</v>
      </c>
      <c r="DV42" s="2">
        <v>117.2</v>
      </c>
      <c r="DW42" s="2">
        <v>93.1</v>
      </c>
      <c r="DX42" s="2">
        <v>100</v>
      </c>
      <c r="DY42" s="2">
        <v>97.3</v>
      </c>
      <c r="DZ42" s="2">
        <v>104.1</v>
      </c>
      <c r="EA42" s="2">
        <v>106.2</v>
      </c>
      <c r="EB42" s="2">
        <v>107.8</v>
      </c>
      <c r="EC42" s="2">
        <v>129.80000000000001</v>
      </c>
      <c r="ED42" s="2">
        <v>118.4</v>
      </c>
      <c r="EE42" s="2">
        <v>102.7</v>
      </c>
      <c r="EF42" s="2">
        <v>104.4</v>
      </c>
      <c r="EG42" s="2">
        <v>105</v>
      </c>
      <c r="EH42" s="2">
        <v>103.1</v>
      </c>
      <c r="EI42" s="2">
        <v>98.4</v>
      </c>
      <c r="EJ42" s="2">
        <v>106.5</v>
      </c>
      <c r="EK42" s="2">
        <v>101.9</v>
      </c>
      <c r="EL42" s="2">
        <v>101.3</v>
      </c>
      <c r="EM42" s="2">
        <v>99.6</v>
      </c>
      <c r="EN42" s="2">
        <v>101.5</v>
      </c>
      <c r="EO42" s="2">
        <v>123.7</v>
      </c>
      <c r="EP42" s="2">
        <v>111.2</v>
      </c>
      <c r="EQ42" s="2">
        <v>103.2</v>
      </c>
      <c r="ER42" s="2">
        <v>102.8</v>
      </c>
      <c r="ES42" s="2">
        <v>94.5</v>
      </c>
      <c r="ET42" s="2">
        <v>93.5</v>
      </c>
      <c r="EU42" s="2">
        <v>97.1</v>
      </c>
      <c r="EV42" s="2">
        <v>104.1</v>
      </c>
      <c r="EW42" s="2">
        <v>101.5</v>
      </c>
      <c r="EX42" s="2">
        <v>107.7</v>
      </c>
      <c r="EY42" s="2">
        <v>119.3</v>
      </c>
      <c r="EZ42" s="2">
        <v>118.5</v>
      </c>
      <c r="FA42" s="2">
        <v>136.69999999999999</v>
      </c>
      <c r="FB42" s="2">
        <v>126.5</v>
      </c>
      <c r="FC42" s="2">
        <v>113.2</v>
      </c>
      <c r="FD42" s="2">
        <v>126</v>
      </c>
      <c r="FE42" s="2">
        <v>128.1</v>
      </c>
      <c r="FF42" s="2">
        <v>122.4</v>
      </c>
      <c r="FG42" s="2">
        <v>120.7</v>
      </c>
      <c r="FH42" s="2">
        <v>127.2</v>
      </c>
      <c r="FI42" s="2">
        <v>130.69999999999999</v>
      </c>
      <c r="FJ42" s="2">
        <v>132.9</v>
      </c>
      <c r="FK42" s="2">
        <v>140</v>
      </c>
      <c r="FL42" s="2">
        <v>136.4</v>
      </c>
      <c r="FM42" s="2">
        <v>151.1</v>
      </c>
      <c r="FN42" s="2">
        <v>143.19999999999999</v>
      </c>
      <c r="FO42" s="2">
        <v>131.19999999999999</v>
      </c>
      <c r="FP42" s="2">
        <v>141.19999999999999</v>
      </c>
      <c r="FQ42" s="2">
        <v>140.4</v>
      </c>
      <c r="FR42" s="2">
        <v>137</v>
      </c>
      <c r="FS42" s="2">
        <v>127.9</v>
      </c>
      <c r="FT42" s="2">
        <v>128.9</v>
      </c>
      <c r="FU42" s="2">
        <v>130.19999999999999</v>
      </c>
      <c r="FV42" s="2">
        <v>123.5</v>
      </c>
      <c r="FW42" s="2">
        <v>126.2</v>
      </c>
      <c r="FX42" s="2">
        <v>130.9</v>
      </c>
      <c r="FY42" s="2">
        <v>137.9</v>
      </c>
      <c r="FZ42" s="2">
        <v>141.9</v>
      </c>
      <c r="GA42" s="2">
        <v>127.5</v>
      </c>
      <c r="GB42" s="2">
        <v>135.6</v>
      </c>
      <c r="GC42" s="2">
        <v>142</v>
      </c>
      <c r="GD42" s="2">
        <v>144.30000000000001</v>
      </c>
      <c r="GE42" s="2">
        <v>135.1</v>
      </c>
      <c r="GF42" s="2">
        <v>129.1</v>
      </c>
      <c r="GG42" s="2">
        <v>124</v>
      </c>
      <c r="GH42" s="2">
        <v>124.7</v>
      </c>
      <c r="GI42" s="2">
        <v>122.7</v>
      </c>
      <c r="GJ42" s="2">
        <v>122.6</v>
      </c>
      <c r="GK42" s="2">
        <v>131.1</v>
      </c>
      <c r="GL42" s="2">
        <v>124.9</v>
      </c>
      <c r="GM42" s="2">
        <v>114.6</v>
      </c>
      <c r="GN42" s="2">
        <v>119.5</v>
      </c>
      <c r="GO42" s="2">
        <v>108.8</v>
      </c>
      <c r="GP42" s="2">
        <v>110.3</v>
      </c>
      <c r="GQ42" s="2">
        <v>105.1</v>
      </c>
      <c r="GR42" s="2">
        <v>115.4</v>
      </c>
      <c r="GS42" s="2">
        <v>113.9</v>
      </c>
      <c r="GT42" s="2">
        <v>110.5</v>
      </c>
      <c r="GU42" s="2">
        <v>121.4</v>
      </c>
      <c r="GV42" s="2">
        <v>116.8</v>
      </c>
      <c r="GW42" s="2">
        <v>124.1</v>
      </c>
      <c r="GX42" s="2">
        <v>117.6</v>
      </c>
      <c r="GY42" s="2">
        <v>109.4</v>
      </c>
      <c r="GZ42" s="2">
        <v>121.4</v>
      </c>
      <c r="HA42" s="2">
        <v>115.5</v>
      </c>
      <c r="HB42" s="2">
        <v>116.6</v>
      </c>
      <c r="HC42" s="2">
        <v>115.3</v>
      </c>
      <c r="HD42" s="2">
        <v>118.3</v>
      </c>
      <c r="HE42" s="2">
        <v>120.4</v>
      </c>
      <c r="HF42" s="2">
        <v>117.1</v>
      </c>
      <c r="HG42" s="2">
        <v>125.8</v>
      </c>
      <c r="HH42" s="2">
        <v>132.19999999999999</v>
      </c>
      <c r="HI42" s="2">
        <v>141.19999999999999</v>
      </c>
      <c r="HJ42" s="2">
        <v>128.5</v>
      </c>
      <c r="HK42" s="2">
        <v>106</v>
      </c>
      <c r="HL42" s="2">
        <v>114.2</v>
      </c>
      <c r="HM42" s="2">
        <v>100.9</v>
      </c>
      <c r="HN42" s="2">
        <v>101.2</v>
      </c>
      <c r="HO42" s="2">
        <v>98.6</v>
      </c>
      <c r="HP42" s="2">
        <v>107</v>
      </c>
      <c r="HQ42" s="2">
        <v>105.1</v>
      </c>
      <c r="HR42" s="2">
        <v>104.5</v>
      </c>
      <c r="HS42" s="2">
        <v>118.7</v>
      </c>
      <c r="HT42" s="2">
        <v>124.5</v>
      </c>
      <c r="HU42" s="2">
        <v>134.4</v>
      </c>
      <c r="HV42" s="2">
        <v>135.69999999999999</v>
      </c>
      <c r="HW42" s="2">
        <v>120.4</v>
      </c>
      <c r="HX42" s="2">
        <v>135.4</v>
      </c>
      <c r="HY42" s="2">
        <v>136.69999999999999</v>
      </c>
      <c r="HZ42" s="2">
        <v>128.80000000000001</v>
      </c>
      <c r="IA42" s="2">
        <v>126.4</v>
      </c>
      <c r="IB42" s="2">
        <v>129</v>
      </c>
      <c r="IC42" s="2">
        <v>131.69999999999999</v>
      </c>
      <c r="ID42" s="2">
        <v>130.30000000000001</v>
      </c>
      <c r="IE42" s="2">
        <v>132.69999999999999</v>
      </c>
      <c r="IF42" s="2">
        <v>133.69999999999999</v>
      </c>
      <c r="IG42" s="2">
        <v>142.19999999999999</v>
      </c>
      <c r="IH42" s="2">
        <v>147.1</v>
      </c>
      <c r="II42" s="2">
        <v>128.9</v>
      </c>
      <c r="IJ42" s="2">
        <v>141.30000000000001</v>
      </c>
      <c r="IK42" s="2">
        <v>141.9</v>
      </c>
      <c r="IL42" s="2">
        <v>140.1</v>
      </c>
      <c r="IM42" s="2">
        <v>137.6</v>
      </c>
      <c r="IN42" s="2">
        <v>158.80000000000001</v>
      </c>
      <c r="IO42" s="2">
        <v>152.9</v>
      </c>
      <c r="IP42" s="2">
        <v>155.1</v>
      </c>
      <c r="IQ42" s="2">
        <v>150.30000000000001</v>
      </c>
      <c r="IR42" s="2">
        <v>153.5</v>
      </c>
      <c r="IS42" s="2">
        <v>160.30000000000001</v>
      </c>
      <c r="IT42" s="2">
        <v>160.30000000000001</v>
      </c>
      <c r="IU42" s="2">
        <v>139.1</v>
      </c>
      <c r="IV42" s="2">
        <v>151.19999999999999</v>
      </c>
      <c r="IW42" s="2">
        <v>152</v>
      </c>
      <c r="IX42" s="2">
        <v>153.69999999999999</v>
      </c>
      <c r="IY42" s="2">
        <v>151.30000000000001</v>
      </c>
      <c r="IZ42" s="2">
        <v>160.69999999999999</v>
      </c>
      <c r="JA42" s="2">
        <v>148.6</v>
      </c>
      <c r="JB42" s="2">
        <v>149.69999999999999</v>
      </c>
      <c r="JC42" s="2">
        <v>149.30000000000001</v>
      </c>
      <c r="JD42" s="2">
        <v>147.30000000000001</v>
      </c>
      <c r="JE42" s="2">
        <v>157.1</v>
      </c>
      <c r="JF42" s="2">
        <v>149.4</v>
      </c>
      <c r="JG42" s="2">
        <v>139.9</v>
      </c>
      <c r="JH42" s="2">
        <v>147.80000000000001</v>
      </c>
      <c r="JI42" s="2">
        <v>156.19999999999999</v>
      </c>
      <c r="JJ42" s="2">
        <v>150.80000000000001</v>
      </c>
      <c r="JK42" s="2">
        <v>143.6</v>
      </c>
      <c r="JL42" s="2">
        <v>163.1</v>
      </c>
      <c r="JM42" s="2">
        <v>162.5</v>
      </c>
      <c r="JN42" s="2">
        <v>170.6</v>
      </c>
      <c r="JO42" s="2">
        <v>161.1</v>
      </c>
      <c r="JP42" s="2">
        <v>157.5</v>
      </c>
      <c r="JQ42" s="2">
        <v>167</v>
      </c>
      <c r="JR42" s="2">
        <v>162.19999999999999</v>
      </c>
      <c r="JS42" s="2">
        <v>151</v>
      </c>
      <c r="JT42" s="2">
        <v>162.1</v>
      </c>
      <c r="JU42" s="2">
        <v>171.5</v>
      </c>
      <c r="JV42" s="2">
        <v>170.4</v>
      </c>
      <c r="JW42" s="2">
        <v>164.7</v>
      </c>
      <c r="JX42" s="2">
        <v>181.7</v>
      </c>
      <c r="JY42" s="2">
        <v>180.7</v>
      </c>
      <c r="JZ42" s="2">
        <v>178.1</v>
      </c>
      <c r="KA42" s="2">
        <v>186.7</v>
      </c>
      <c r="KB42" s="2">
        <v>182</v>
      </c>
      <c r="KC42" s="2">
        <v>197.5</v>
      </c>
      <c r="KD42" s="2">
        <v>173.3</v>
      </c>
      <c r="KE42" s="2">
        <v>159</v>
      </c>
      <c r="KF42" s="2">
        <v>179.4</v>
      </c>
      <c r="KG42" s="2">
        <v>186.2</v>
      </c>
      <c r="KH42" s="2">
        <v>182.8</v>
      </c>
      <c r="KI42" s="2">
        <v>184.8</v>
      </c>
      <c r="KJ42" s="2">
        <v>183.1</v>
      </c>
      <c r="KK42" s="2">
        <v>191</v>
      </c>
      <c r="KL42" s="2">
        <v>188.5</v>
      </c>
      <c r="KM42" s="2">
        <v>187.5</v>
      </c>
      <c r="KN42" s="2">
        <v>186.1</v>
      </c>
      <c r="KO42" s="2">
        <v>198.5</v>
      </c>
      <c r="KP42" s="2">
        <v>191</v>
      </c>
      <c r="KQ42" s="2">
        <v>183.1</v>
      </c>
      <c r="KR42" s="2">
        <v>204.6</v>
      </c>
      <c r="KS42" s="2">
        <v>208.6</v>
      </c>
      <c r="KT42" s="2">
        <v>200.4</v>
      </c>
      <c r="KU42" s="2">
        <v>193.7</v>
      </c>
      <c r="KV42" s="2">
        <v>200.7</v>
      </c>
      <c r="KW42" s="2">
        <v>211.7</v>
      </c>
      <c r="KX42" s="2">
        <v>203.4</v>
      </c>
      <c r="KY42" s="2">
        <v>203</v>
      </c>
      <c r="KZ42" s="2">
        <v>196.9</v>
      </c>
      <c r="LA42" s="2">
        <v>206.9</v>
      </c>
      <c r="LB42" s="2">
        <v>205.4</v>
      </c>
      <c r="LC42" s="2">
        <v>200.8</v>
      </c>
      <c r="LD42" s="2">
        <v>210.9</v>
      </c>
      <c r="LE42" s="2">
        <v>203.1</v>
      </c>
      <c r="LF42" s="2">
        <v>214.3</v>
      </c>
      <c r="LG42" s="2">
        <v>202.2</v>
      </c>
      <c r="LH42" s="2">
        <v>208.7</v>
      </c>
      <c r="LI42" s="2">
        <v>215.2</v>
      </c>
      <c r="LJ42" s="2">
        <v>209</v>
      </c>
      <c r="LK42" s="2">
        <v>221.5</v>
      </c>
      <c r="LL42" s="2">
        <v>221.7</v>
      </c>
      <c r="LM42" s="2">
        <v>219.5</v>
      </c>
      <c r="LN42" s="2">
        <v>225.4</v>
      </c>
      <c r="LO42" s="2">
        <v>217.2</v>
      </c>
      <c r="LP42" s="2">
        <v>239</v>
      </c>
      <c r="LQ42" s="2">
        <v>245.5</v>
      </c>
      <c r="LR42" s="2">
        <v>245.9</v>
      </c>
      <c r="LS42" s="2">
        <v>236.1</v>
      </c>
      <c r="LT42" s="2">
        <v>251.7</v>
      </c>
      <c r="LU42" s="2">
        <v>278</v>
      </c>
      <c r="LV42" s="2">
        <v>264.89999999999998</v>
      </c>
      <c r="LW42" s="2">
        <v>300.5</v>
      </c>
      <c r="LX42" s="2">
        <v>300.8</v>
      </c>
      <c r="LY42" s="2">
        <v>342.7</v>
      </c>
      <c r="LZ42" s="2">
        <v>287.39999999999998</v>
      </c>
      <c r="MA42" s="2">
        <v>278.5</v>
      </c>
      <c r="MB42" s="2">
        <v>316.2</v>
      </c>
      <c r="MC42" s="2">
        <v>305.60000000000002</v>
      </c>
      <c r="MD42" s="2">
        <v>308.2</v>
      </c>
      <c r="ME42" s="2">
        <v>307.89999999999998</v>
      </c>
      <c r="MF42" s="2">
        <v>322.5</v>
      </c>
      <c r="MG42" s="2">
        <v>323.10000000000002</v>
      </c>
      <c r="MH42" s="2">
        <v>303</v>
      </c>
      <c r="MI42" s="2">
        <v>310.39999999999998</v>
      </c>
      <c r="MJ42" s="2">
        <v>308.7</v>
      </c>
      <c r="MK42" s="2">
        <v>348</v>
      </c>
      <c r="ML42" s="2">
        <v>283.89999999999998</v>
      </c>
      <c r="MM42" s="2">
        <v>267.7</v>
      </c>
      <c r="MN42" s="2">
        <v>313.7</v>
      </c>
      <c r="MO42" s="2">
        <v>323.2</v>
      </c>
      <c r="MP42" s="2">
        <v>323.2</v>
      </c>
    </row>
    <row r="43" spans="1:354" x14ac:dyDescent="0.25">
      <c r="A43" t="s">
        <v>41</v>
      </c>
      <c r="B43" s="12" t="s">
        <v>261</v>
      </c>
      <c r="C43" t="s">
        <v>211</v>
      </c>
      <c r="D43" t="str">
        <f t="shared" si="0"/>
        <v>Cafes, restaurants &amp; takeaway food services</v>
      </c>
      <c r="E43" s="2">
        <v>85.1</v>
      </c>
      <c r="F43" s="2">
        <v>85.1</v>
      </c>
      <c r="G43" s="2">
        <v>82.8</v>
      </c>
      <c r="H43" s="2">
        <v>82.1</v>
      </c>
      <c r="I43" s="2">
        <v>81.8</v>
      </c>
      <c r="J43" s="2">
        <v>84.6</v>
      </c>
      <c r="K43" s="2">
        <v>91.7</v>
      </c>
      <c r="L43" s="2">
        <v>97.7</v>
      </c>
      <c r="M43" s="2">
        <v>109.3</v>
      </c>
      <c r="N43" s="2">
        <v>94.6</v>
      </c>
      <c r="O43" s="2">
        <v>88.2</v>
      </c>
      <c r="P43" s="2">
        <v>92</v>
      </c>
      <c r="Q43" s="2">
        <v>85.2</v>
      </c>
      <c r="R43" s="2">
        <v>86.8</v>
      </c>
      <c r="S43" s="2">
        <v>81.3</v>
      </c>
      <c r="T43" s="2">
        <v>85.6</v>
      </c>
      <c r="U43" s="2">
        <v>90.5</v>
      </c>
      <c r="V43" s="2">
        <v>90.8</v>
      </c>
      <c r="W43" s="2">
        <v>92.7</v>
      </c>
      <c r="X43" s="2">
        <v>95.8</v>
      </c>
      <c r="Y43" s="2">
        <v>111.7</v>
      </c>
      <c r="Z43" s="2">
        <v>92.7</v>
      </c>
      <c r="AA43" s="2">
        <v>94.4</v>
      </c>
      <c r="AB43" s="2">
        <v>97.8</v>
      </c>
      <c r="AC43" s="2">
        <v>92.9</v>
      </c>
      <c r="AD43" s="2">
        <v>101</v>
      </c>
      <c r="AE43" s="2">
        <v>92.1</v>
      </c>
      <c r="AF43" s="2">
        <v>92.5</v>
      </c>
      <c r="AG43" s="2">
        <v>94.4</v>
      </c>
      <c r="AH43" s="2">
        <v>90.4</v>
      </c>
      <c r="AI43" s="2">
        <v>95.7</v>
      </c>
      <c r="AJ43" s="2">
        <v>100.6</v>
      </c>
      <c r="AK43" s="2">
        <v>112.4</v>
      </c>
      <c r="AL43" s="2">
        <v>96.3</v>
      </c>
      <c r="AM43" s="2">
        <v>93.9</v>
      </c>
      <c r="AN43" s="2">
        <v>98</v>
      </c>
      <c r="AO43" s="2">
        <v>98.4</v>
      </c>
      <c r="AP43" s="2">
        <v>101.8</v>
      </c>
      <c r="AQ43" s="2">
        <v>90.8</v>
      </c>
      <c r="AR43" s="2">
        <v>98.3</v>
      </c>
      <c r="AS43" s="2">
        <v>107</v>
      </c>
      <c r="AT43" s="2">
        <v>103.2</v>
      </c>
      <c r="AU43" s="2">
        <v>111.8</v>
      </c>
      <c r="AV43" s="2">
        <v>112.3</v>
      </c>
      <c r="AW43" s="2">
        <v>126.8</v>
      </c>
      <c r="AX43" s="2">
        <v>113.8</v>
      </c>
      <c r="AY43" s="2">
        <v>104.4</v>
      </c>
      <c r="AZ43" s="2">
        <v>109.7</v>
      </c>
      <c r="BA43" s="2">
        <v>110.2</v>
      </c>
      <c r="BB43" s="2">
        <v>118</v>
      </c>
      <c r="BC43" s="2">
        <v>108.2</v>
      </c>
      <c r="BD43" s="2">
        <v>123.5</v>
      </c>
      <c r="BE43" s="2">
        <v>131.69999999999999</v>
      </c>
      <c r="BF43" s="2">
        <v>132.9</v>
      </c>
      <c r="BG43" s="2">
        <v>142.80000000000001</v>
      </c>
      <c r="BH43" s="2">
        <v>138.30000000000001</v>
      </c>
      <c r="BI43" s="2">
        <v>159.5</v>
      </c>
      <c r="BJ43" s="2">
        <v>138.9</v>
      </c>
      <c r="BK43" s="2">
        <v>130.9</v>
      </c>
      <c r="BL43" s="2">
        <v>136.30000000000001</v>
      </c>
      <c r="BM43" s="2">
        <v>142.69999999999999</v>
      </c>
      <c r="BN43" s="2">
        <v>144.19999999999999</v>
      </c>
      <c r="BO43" s="2">
        <v>137.9</v>
      </c>
      <c r="BP43" s="2">
        <v>149</v>
      </c>
      <c r="BQ43" s="2">
        <v>146.4</v>
      </c>
      <c r="BR43" s="2">
        <v>146.4</v>
      </c>
      <c r="BS43" s="2">
        <v>157.30000000000001</v>
      </c>
      <c r="BT43" s="2">
        <v>155.30000000000001</v>
      </c>
      <c r="BU43" s="2">
        <v>186.5</v>
      </c>
      <c r="BV43" s="2">
        <v>143.30000000000001</v>
      </c>
      <c r="BW43" s="2">
        <v>146.69999999999999</v>
      </c>
      <c r="BX43" s="2">
        <v>159.6</v>
      </c>
      <c r="BY43" s="2">
        <v>158.69999999999999</v>
      </c>
      <c r="BZ43" s="2">
        <v>151.69999999999999</v>
      </c>
      <c r="CA43" s="2">
        <v>155.69999999999999</v>
      </c>
      <c r="CB43" s="2">
        <v>154</v>
      </c>
      <c r="CC43" s="2">
        <v>159.9</v>
      </c>
      <c r="CD43" s="2">
        <v>165.3</v>
      </c>
      <c r="CE43" s="2">
        <v>167.8</v>
      </c>
      <c r="CF43" s="2">
        <v>176.4</v>
      </c>
      <c r="CG43" s="2">
        <v>186.2</v>
      </c>
      <c r="CH43" s="2">
        <v>167.2</v>
      </c>
      <c r="CI43" s="2">
        <v>167.9</v>
      </c>
      <c r="CJ43" s="2">
        <v>180.6</v>
      </c>
      <c r="CK43" s="2">
        <v>179.4</v>
      </c>
      <c r="CL43" s="2">
        <v>182.9</v>
      </c>
      <c r="CM43" s="2">
        <v>177.5</v>
      </c>
      <c r="CN43" s="2">
        <v>183.3</v>
      </c>
      <c r="CO43" s="2">
        <v>177.4</v>
      </c>
      <c r="CP43" s="2">
        <v>188.3</v>
      </c>
      <c r="CQ43" s="2">
        <v>203</v>
      </c>
      <c r="CR43" s="2">
        <v>203.6</v>
      </c>
      <c r="CS43" s="2">
        <v>236.8</v>
      </c>
      <c r="CT43" s="2">
        <v>198.3</v>
      </c>
      <c r="CU43" s="2">
        <v>183.5</v>
      </c>
      <c r="CV43" s="2">
        <v>204.6</v>
      </c>
      <c r="CW43" s="2">
        <v>183.9</v>
      </c>
      <c r="CX43" s="2">
        <v>183.5</v>
      </c>
      <c r="CY43" s="2">
        <v>182.1</v>
      </c>
      <c r="CZ43" s="2">
        <v>193.4</v>
      </c>
      <c r="DA43" s="2">
        <v>186.7</v>
      </c>
      <c r="DB43" s="2">
        <v>182.9</v>
      </c>
      <c r="DC43" s="2">
        <v>185.2</v>
      </c>
      <c r="DD43" s="2">
        <v>183.1</v>
      </c>
      <c r="DE43" s="2">
        <v>209.1</v>
      </c>
      <c r="DF43" s="2">
        <v>187.8</v>
      </c>
      <c r="DG43" s="2">
        <v>166.9</v>
      </c>
      <c r="DH43" s="2">
        <v>174.1</v>
      </c>
      <c r="DI43" s="2">
        <v>169.5</v>
      </c>
      <c r="DJ43" s="2">
        <v>177.7</v>
      </c>
      <c r="DK43" s="2">
        <v>179</v>
      </c>
      <c r="DL43" s="2">
        <v>179</v>
      </c>
      <c r="DM43" s="2">
        <v>181.2</v>
      </c>
      <c r="DN43" s="2">
        <v>183.2</v>
      </c>
      <c r="DO43" s="2">
        <v>183.9</v>
      </c>
      <c r="DP43" s="2">
        <v>189</v>
      </c>
      <c r="DQ43" s="2">
        <v>227.5</v>
      </c>
      <c r="DR43" s="2">
        <v>192.3</v>
      </c>
      <c r="DS43" s="2">
        <v>184.5</v>
      </c>
      <c r="DT43" s="2">
        <v>197.9</v>
      </c>
      <c r="DU43" s="2">
        <v>195.6</v>
      </c>
      <c r="DV43" s="2">
        <v>193.9</v>
      </c>
      <c r="DW43" s="2">
        <v>169.3</v>
      </c>
      <c r="DX43" s="2">
        <v>177.9</v>
      </c>
      <c r="DY43" s="2">
        <v>173.4</v>
      </c>
      <c r="DZ43" s="2">
        <v>190.6</v>
      </c>
      <c r="EA43" s="2">
        <v>192.4</v>
      </c>
      <c r="EB43" s="2">
        <v>195.4</v>
      </c>
      <c r="EC43" s="2">
        <v>234</v>
      </c>
      <c r="ED43" s="2">
        <v>207.4</v>
      </c>
      <c r="EE43" s="2">
        <v>182.1</v>
      </c>
      <c r="EF43" s="2">
        <v>191.1</v>
      </c>
      <c r="EG43" s="2">
        <v>189.8</v>
      </c>
      <c r="EH43" s="2">
        <v>192.1</v>
      </c>
      <c r="EI43" s="2">
        <v>185.7</v>
      </c>
      <c r="EJ43" s="2">
        <v>200.2</v>
      </c>
      <c r="EK43" s="2">
        <v>192.4</v>
      </c>
      <c r="EL43" s="2">
        <v>195.1</v>
      </c>
      <c r="EM43" s="2">
        <v>192.5</v>
      </c>
      <c r="EN43" s="2">
        <v>202.3</v>
      </c>
      <c r="EO43" s="2">
        <v>235.9</v>
      </c>
      <c r="EP43" s="2">
        <v>194.1</v>
      </c>
      <c r="EQ43" s="2">
        <v>185.3</v>
      </c>
      <c r="ER43" s="2">
        <v>194.6</v>
      </c>
      <c r="ES43" s="2">
        <v>181.8</v>
      </c>
      <c r="ET43" s="2">
        <v>179.9</v>
      </c>
      <c r="EU43" s="2">
        <v>180</v>
      </c>
      <c r="EV43" s="2">
        <v>194.6</v>
      </c>
      <c r="EW43" s="2">
        <v>193.7</v>
      </c>
      <c r="EX43" s="2">
        <v>206</v>
      </c>
      <c r="EY43" s="2">
        <v>225.1</v>
      </c>
      <c r="EZ43" s="2">
        <v>219.9</v>
      </c>
      <c r="FA43" s="2">
        <v>246.3</v>
      </c>
      <c r="FB43" s="2">
        <v>222.3</v>
      </c>
      <c r="FC43" s="2">
        <v>207.2</v>
      </c>
      <c r="FD43" s="2">
        <v>238.1</v>
      </c>
      <c r="FE43" s="2">
        <v>229</v>
      </c>
      <c r="FF43" s="2">
        <v>222.4</v>
      </c>
      <c r="FG43" s="2">
        <v>221.5</v>
      </c>
      <c r="FH43" s="2">
        <v>225.4</v>
      </c>
      <c r="FI43" s="2">
        <v>227.4</v>
      </c>
      <c r="FJ43" s="2">
        <v>233.4</v>
      </c>
      <c r="FK43" s="2">
        <v>230.2</v>
      </c>
      <c r="FL43" s="2">
        <v>240.4</v>
      </c>
      <c r="FM43" s="2">
        <v>259.39999999999998</v>
      </c>
      <c r="FN43" s="2">
        <v>239.1</v>
      </c>
      <c r="FO43" s="2">
        <v>219</v>
      </c>
      <c r="FP43" s="2">
        <v>238.4</v>
      </c>
      <c r="FQ43" s="2">
        <v>236.4</v>
      </c>
      <c r="FR43" s="2">
        <v>235.6</v>
      </c>
      <c r="FS43" s="2">
        <v>225.8</v>
      </c>
      <c r="FT43" s="2">
        <v>229.9</v>
      </c>
      <c r="FU43" s="2">
        <v>228.8</v>
      </c>
      <c r="FV43" s="2">
        <v>219.2</v>
      </c>
      <c r="FW43" s="2">
        <v>225.5</v>
      </c>
      <c r="FX43" s="2">
        <v>233.3</v>
      </c>
      <c r="FY43" s="2">
        <v>254.6</v>
      </c>
      <c r="FZ43" s="2">
        <v>242.1</v>
      </c>
      <c r="GA43" s="2">
        <v>216.1</v>
      </c>
      <c r="GB43" s="2">
        <v>249.9</v>
      </c>
      <c r="GC43" s="2">
        <v>250.8</v>
      </c>
      <c r="GD43" s="2">
        <v>252.7</v>
      </c>
      <c r="GE43" s="2">
        <v>235.8</v>
      </c>
      <c r="GF43" s="2">
        <v>237.5</v>
      </c>
      <c r="GG43" s="2">
        <v>237.8</v>
      </c>
      <c r="GH43" s="2">
        <v>235</v>
      </c>
      <c r="GI43" s="2">
        <v>243.4</v>
      </c>
      <c r="GJ43" s="2">
        <v>238.5</v>
      </c>
      <c r="GK43" s="2">
        <v>264.3</v>
      </c>
      <c r="GL43" s="2">
        <v>241.5</v>
      </c>
      <c r="GM43" s="2">
        <v>218</v>
      </c>
      <c r="GN43" s="2">
        <v>245.4</v>
      </c>
      <c r="GO43" s="2">
        <v>235.8</v>
      </c>
      <c r="GP43" s="2">
        <v>240.2</v>
      </c>
      <c r="GQ43" s="2">
        <v>226.9</v>
      </c>
      <c r="GR43" s="2">
        <v>248.4</v>
      </c>
      <c r="GS43" s="2">
        <v>255.5</v>
      </c>
      <c r="GT43" s="2">
        <v>248</v>
      </c>
      <c r="GU43" s="2">
        <v>268</v>
      </c>
      <c r="GV43" s="2">
        <v>260.5</v>
      </c>
      <c r="GW43" s="2">
        <v>284.2</v>
      </c>
      <c r="GX43" s="2">
        <v>267.7</v>
      </c>
      <c r="GY43" s="2">
        <v>248.6</v>
      </c>
      <c r="GZ43" s="2">
        <v>283.3</v>
      </c>
      <c r="HA43" s="2">
        <v>285.60000000000002</v>
      </c>
      <c r="HB43" s="2">
        <v>299.10000000000002</v>
      </c>
      <c r="HC43" s="2">
        <v>295.2</v>
      </c>
      <c r="HD43" s="2">
        <v>321.5</v>
      </c>
      <c r="HE43" s="2">
        <v>331.3</v>
      </c>
      <c r="HF43" s="2">
        <v>340.2</v>
      </c>
      <c r="HG43" s="2">
        <v>345.6</v>
      </c>
      <c r="HH43" s="2">
        <v>352.3</v>
      </c>
      <c r="HI43" s="2">
        <v>392.1</v>
      </c>
      <c r="HJ43" s="2">
        <v>331.1</v>
      </c>
      <c r="HK43" s="2">
        <v>295.7</v>
      </c>
      <c r="HL43" s="2">
        <v>337.2</v>
      </c>
      <c r="HM43" s="2">
        <v>283.7</v>
      </c>
      <c r="HN43" s="2">
        <v>308.89999999999998</v>
      </c>
      <c r="HO43" s="2">
        <v>306.3</v>
      </c>
      <c r="HP43" s="2">
        <v>301.3</v>
      </c>
      <c r="HQ43" s="2">
        <v>307.60000000000002</v>
      </c>
      <c r="HR43" s="2">
        <v>296.89999999999998</v>
      </c>
      <c r="HS43" s="2">
        <v>326.2</v>
      </c>
      <c r="HT43" s="2">
        <v>324.8</v>
      </c>
      <c r="HU43" s="2">
        <v>359.9</v>
      </c>
      <c r="HV43" s="2">
        <v>336.3</v>
      </c>
      <c r="HW43" s="2">
        <v>311.7</v>
      </c>
      <c r="HX43" s="2">
        <v>358.4</v>
      </c>
      <c r="HY43" s="2">
        <v>367</v>
      </c>
      <c r="HZ43" s="2">
        <v>354.4</v>
      </c>
      <c r="IA43" s="2">
        <v>347.5</v>
      </c>
      <c r="IB43" s="2">
        <v>371.3</v>
      </c>
      <c r="IC43" s="2">
        <v>391.5</v>
      </c>
      <c r="ID43" s="2">
        <v>349.1</v>
      </c>
      <c r="IE43" s="2">
        <v>361.9</v>
      </c>
      <c r="IF43" s="2">
        <v>366.2</v>
      </c>
      <c r="IG43" s="2">
        <v>409.1</v>
      </c>
      <c r="IH43" s="2">
        <v>385.2</v>
      </c>
      <c r="II43" s="2">
        <v>356</v>
      </c>
      <c r="IJ43" s="2">
        <v>399.2</v>
      </c>
      <c r="IK43" s="2">
        <v>372.7</v>
      </c>
      <c r="IL43" s="2">
        <v>368.8</v>
      </c>
      <c r="IM43" s="2">
        <v>355.6</v>
      </c>
      <c r="IN43" s="2">
        <v>414.5</v>
      </c>
      <c r="IO43" s="2">
        <v>410</v>
      </c>
      <c r="IP43" s="2">
        <v>392.5</v>
      </c>
      <c r="IQ43" s="2">
        <v>377.5</v>
      </c>
      <c r="IR43" s="2">
        <v>393.1</v>
      </c>
      <c r="IS43" s="2">
        <v>441.2</v>
      </c>
      <c r="IT43" s="2">
        <v>446.4</v>
      </c>
      <c r="IU43" s="2">
        <v>378.4</v>
      </c>
      <c r="IV43" s="2">
        <v>418.4</v>
      </c>
      <c r="IW43" s="2">
        <v>406.2</v>
      </c>
      <c r="IX43" s="2">
        <v>426.2</v>
      </c>
      <c r="IY43" s="2">
        <v>399.1</v>
      </c>
      <c r="IZ43" s="2">
        <v>449</v>
      </c>
      <c r="JA43" s="2">
        <v>437.6</v>
      </c>
      <c r="JB43" s="2">
        <v>434.9</v>
      </c>
      <c r="JC43" s="2">
        <v>479.9</v>
      </c>
      <c r="JD43" s="2">
        <v>473.8</v>
      </c>
      <c r="JE43" s="2">
        <v>529.9</v>
      </c>
      <c r="JF43" s="2">
        <v>478.1</v>
      </c>
      <c r="JG43" s="2">
        <v>457</v>
      </c>
      <c r="JH43" s="2">
        <v>499.3</v>
      </c>
      <c r="JI43" s="2">
        <v>471.8</v>
      </c>
      <c r="JJ43" s="2">
        <v>468.5</v>
      </c>
      <c r="JK43" s="2">
        <v>438.1</v>
      </c>
      <c r="JL43" s="2">
        <v>468.4</v>
      </c>
      <c r="JM43" s="2">
        <v>468.4</v>
      </c>
      <c r="JN43" s="2">
        <v>490.9</v>
      </c>
      <c r="JO43" s="2">
        <v>473.9</v>
      </c>
      <c r="JP43" s="2">
        <v>463</v>
      </c>
      <c r="JQ43" s="2">
        <v>509.6</v>
      </c>
      <c r="JR43" s="2">
        <v>432</v>
      </c>
      <c r="JS43" s="2">
        <v>408.1</v>
      </c>
      <c r="JT43" s="2">
        <v>436.7</v>
      </c>
      <c r="JU43" s="2">
        <v>439.4</v>
      </c>
      <c r="JV43" s="2">
        <v>430.9</v>
      </c>
      <c r="JW43" s="2">
        <v>427.2</v>
      </c>
      <c r="JX43" s="2">
        <v>451.1</v>
      </c>
      <c r="JY43" s="2">
        <v>448.6</v>
      </c>
      <c r="JZ43" s="2">
        <v>441.9</v>
      </c>
      <c r="KA43" s="2">
        <v>474.4</v>
      </c>
      <c r="KB43" s="2">
        <v>474.2</v>
      </c>
      <c r="KC43" s="2">
        <v>506.6</v>
      </c>
      <c r="KD43" s="2">
        <v>468.2</v>
      </c>
      <c r="KE43" s="2">
        <v>433.3</v>
      </c>
      <c r="KF43" s="2">
        <v>503.8</v>
      </c>
      <c r="KG43" s="2">
        <v>501.8</v>
      </c>
      <c r="KH43" s="2">
        <v>522.5</v>
      </c>
      <c r="KI43" s="2">
        <v>495.4</v>
      </c>
      <c r="KJ43" s="2">
        <v>507.1</v>
      </c>
      <c r="KK43" s="2">
        <v>520.6</v>
      </c>
      <c r="KL43" s="2">
        <v>513.5</v>
      </c>
      <c r="KM43" s="2">
        <v>504.3</v>
      </c>
      <c r="KN43" s="2">
        <v>528.6</v>
      </c>
      <c r="KO43" s="2">
        <v>584.79999999999995</v>
      </c>
      <c r="KP43" s="2">
        <v>523.9</v>
      </c>
      <c r="KQ43" s="2">
        <v>481.2</v>
      </c>
      <c r="KR43" s="2">
        <v>545.1</v>
      </c>
      <c r="KS43" s="2">
        <v>531.1</v>
      </c>
      <c r="KT43" s="2">
        <v>510.3</v>
      </c>
      <c r="KU43" s="2">
        <v>490.1</v>
      </c>
      <c r="KV43" s="2">
        <v>497.6</v>
      </c>
      <c r="KW43" s="2">
        <v>526.4</v>
      </c>
      <c r="KX43" s="2">
        <v>494.6</v>
      </c>
      <c r="KY43" s="2">
        <v>540.9</v>
      </c>
      <c r="KZ43" s="2">
        <v>547.9</v>
      </c>
      <c r="LA43" s="2">
        <v>596.29999999999995</v>
      </c>
      <c r="LB43" s="2">
        <v>539.6</v>
      </c>
      <c r="LC43" s="2">
        <v>523.1</v>
      </c>
      <c r="LD43" s="2">
        <v>550.6</v>
      </c>
      <c r="LE43" s="2">
        <v>541.1</v>
      </c>
      <c r="LF43" s="2">
        <v>548.6</v>
      </c>
      <c r="LG43" s="2">
        <v>516.20000000000005</v>
      </c>
      <c r="LH43" s="2">
        <v>541.79999999999995</v>
      </c>
      <c r="LI43" s="2">
        <v>557.79999999999995</v>
      </c>
      <c r="LJ43" s="2">
        <v>537.29999999999995</v>
      </c>
      <c r="LK43" s="2">
        <v>591.20000000000005</v>
      </c>
      <c r="LL43" s="2">
        <v>584</v>
      </c>
      <c r="LM43" s="2">
        <v>673.1</v>
      </c>
      <c r="LN43" s="2">
        <v>647.79999999999995</v>
      </c>
      <c r="LO43" s="2">
        <v>576</v>
      </c>
      <c r="LP43" s="2">
        <v>634.5</v>
      </c>
      <c r="LQ43" s="2">
        <v>622.20000000000005</v>
      </c>
      <c r="LR43" s="2">
        <v>631.6</v>
      </c>
      <c r="LS43" s="2">
        <v>594.20000000000005</v>
      </c>
      <c r="LT43" s="2">
        <v>613.4</v>
      </c>
      <c r="LU43" s="2">
        <v>642.4</v>
      </c>
      <c r="LV43" s="2">
        <v>615.6</v>
      </c>
      <c r="LW43" s="2">
        <v>637.29999999999995</v>
      </c>
      <c r="LX43" s="2">
        <v>655.8</v>
      </c>
      <c r="LY43" s="2">
        <v>744.9</v>
      </c>
      <c r="LZ43" s="2">
        <v>661.2</v>
      </c>
      <c r="MA43" s="2">
        <v>615.29999999999995</v>
      </c>
      <c r="MB43" s="2">
        <v>709.4</v>
      </c>
      <c r="MC43" s="2">
        <v>703.8</v>
      </c>
      <c r="MD43" s="2">
        <v>699</v>
      </c>
      <c r="ME43" s="2">
        <v>677.3</v>
      </c>
      <c r="MF43" s="2">
        <v>733.5</v>
      </c>
      <c r="MG43" s="2">
        <v>759.1</v>
      </c>
      <c r="MH43" s="2">
        <v>746.6</v>
      </c>
      <c r="MI43" s="2">
        <v>716.9</v>
      </c>
      <c r="MJ43" s="2">
        <v>706.4</v>
      </c>
      <c r="MK43" s="2">
        <v>822.1</v>
      </c>
      <c r="ML43" s="2">
        <v>662.7</v>
      </c>
      <c r="MM43" s="2">
        <v>611</v>
      </c>
      <c r="MN43" s="2">
        <v>705.8</v>
      </c>
      <c r="MO43" s="2">
        <v>725</v>
      </c>
      <c r="MP43" s="2">
        <v>717.4</v>
      </c>
    </row>
    <row r="44" spans="1:354" x14ac:dyDescent="0.25">
      <c r="A44" t="s">
        <v>42</v>
      </c>
      <c r="B44" s="12" t="s">
        <v>262</v>
      </c>
      <c r="C44" t="s">
        <v>211</v>
      </c>
      <c r="D44" t="str">
        <f t="shared" si="0"/>
        <v>All Industries</v>
      </c>
      <c r="E44" s="2">
        <v>916.2</v>
      </c>
      <c r="F44" s="2">
        <v>931.2</v>
      </c>
      <c r="G44" s="2">
        <v>887</v>
      </c>
      <c r="H44" s="2">
        <v>921.3</v>
      </c>
      <c r="I44" s="2">
        <v>883.2</v>
      </c>
      <c r="J44" s="2">
        <v>917.9</v>
      </c>
      <c r="K44" s="2">
        <v>983.3</v>
      </c>
      <c r="L44" s="2">
        <v>1065.2</v>
      </c>
      <c r="M44" s="2">
        <v>1427.3</v>
      </c>
      <c r="N44" s="2">
        <v>920.3</v>
      </c>
      <c r="O44" s="2">
        <v>921.7</v>
      </c>
      <c r="P44" s="2">
        <v>1049.2</v>
      </c>
      <c r="Q44" s="2">
        <v>994.9</v>
      </c>
      <c r="R44" s="2">
        <v>990.4</v>
      </c>
      <c r="S44" s="2">
        <v>950</v>
      </c>
      <c r="T44" s="2">
        <v>971</v>
      </c>
      <c r="U44" s="2">
        <v>1015.5</v>
      </c>
      <c r="V44" s="2">
        <v>1019.2</v>
      </c>
      <c r="W44" s="2">
        <v>1053</v>
      </c>
      <c r="X44" s="2">
        <v>1136.8</v>
      </c>
      <c r="Y44" s="2">
        <v>1543.3</v>
      </c>
      <c r="Z44" s="2">
        <v>1020.7</v>
      </c>
      <c r="AA44" s="2">
        <v>1024.5</v>
      </c>
      <c r="AB44" s="2">
        <v>1117.4000000000001</v>
      </c>
      <c r="AC44" s="2">
        <v>1049.3</v>
      </c>
      <c r="AD44" s="2">
        <v>1156.7</v>
      </c>
      <c r="AE44" s="2">
        <v>1047</v>
      </c>
      <c r="AF44" s="2">
        <v>1048.3</v>
      </c>
      <c r="AG44" s="2">
        <v>1077.2</v>
      </c>
      <c r="AH44" s="2">
        <v>1017.4</v>
      </c>
      <c r="AI44" s="2">
        <v>1126.5999999999999</v>
      </c>
      <c r="AJ44" s="2">
        <v>1219.2</v>
      </c>
      <c r="AK44" s="2">
        <v>1532.3</v>
      </c>
      <c r="AL44" s="2">
        <v>1087.5999999999999</v>
      </c>
      <c r="AM44" s="2">
        <v>1055.7</v>
      </c>
      <c r="AN44" s="2">
        <v>1130.5</v>
      </c>
      <c r="AO44" s="2">
        <v>1131.4000000000001</v>
      </c>
      <c r="AP44" s="2">
        <v>1259.2</v>
      </c>
      <c r="AQ44" s="2">
        <v>1102.2</v>
      </c>
      <c r="AR44" s="2">
        <v>1151.5999999999999</v>
      </c>
      <c r="AS44" s="2">
        <v>1203</v>
      </c>
      <c r="AT44" s="2">
        <v>1139.5</v>
      </c>
      <c r="AU44" s="2">
        <v>1293.8</v>
      </c>
      <c r="AV44" s="2">
        <v>1344.1</v>
      </c>
      <c r="AW44" s="2">
        <v>1730.4</v>
      </c>
      <c r="AX44" s="2">
        <v>1223.7</v>
      </c>
      <c r="AY44" s="2">
        <v>1161.9000000000001</v>
      </c>
      <c r="AZ44" s="2">
        <v>1213.7</v>
      </c>
      <c r="BA44" s="2">
        <v>1298.2</v>
      </c>
      <c r="BB44" s="2">
        <v>1429.5</v>
      </c>
      <c r="BC44" s="2">
        <v>1240.8</v>
      </c>
      <c r="BD44" s="2">
        <v>1344.3</v>
      </c>
      <c r="BE44" s="2">
        <v>1332.2</v>
      </c>
      <c r="BF44" s="2">
        <v>1320.8</v>
      </c>
      <c r="BG44" s="2">
        <v>1448.8</v>
      </c>
      <c r="BH44" s="2">
        <v>1435.8</v>
      </c>
      <c r="BI44" s="2">
        <v>1974.3</v>
      </c>
      <c r="BJ44" s="2">
        <v>1368.4</v>
      </c>
      <c r="BK44" s="2">
        <v>1278.0999999999999</v>
      </c>
      <c r="BL44" s="2">
        <v>1381</v>
      </c>
      <c r="BM44" s="2">
        <v>1407.4</v>
      </c>
      <c r="BN44" s="2">
        <v>1462.6</v>
      </c>
      <c r="BO44" s="2">
        <v>1373.8</v>
      </c>
      <c r="BP44" s="2">
        <v>1479.1</v>
      </c>
      <c r="BQ44" s="2">
        <v>1408.5</v>
      </c>
      <c r="BR44" s="2">
        <v>1441.9</v>
      </c>
      <c r="BS44" s="2">
        <v>1548.6</v>
      </c>
      <c r="BT44" s="2">
        <v>1521.4</v>
      </c>
      <c r="BU44" s="2">
        <v>2172</v>
      </c>
      <c r="BV44" s="2">
        <v>1373.4</v>
      </c>
      <c r="BW44" s="2">
        <v>1390.6</v>
      </c>
      <c r="BX44" s="2">
        <v>1536.1</v>
      </c>
      <c r="BY44" s="2">
        <v>1494.6</v>
      </c>
      <c r="BZ44" s="2">
        <v>1542.8</v>
      </c>
      <c r="CA44" s="2">
        <v>1529.9</v>
      </c>
      <c r="CB44" s="2">
        <v>1489.9</v>
      </c>
      <c r="CC44" s="2">
        <v>1531.7</v>
      </c>
      <c r="CD44" s="2">
        <v>1562.2</v>
      </c>
      <c r="CE44" s="2">
        <v>1613.6</v>
      </c>
      <c r="CF44" s="2">
        <v>1724.3</v>
      </c>
      <c r="CG44" s="2">
        <v>2339.6999999999998</v>
      </c>
      <c r="CH44" s="2">
        <v>1532</v>
      </c>
      <c r="CI44" s="2">
        <v>1461.4</v>
      </c>
      <c r="CJ44" s="2">
        <v>1660.7</v>
      </c>
      <c r="CK44" s="2">
        <v>1601.1</v>
      </c>
      <c r="CL44" s="2">
        <v>1691.4</v>
      </c>
      <c r="CM44" s="2">
        <v>1641.8</v>
      </c>
      <c r="CN44" s="2">
        <v>1625.9</v>
      </c>
      <c r="CO44" s="2">
        <v>1654.8</v>
      </c>
      <c r="CP44" s="2">
        <v>1670.8</v>
      </c>
      <c r="CQ44" s="2">
        <v>1701.4</v>
      </c>
      <c r="CR44" s="2">
        <v>1826.1</v>
      </c>
      <c r="CS44" s="2">
        <v>2496.8000000000002</v>
      </c>
      <c r="CT44" s="2">
        <v>1700.6</v>
      </c>
      <c r="CU44" s="2">
        <v>1564.1</v>
      </c>
      <c r="CV44" s="2">
        <v>1720.2</v>
      </c>
      <c r="CW44" s="2">
        <v>1658.3</v>
      </c>
      <c r="CX44" s="2">
        <v>1754</v>
      </c>
      <c r="CY44" s="2">
        <v>1691.7</v>
      </c>
      <c r="CZ44" s="2">
        <v>1638.6</v>
      </c>
      <c r="DA44" s="2">
        <v>1715.8</v>
      </c>
      <c r="DB44" s="2">
        <v>1613.6</v>
      </c>
      <c r="DC44" s="2">
        <v>1723.7</v>
      </c>
      <c r="DD44" s="2">
        <v>1813.5</v>
      </c>
      <c r="DE44" s="2">
        <v>2372.9</v>
      </c>
      <c r="DF44" s="2">
        <v>1700.4</v>
      </c>
      <c r="DG44" s="2">
        <v>1555.3</v>
      </c>
      <c r="DH44" s="2">
        <v>1681</v>
      </c>
      <c r="DI44" s="2">
        <v>1649.9</v>
      </c>
      <c r="DJ44" s="2">
        <v>1762.3</v>
      </c>
      <c r="DK44" s="2">
        <v>1622.4</v>
      </c>
      <c r="DL44" s="2">
        <v>1734.3</v>
      </c>
      <c r="DM44" s="2">
        <v>1743.7</v>
      </c>
      <c r="DN44" s="2">
        <v>1637.8</v>
      </c>
      <c r="DO44" s="2">
        <v>1852.4</v>
      </c>
      <c r="DP44" s="2">
        <v>1872.4</v>
      </c>
      <c r="DQ44" s="2">
        <v>2415.1999999999998</v>
      </c>
      <c r="DR44" s="2">
        <v>1747.4</v>
      </c>
      <c r="DS44" s="2">
        <v>1637.5</v>
      </c>
      <c r="DT44" s="2">
        <v>1742.5</v>
      </c>
      <c r="DU44" s="2">
        <v>1809.5</v>
      </c>
      <c r="DV44" s="2">
        <v>1826.6</v>
      </c>
      <c r="DW44" s="2">
        <v>1708.2</v>
      </c>
      <c r="DX44" s="2">
        <v>1784.9</v>
      </c>
      <c r="DY44" s="2">
        <v>1687.2</v>
      </c>
      <c r="DZ44" s="2">
        <v>1750.9</v>
      </c>
      <c r="EA44" s="2">
        <v>1924.3</v>
      </c>
      <c r="EB44" s="2">
        <v>1881.5</v>
      </c>
      <c r="EC44" s="2">
        <v>2535.1999999999998</v>
      </c>
      <c r="ED44" s="2">
        <v>1848.8</v>
      </c>
      <c r="EE44" s="2">
        <v>1649.7</v>
      </c>
      <c r="EF44" s="2">
        <v>1836.2</v>
      </c>
      <c r="EG44" s="2">
        <v>1876.9</v>
      </c>
      <c r="EH44" s="2">
        <v>1882.7</v>
      </c>
      <c r="EI44" s="2">
        <v>1854.8</v>
      </c>
      <c r="EJ44" s="2">
        <v>1901.8</v>
      </c>
      <c r="EK44" s="2">
        <v>1790.6</v>
      </c>
      <c r="EL44" s="2">
        <v>1854.1</v>
      </c>
      <c r="EM44" s="2">
        <v>1946.6</v>
      </c>
      <c r="EN44" s="2">
        <v>2023.6</v>
      </c>
      <c r="EO44" s="2">
        <v>2640.5</v>
      </c>
      <c r="EP44" s="2">
        <v>1795.8</v>
      </c>
      <c r="EQ44" s="2">
        <v>1702.3</v>
      </c>
      <c r="ER44" s="2">
        <v>1925.8</v>
      </c>
      <c r="ES44" s="2">
        <v>1819.8</v>
      </c>
      <c r="ET44" s="2">
        <v>1874</v>
      </c>
      <c r="EU44" s="2">
        <v>1869.9</v>
      </c>
      <c r="EV44" s="2">
        <v>1866.6</v>
      </c>
      <c r="EW44" s="2">
        <v>1897.2</v>
      </c>
      <c r="EX44" s="2">
        <v>1943.9</v>
      </c>
      <c r="EY44" s="2">
        <v>2022.9</v>
      </c>
      <c r="EZ44" s="2">
        <v>2065.8000000000002</v>
      </c>
      <c r="FA44" s="2">
        <v>2809.4</v>
      </c>
      <c r="FB44" s="2">
        <v>1948.5</v>
      </c>
      <c r="FC44" s="2">
        <v>1854.4</v>
      </c>
      <c r="FD44" s="2">
        <v>2073.6999999999998</v>
      </c>
      <c r="FE44" s="2">
        <v>2039.3</v>
      </c>
      <c r="FF44" s="2">
        <v>2095.1</v>
      </c>
      <c r="FG44" s="2">
        <v>2089.1</v>
      </c>
      <c r="FH44" s="2">
        <v>2058.6</v>
      </c>
      <c r="FI44" s="2">
        <v>2092.9</v>
      </c>
      <c r="FJ44" s="2">
        <v>2096.4</v>
      </c>
      <c r="FK44" s="2">
        <v>2123.9</v>
      </c>
      <c r="FL44" s="2">
        <v>2244.4</v>
      </c>
      <c r="FM44" s="2">
        <v>2972.8</v>
      </c>
      <c r="FN44" s="2">
        <v>2109</v>
      </c>
      <c r="FO44" s="2">
        <v>1994.3</v>
      </c>
      <c r="FP44" s="2">
        <v>2121.6999999999998</v>
      </c>
      <c r="FQ44" s="2">
        <v>2103.4</v>
      </c>
      <c r="FR44" s="2">
        <v>2193.4</v>
      </c>
      <c r="FS44" s="2">
        <v>2085.1</v>
      </c>
      <c r="FT44" s="2">
        <v>2134.3000000000002</v>
      </c>
      <c r="FU44" s="2">
        <v>2176.1999999999998</v>
      </c>
      <c r="FV44" s="2">
        <v>2044.9</v>
      </c>
      <c r="FW44" s="2">
        <v>2296.1</v>
      </c>
      <c r="FX44" s="2">
        <v>2375.8000000000002</v>
      </c>
      <c r="FY44" s="2">
        <v>3066.5</v>
      </c>
      <c r="FZ44" s="2">
        <v>2305.3000000000002</v>
      </c>
      <c r="GA44" s="2">
        <v>2094.5</v>
      </c>
      <c r="GB44" s="2">
        <v>2278</v>
      </c>
      <c r="GC44" s="2">
        <v>2288.1</v>
      </c>
      <c r="GD44" s="2">
        <v>2373.6</v>
      </c>
      <c r="GE44" s="2">
        <v>2212.6</v>
      </c>
      <c r="GF44" s="2">
        <v>2323.8000000000002</v>
      </c>
      <c r="GG44" s="2">
        <v>2311</v>
      </c>
      <c r="GH44" s="2">
        <v>2318.5</v>
      </c>
      <c r="GI44" s="2">
        <v>2495.3000000000002</v>
      </c>
      <c r="GJ44" s="2">
        <v>2519.3000000000002</v>
      </c>
      <c r="GK44" s="2">
        <v>3278.7</v>
      </c>
      <c r="GL44" s="2">
        <v>2379.6999999999998</v>
      </c>
      <c r="GM44" s="2">
        <v>2118.9</v>
      </c>
      <c r="GN44" s="2">
        <v>2331.4</v>
      </c>
      <c r="GO44" s="2">
        <v>2372.6</v>
      </c>
      <c r="GP44" s="2">
        <v>2400.6</v>
      </c>
      <c r="GQ44" s="2">
        <v>2296.6</v>
      </c>
      <c r="GR44" s="2">
        <v>2506.4</v>
      </c>
      <c r="GS44" s="2">
        <v>2430.1</v>
      </c>
      <c r="GT44" s="2">
        <v>2473.6</v>
      </c>
      <c r="GU44" s="2">
        <v>2651</v>
      </c>
      <c r="GV44" s="2">
        <v>2656</v>
      </c>
      <c r="GW44" s="2">
        <v>3500.1</v>
      </c>
      <c r="GX44" s="2">
        <v>2585.5</v>
      </c>
      <c r="GY44" s="2">
        <v>2348.1</v>
      </c>
      <c r="GZ44" s="2">
        <v>2667.1</v>
      </c>
      <c r="HA44" s="2">
        <v>2622.2</v>
      </c>
      <c r="HB44" s="2">
        <v>2669.5</v>
      </c>
      <c r="HC44" s="2">
        <v>2604.6999999999998</v>
      </c>
      <c r="HD44" s="2">
        <v>2768.4</v>
      </c>
      <c r="HE44" s="2">
        <v>2693.5</v>
      </c>
      <c r="HF44" s="2">
        <v>2791.3</v>
      </c>
      <c r="HG44" s="2">
        <v>2908.9</v>
      </c>
      <c r="HH44" s="2">
        <v>2993.3</v>
      </c>
      <c r="HI44" s="2">
        <v>3906</v>
      </c>
      <c r="HJ44" s="2">
        <v>2738</v>
      </c>
      <c r="HK44" s="2">
        <v>2524.9</v>
      </c>
      <c r="HL44" s="2">
        <v>2764.8</v>
      </c>
      <c r="HM44" s="2">
        <v>2630.3</v>
      </c>
      <c r="HN44" s="2">
        <v>2769.4</v>
      </c>
      <c r="HO44" s="2">
        <v>2928.3</v>
      </c>
      <c r="HP44" s="2">
        <v>2584.4</v>
      </c>
      <c r="HQ44" s="2">
        <v>2727.3</v>
      </c>
      <c r="HR44" s="2">
        <v>2717.8</v>
      </c>
      <c r="HS44" s="2">
        <v>2857.1</v>
      </c>
      <c r="HT44" s="2">
        <v>3048.3</v>
      </c>
      <c r="HU44" s="2">
        <v>3991.5</v>
      </c>
      <c r="HV44" s="2">
        <v>2887.5</v>
      </c>
      <c r="HW44" s="2">
        <v>2669.4</v>
      </c>
      <c r="HX44" s="2">
        <v>3010.5</v>
      </c>
      <c r="HY44" s="2">
        <v>2909.4</v>
      </c>
      <c r="HZ44" s="2">
        <v>3020.2</v>
      </c>
      <c r="IA44" s="2">
        <v>2981.8</v>
      </c>
      <c r="IB44" s="2">
        <v>3062.8</v>
      </c>
      <c r="IC44" s="2">
        <v>3101.9</v>
      </c>
      <c r="ID44" s="2">
        <v>3008.3</v>
      </c>
      <c r="IE44" s="2">
        <v>3247.2</v>
      </c>
      <c r="IF44" s="2">
        <v>3387.9</v>
      </c>
      <c r="IG44" s="2">
        <v>4299.2</v>
      </c>
      <c r="IH44" s="2">
        <v>3241.8</v>
      </c>
      <c r="II44" s="2">
        <v>2906</v>
      </c>
      <c r="IJ44" s="2">
        <v>3267.7</v>
      </c>
      <c r="IK44" s="2">
        <v>3202.9</v>
      </c>
      <c r="IL44" s="2">
        <v>3364.3</v>
      </c>
      <c r="IM44" s="2">
        <v>3215.4</v>
      </c>
      <c r="IN44" s="2">
        <v>3310.6</v>
      </c>
      <c r="IO44" s="2">
        <v>3356.9</v>
      </c>
      <c r="IP44" s="2">
        <v>3251.6</v>
      </c>
      <c r="IQ44" s="2">
        <v>3464.4</v>
      </c>
      <c r="IR44" s="2">
        <v>3655.2</v>
      </c>
      <c r="IS44" s="2">
        <v>4586.8999999999996</v>
      </c>
      <c r="IT44" s="2">
        <v>3463.1</v>
      </c>
      <c r="IU44" s="2">
        <v>3101.2</v>
      </c>
      <c r="IV44" s="2">
        <v>3433.7</v>
      </c>
      <c r="IW44" s="2">
        <v>3398.4</v>
      </c>
      <c r="IX44" s="2">
        <v>3561.2</v>
      </c>
      <c r="IY44" s="2">
        <v>3391.9</v>
      </c>
      <c r="IZ44" s="2">
        <v>3576.5</v>
      </c>
      <c r="JA44" s="2">
        <v>3521.5</v>
      </c>
      <c r="JB44" s="2">
        <v>3530.1</v>
      </c>
      <c r="JC44" s="2">
        <v>3865.1</v>
      </c>
      <c r="JD44" s="2">
        <v>3935.1</v>
      </c>
      <c r="JE44" s="2">
        <v>5016.2</v>
      </c>
      <c r="JF44" s="2">
        <v>3790.2</v>
      </c>
      <c r="JG44" s="2">
        <v>3555.3</v>
      </c>
      <c r="JH44" s="2">
        <v>3831.3</v>
      </c>
      <c r="JI44" s="2">
        <v>3720.6</v>
      </c>
      <c r="JJ44" s="2">
        <v>3711.5</v>
      </c>
      <c r="JK44" s="2">
        <v>3690.8</v>
      </c>
      <c r="JL44" s="2">
        <v>3784.3</v>
      </c>
      <c r="JM44" s="2">
        <v>3724.4</v>
      </c>
      <c r="JN44" s="2">
        <v>3809.5</v>
      </c>
      <c r="JO44" s="2">
        <v>4016.3</v>
      </c>
      <c r="JP44" s="2">
        <v>4064.3</v>
      </c>
      <c r="JQ44" s="2">
        <v>5230.8</v>
      </c>
      <c r="JR44" s="2">
        <v>3741.3</v>
      </c>
      <c r="JS44" s="2">
        <v>3491.4</v>
      </c>
      <c r="JT44" s="2">
        <v>3849.7</v>
      </c>
      <c r="JU44" s="2">
        <v>3778.5</v>
      </c>
      <c r="JV44" s="2">
        <v>3896</v>
      </c>
      <c r="JW44" s="2">
        <v>3877</v>
      </c>
      <c r="JX44" s="2">
        <v>3845</v>
      </c>
      <c r="JY44" s="2">
        <v>3827.1</v>
      </c>
      <c r="JZ44" s="2">
        <v>3857.6</v>
      </c>
      <c r="KA44" s="2">
        <v>3997</v>
      </c>
      <c r="KB44" s="2">
        <v>4122.5</v>
      </c>
      <c r="KC44" s="2">
        <v>5256.5</v>
      </c>
      <c r="KD44" s="2">
        <v>3892.5</v>
      </c>
      <c r="KE44" s="2">
        <v>3586.4</v>
      </c>
      <c r="KF44" s="2">
        <v>4044</v>
      </c>
      <c r="KG44" s="2">
        <v>3990.6</v>
      </c>
      <c r="KH44" s="2">
        <v>4061.8</v>
      </c>
      <c r="KI44" s="2">
        <v>4093.4</v>
      </c>
      <c r="KJ44" s="2">
        <v>4033.6</v>
      </c>
      <c r="KK44" s="2">
        <v>4111.5</v>
      </c>
      <c r="KL44" s="2">
        <v>4059.4</v>
      </c>
      <c r="KM44" s="2">
        <v>4340.5</v>
      </c>
      <c r="KN44" s="2">
        <v>4500.3</v>
      </c>
      <c r="KO44" s="2">
        <v>5625.7</v>
      </c>
      <c r="KP44" s="2">
        <v>4208</v>
      </c>
      <c r="KQ44" s="2">
        <v>3853.8</v>
      </c>
      <c r="KR44" s="2">
        <v>4332.8</v>
      </c>
      <c r="KS44" s="2">
        <v>4132.2</v>
      </c>
      <c r="KT44" s="2">
        <v>4239.7</v>
      </c>
      <c r="KU44" s="2">
        <v>4223.8</v>
      </c>
      <c r="KV44" s="2">
        <v>4244.8999999999996</v>
      </c>
      <c r="KW44" s="2">
        <v>4364.1000000000004</v>
      </c>
      <c r="KX44" s="2">
        <v>4265.3999999999996</v>
      </c>
      <c r="KY44" s="2">
        <v>4538.3</v>
      </c>
      <c r="KZ44" s="2">
        <v>4791.6000000000004</v>
      </c>
      <c r="LA44" s="2">
        <v>5978.5</v>
      </c>
      <c r="LB44" s="2">
        <v>4528.2</v>
      </c>
      <c r="LC44" s="2">
        <v>4184.1000000000004</v>
      </c>
      <c r="LD44" s="2">
        <v>4433.3</v>
      </c>
      <c r="LE44" s="2">
        <v>4379.3999999999996</v>
      </c>
      <c r="LF44" s="2">
        <v>4517.8</v>
      </c>
      <c r="LG44" s="2">
        <v>4313.1000000000004</v>
      </c>
      <c r="LH44" s="2">
        <v>4483.8</v>
      </c>
      <c r="LI44" s="2">
        <v>4477.7</v>
      </c>
      <c r="LJ44" s="2">
        <v>4373.5</v>
      </c>
      <c r="LK44" s="2">
        <v>4774.8</v>
      </c>
      <c r="LL44" s="2">
        <v>4897.3999999999996</v>
      </c>
      <c r="LM44" s="2">
        <v>6379.8</v>
      </c>
      <c r="LN44" s="2">
        <v>4818.1000000000004</v>
      </c>
      <c r="LO44" s="2">
        <v>4244.2</v>
      </c>
      <c r="LP44" s="2">
        <v>4804.1000000000004</v>
      </c>
      <c r="LQ44" s="2">
        <v>4770.3999999999996</v>
      </c>
      <c r="LR44" s="2">
        <v>4852.3999999999996</v>
      </c>
      <c r="LS44" s="2">
        <v>4717.1000000000004</v>
      </c>
      <c r="LT44" s="2">
        <v>4798.1000000000004</v>
      </c>
      <c r="LU44" s="2">
        <v>4745.8999999999996</v>
      </c>
      <c r="LV44" s="2">
        <v>4724</v>
      </c>
      <c r="LW44" s="2">
        <v>5001.6000000000004</v>
      </c>
      <c r="LX44" s="2">
        <v>5245.3</v>
      </c>
      <c r="LY44" s="2">
        <v>6544.3</v>
      </c>
      <c r="LZ44" s="2">
        <v>4933</v>
      </c>
      <c r="MA44" s="2">
        <v>4406.1000000000004</v>
      </c>
      <c r="MB44" s="2">
        <v>4922.2</v>
      </c>
      <c r="MC44" s="2">
        <v>4851.3</v>
      </c>
      <c r="MD44" s="2">
        <v>4949.3</v>
      </c>
      <c r="ME44" s="2">
        <v>4902.7</v>
      </c>
      <c r="MF44" s="2">
        <v>5102.3999999999996</v>
      </c>
      <c r="MG44" s="2">
        <v>5024.5</v>
      </c>
      <c r="MH44" s="2">
        <v>5048.8</v>
      </c>
      <c r="MI44" s="2">
        <v>5270.2</v>
      </c>
      <c r="MJ44" s="2">
        <v>5446.2</v>
      </c>
      <c r="MK44" s="2">
        <v>6963.5</v>
      </c>
      <c r="ML44" s="2">
        <v>5016.8</v>
      </c>
      <c r="MM44" s="2">
        <v>4522.8</v>
      </c>
      <c r="MN44" s="2">
        <v>5091.2</v>
      </c>
      <c r="MO44" s="2">
        <v>5150.3</v>
      </c>
      <c r="MP44" s="2">
        <v>5138</v>
      </c>
    </row>
    <row r="45" spans="1:354" x14ac:dyDescent="0.25">
      <c r="A45" t="s">
        <v>43</v>
      </c>
      <c r="B45" s="12" t="s">
        <v>263</v>
      </c>
      <c r="C45" t="s">
        <v>212</v>
      </c>
      <c r="D45" t="str">
        <f t="shared" si="0"/>
        <v>Supermarket &amp; grocery stores</v>
      </c>
      <c r="E45" s="2">
        <v>139.30000000000001</v>
      </c>
      <c r="F45" s="2">
        <v>136</v>
      </c>
      <c r="G45" s="2">
        <v>143.5</v>
      </c>
      <c r="H45" s="2">
        <v>150.19999999999999</v>
      </c>
      <c r="I45" s="2">
        <v>144</v>
      </c>
      <c r="J45" s="2">
        <v>146.9</v>
      </c>
      <c r="K45" s="2">
        <v>143.69999999999999</v>
      </c>
      <c r="L45" s="2">
        <v>152.69999999999999</v>
      </c>
      <c r="M45" s="2">
        <v>172.8</v>
      </c>
      <c r="N45" s="2">
        <v>146.9</v>
      </c>
      <c r="O45" s="2">
        <v>149.30000000000001</v>
      </c>
      <c r="P45" s="2">
        <v>162.4</v>
      </c>
      <c r="Q45" s="2">
        <v>156.80000000000001</v>
      </c>
      <c r="R45" s="2">
        <v>159.80000000000001</v>
      </c>
      <c r="S45" s="2">
        <v>158.80000000000001</v>
      </c>
      <c r="T45" s="2">
        <v>162.9</v>
      </c>
      <c r="U45" s="2">
        <v>167.3</v>
      </c>
      <c r="V45" s="2">
        <v>163.9</v>
      </c>
      <c r="W45" s="2">
        <v>167.2</v>
      </c>
      <c r="X45" s="2">
        <v>175.6</v>
      </c>
      <c r="Y45" s="2">
        <v>192.9</v>
      </c>
      <c r="Z45" s="2">
        <v>165.4</v>
      </c>
      <c r="AA45" s="2">
        <v>162.1</v>
      </c>
      <c r="AB45" s="2">
        <v>172.2</v>
      </c>
      <c r="AC45" s="2">
        <v>164.8</v>
      </c>
      <c r="AD45" s="2">
        <v>179.6</v>
      </c>
      <c r="AE45" s="2">
        <v>170.9</v>
      </c>
      <c r="AF45" s="2">
        <v>173</v>
      </c>
      <c r="AG45" s="2">
        <v>180.8</v>
      </c>
      <c r="AH45" s="2">
        <v>170.4</v>
      </c>
      <c r="AI45" s="2">
        <v>185.4</v>
      </c>
      <c r="AJ45" s="2">
        <v>187.7</v>
      </c>
      <c r="AK45" s="2">
        <v>208.2</v>
      </c>
      <c r="AL45" s="2">
        <v>196.8</v>
      </c>
      <c r="AM45" s="2">
        <v>176.7</v>
      </c>
      <c r="AN45" s="2">
        <v>195.3</v>
      </c>
      <c r="AO45" s="2">
        <v>192.3</v>
      </c>
      <c r="AP45" s="2">
        <v>204.7</v>
      </c>
      <c r="AQ45" s="2">
        <v>192.6</v>
      </c>
      <c r="AR45" s="2">
        <v>205.3</v>
      </c>
      <c r="AS45" s="2">
        <v>212.1</v>
      </c>
      <c r="AT45" s="2">
        <v>202.4</v>
      </c>
      <c r="AU45" s="2">
        <v>219.2</v>
      </c>
      <c r="AV45" s="2">
        <v>218.3</v>
      </c>
      <c r="AW45" s="2">
        <v>244</v>
      </c>
      <c r="AX45" s="2">
        <v>234.7</v>
      </c>
      <c r="AY45" s="2">
        <v>210.6</v>
      </c>
      <c r="AZ45" s="2">
        <v>225.3</v>
      </c>
      <c r="BA45" s="2">
        <v>215.1</v>
      </c>
      <c r="BB45" s="2">
        <v>233.5</v>
      </c>
      <c r="BC45" s="2">
        <v>218.6</v>
      </c>
      <c r="BD45" s="2">
        <v>230.3</v>
      </c>
      <c r="BE45" s="2">
        <v>233.7</v>
      </c>
      <c r="BF45" s="2">
        <v>227.1</v>
      </c>
      <c r="BG45" s="2">
        <v>242.3</v>
      </c>
      <c r="BH45" s="2">
        <v>234.4</v>
      </c>
      <c r="BI45" s="2">
        <v>272.60000000000002</v>
      </c>
      <c r="BJ45" s="2">
        <v>250.7</v>
      </c>
      <c r="BK45" s="2">
        <v>228.4</v>
      </c>
      <c r="BL45" s="2">
        <v>243.3</v>
      </c>
      <c r="BM45" s="2">
        <v>243.1</v>
      </c>
      <c r="BN45" s="2">
        <v>240.8</v>
      </c>
      <c r="BO45" s="2">
        <v>234.8</v>
      </c>
      <c r="BP45" s="2">
        <v>248.9</v>
      </c>
      <c r="BQ45" s="2">
        <v>243.9</v>
      </c>
      <c r="BR45" s="2">
        <v>241.2</v>
      </c>
      <c r="BS45" s="2">
        <v>259.8</v>
      </c>
      <c r="BT45" s="2">
        <v>250.1</v>
      </c>
      <c r="BU45" s="2">
        <v>291.7</v>
      </c>
      <c r="BV45" s="2">
        <v>253.9</v>
      </c>
      <c r="BW45" s="2">
        <v>248</v>
      </c>
      <c r="BX45" s="2">
        <v>269.7</v>
      </c>
      <c r="BY45" s="2">
        <v>263.2</v>
      </c>
      <c r="BZ45" s="2">
        <v>259.39999999999998</v>
      </c>
      <c r="CA45" s="2">
        <v>264.3</v>
      </c>
      <c r="CB45" s="2">
        <v>276.60000000000002</v>
      </c>
      <c r="CC45" s="2">
        <v>276.10000000000002</v>
      </c>
      <c r="CD45" s="2">
        <v>277.2</v>
      </c>
      <c r="CE45" s="2">
        <v>278.7</v>
      </c>
      <c r="CF45" s="2">
        <v>282.10000000000002</v>
      </c>
      <c r="CG45" s="2">
        <v>340</v>
      </c>
      <c r="CH45" s="2">
        <v>294.2</v>
      </c>
      <c r="CI45" s="2">
        <v>280.7</v>
      </c>
      <c r="CJ45" s="2">
        <v>315.10000000000002</v>
      </c>
      <c r="CK45" s="2">
        <v>300.60000000000002</v>
      </c>
      <c r="CL45" s="2">
        <v>300.39999999999998</v>
      </c>
      <c r="CM45" s="2">
        <v>315.60000000000002</v>
      </c>
      <c r="CN45" s="2">
        <v>314</v>
      </c>
      <c r="CO45" s="2">
        <v>322</v>
      </c>
      <c r="CP45" s="2">
        <v>330.6</v>
      </c>
      <c r="CQ45" s="2">
        <v>318.7</v>
      </c>
      <c r="CR45" s="2">
        <v>326</v>
      </c>
      <c r="CS45" s="2">
        <v>375.5</v>
      </c>
      <c r="CT45" s="2">
        <v>321</v>
      </c>
      <c r="CU45" s="2">
        <v>314.3</v>
      </c>
      <c r="CV45" s="2">
        <v>348.9</v>
      </c>
      <c r="CW45" s="2">
        <v>327.7</v>
      </c>
      <c r="CX45" s="2">
        <v>343.2</v>
      </c>
      <c r="CY45" s="2">
        <v>339.1</v>
      </c>
      <c r="CZ45" s="2">
        <v>338.2</v>
      </c>
      <c r="DA45" s="2">
        <v>355.7</v>
      </c>
      <c r="DB45" s="2">
        <v>333.8</v>
      </c>
      <c r="DC45" s="2">
        <v>355.5</v>
      </c>
      <c r="DD45" s="2">
        <v>362.8</v>
      </c>
      <c r="DE45" s="2">
        <v>395.5</v>
      </c>
      <c r="DF45" s="2">
        <v>371.1</v>
      </c>
      <c r="DG45" s="2">
        <v>338.8</v>
      </c>
      <c r="DH45" s="2">
        <v>375.2</v>
      </c>
      <c r="DI45" s="2">
        <v>347.9</v>
      </c>
      <c r="DJ45" s="2">
        <v>373.7</v>
      </c>
      <c r="DK45" s="2">
        <v>354.1</v>
      </c>
      <c r="DL45" s="2">
        <v>379.3</v>
      </c>
      <c r="DM45" s="2">
        <v>392.4</v>
      </c>
      <c r="DN45" s="2">
        <v>355.7</v>
      </c>
      <c r="DO45" s="2">
        <v>390.2</v>
      </c>
      <c r="DP45" s="2">
        <v>385.6</v>
      </c>
      <c r="DQ45" s="2">
        <v>410.7</v>
      </c>
      <c r="DR45" s="2">
        <v>388.6</v>
      </c>
      <c r="DS45" s="2">
        <v>371.4</v>
      </c>
      <c r="DT45" s="2">
        <v>381.5</v>
      </c>
      <c r="DU45" s="2">
        <v>391.2</v>
      </c>
      <c r="DV45" s="2">
        <v>390.6</v>
      </c>
      <c r="DW45" s="2">
        <v>384.8</v>
      </c>
      <c r="DX45" s="2">
        <v>417.7</v>
      </c>
      <c r="DY45" s="2">
        <v>400.6</v>
      </c>
      <c r="DZ45" s="2">
        <v>391.8</v>
      </c>
      <c r="EA45" s="2">
        <v>420.8</v>
      </c>
      <c r="EB45" s="2">
        <v>396.1</v>
      </c>
      <c r="EC45" s="2">
        <v>458.8</v>
      </c>
      <c r="ED45" s="2">
        <v>413.1</v>
      </c>
      <c r="EE45" s="2">
        <v>384.3</v>
      </c>
      <c r="EF45" s="2">
        <v>416.8</v>
      </c>
      <c r="EG45" s="2">
        <v>418.2</v>
      </c>
      <c r="EH45" s="2">
        <v>407.7</v>
      </c>
      <c r="EI45" s="2">
        <v>398.5</v>
      </c>
      <c r="EJ45" s="2">
        <v>438.8</v>
      </c>
      <c r="EK45" s="2">
        <v>416.9</v>
      </c>
      <c r="EL45" s="2">
        <v>421.9</v>
      </c>
      <c r="EM45" s="2">
        <v>438.5</v>
      </c>
      <c r="EN45" s="2">
        <v>425.7</v>
      </c>
      <c r="EO45" s="2">
        <v>502.7</v>
      </c>
      <c r="EP45" s="2">
        <v>422</v>
      </c>
      <c r="EQ45" s="2">
        <v>407.8</v>
      </c>
      <c r="ER45" s="2">
        <v>457.3</v>
      </c>
      <c r="ES45" s="2">
        <v>427.3</v>
      </c>
      <c r="ET45" s="2">
        <v>425.2</v>
      </c>
      <c r="EU45" s="2">
        <v>436.4</v>
      </c>
      <c r="EV45" s="2">
        <v>458.8</v>
      </c>
      <c r="EW45" s="2">
        <v>458.5</v>
      </c>
      <c r="EX45" s="2">
        <v>459.5</v>
      </c>
      <c r="EY45" s="2">
        <v>482.3</v>
      </c>
      <c r="EZ45" s="2">
        <v>479.2</v>
      </c>
      <c r="FA45" s="2">
        <v>550.79999999999995</v>
      </c>
      <c r="FB45" s="2">
        <v>486.4</v>
      </c>
      <c r="FC45" s="2">
        <v>463.8</v>
      </c>
      <c r="FD45" s="2">
        <v>518.6</v>
      </c>
      <c r="FE45" s="2">
        <v>501.6</v>
      </c>
      <c r="FF45" s="2">
        <v>523.4</v>
      </c>
      <c r="FG45" s="2">
        <v>515.29999999999995</v>
      </c>
      <c r="FH45" s="2">
        <v>528.4</v>
      </c>
      <c r="FI45" s="2">
        <v>541.79999999999995</v>
      </c>
      <c r="FJ45" s="2">
        <v>537</v>
      </c>
      <c r="FK45" s="2">
        <v>546.4</v>
      </c>
      <c r="FL45" s="2">
        <v>556</v>
      </c>
      <c r="FM45" s="2">
        <v>619.9</v>
      </c>
      <c r="FN45" s="2">
        <v>551.29999999999995</v>
      </c>
      <c r="FO45" s="2">
        <v>546.20000000000005</v>
      </c>
      <c r="FP45" s="2">
        <v>564.20000000000005</v>
      </c>
      <c r="FQ45" s="2">
        <v>544.5</v>
      </c>
      <c r="FR45" s="2">
        <v>578.1</v>
      </c>
      <c r="FS45" s="2">
        <v>543.20000000000005</v>
      </c>
      <c r="FT45" s="2">
        <v>580.79999999999995</v>
      </c>
      <c r="FU45" s="2">
        <v>601.70000000000005</v>
      </c>
      <c r="FV45" s="2">
        <v>569.6</v>
      </c>
      <c r="FW45" s="2">
        <v>601.1</v>
      </c>
      <c r="FX45" s="2">
        <v>599.5</v>
      </c>
      <c r="FY45" s="2">
        <v>634.70000000000005</v>
      </c>
      <c r="FZ45" s="2">
        <v>600.4</v>
      </c>
      <c r="GA45" s="2">
        <v>536.6</v>
      </c>
      <c r="GB45" s="2">
        <v>599.4</v>
      </c>
      <c r="GC45" s="2">
        <v>551.9</v>
      </c>
      <c r="GD45" s="2">
        <v>592.20000000000005</v>
      </c>
      <c r="GE45" s="2">
        <v>546.5</v>
      </c>
      <c r="GF45" s="2">
        <v>580.70000000000005</v>
      </c>
      <c r="GG45" s="2">
        <v>581.6</v>
      </c>
      <c r="GH45" s="2">
        <v>565.20000000000005</v>
      </c>
      <c r="GI45" s="2">
        <v>610.5</v>
      </c>
      <c r="GJ45" s="2">
        <v>588.9</v>
      </c>
      <c r="GK45" s="2">
        <v>653.20000000000005</v>
      </c>
      <c r="GL45" s="2">
        <v>617</v>
      </c>
      <c r="GM45" s="2">
        <v>552.29999999999995</v>
      </c>
      <c r="GN45" s="2">
        <v>591.9</v>
      </c>
      <c r="GO45" s="2">
        <v>605.29999999999995</v>
      </c>
      <c r="GP45" s="2">
        <v>614.9</v>
      </c>
      <c r="GQ45" s="2">
        <v>581.70000000000005</v>
      </c>
      <c r="GR45" s="2">
        <v>632</v>
      </c>
      <c r="GS45" s="2">
        <v>621.9</v>
      </c>
      <c r="GT45" s="2">
        <v>619.4</v>
      </c>
      <c r="GU45" s="2">
        <v>667.2</v>
      </c>
      <c r="GV45" s="2">
        <v>623.4</v>
      </c>
      <c r="GW45" s="2">
        <v>694.5</v>
      </c>
      <c r="GX45" s="2">
        <v>679.3</v>
      </c>
      <c r="GY45" s="2">
        <v>609.5</v>
      </c>
      <c r="GZ45" s="2">
        <v>683.9</v>
      </c>
      <c r="HA45" s="2">
        <v>666</v>
      </c>
      <c r="HB45" s="2">
        <v>646.1</v>
      </c>
      <c r="HC45" s="2">
        <v>637.29999999999995</v>
      </c>
      <c r="HD45" s="2">
        <v>684.9</v>
      </c>
      <c r="HE45" s="2">
        <v>657.4</v>
      </c>
      <c r="HF45" s="2">
        <v>663</v>
      </c>
      <c r="HG45" s="2">
        <v>693.9</v>
      </c>
      <c r="HH45" s="2">
        <v>664.4</v>
      </c>
      <c r="HI45" s="2">
        <v>766.5</v>
      </c>
      <c r="HJ45" s="2">
        <v>693.1</v>
      </c>
      <c r="HK45" s="2">
        <v>657.2</v>
      </c>
      <c r="HL45" s="2">
        <v>708.3</v>
      </c>
      <c r="HM45" s="2">
        <v>691.7</v>
      </c>
      <c r="HN45" s="2">
        <v>678.3</v>
      </c>
      <c r="HO45" s="2">
        <v>693.6</v>
      </c>
      <c r="HP45" s="2">
        <v>702.6</v>
      </c>
      <c r="HQ45" s="2">
        <v>718.2</v>
      </c>
      <c r="HR45" s="2">
        <v>707.7</v>
      </c>
      <c r="HS45" s="2">
        <v>722.5</v>
      </c>
      <c r="HT45" s="2">
        <v>722.6</v>
      </c>
      <c r="HU45" s="2">
        <v>813.5</v>
      </c>
      <c r="HV45" s="2">
        <v>747.7</v>
      </c>
      <c r="HW45" s="2">
        <v>703.8</v>
      </c>
      <c r="HX45" s="2">
        <v>781.9</v>
      </c>
      <c r="HY45" s="2">
        <v>752.7</v>
      </c>
      <c r="HZ45" s="2">
        <v>774</v>
      </c>
      <c r="IA45" s="2">
        <v>750.6</v>
      </c>
      <c r="IB45" s="2">
        <v>760.4</v>
      </c>
      <c r="IC45" s="2">
        <v>793.5</v>
      </c>
      <c r="ID45" s="2">
        <v>763.8</v>
      </c>
      <c r="IE45" s="2">
        <v>800.9</v>
      </c>
      <c r="IF45" s="2">
        <v>792.8</v>
      </c>
      <c r="IG45" s="2">
        <v>864.3</v>
      </c>
      <c r="IH45" s="2">
        <v>819</v>
      </c>
      <c r="II45" s="2">
        <v>733.9</v>
      </c>
      <c r="IJ45" s="2">
        <v>835.2</v>
      </c>
      <c r="IK45" s="2">
        <v>773.6</v>
      </c>
      <c r="IL45" s="2">
        <v>825.9</v>
      </c>
      <c r="IM45" s="2">
        <v>772.8</v>
      </c>
      <c r="IN45" s="2">
        <v>817</v>
      </c>
      <c r="IO45" s="2">
        <v>839.2</v>
      </c>
      <c r="IP45" s="2">
        <v>790.6</v>
      </c>
      <c r="IQ45" s="2">
        <v>840.5</v>
      </c>
      <c r="IR45" s="2">
        <v>830.9</v>
      </c>
      <c r="IS45" s="2">
        <v>882.2</v>
      </c>
      <c r="IT45" s="2">
        <v>870.1</v>
      </c>
      <c r="IU45" s="2">
        <v>772.4</v>
      </c>
      <c r="IV45" s="2">
        <v>844.8</v>
      </c>
      <c r="IW45" s="2">
        <v>830.7</v>
      </c>
      <c r="IX45" s="2">
        <v>866.4</v>
      </c>
      <c r="IY45" s="2">
        <v>793.3</v>
      </c>
      <c r="IZ45" s="2">
        <v>866</v>
      </c>
      <c r="JA45" s="2">
        <v>859.4</v>
      </c>
      <c r="JB45" s="2">
        <v>849.6</v>
      </c>
      <c r="JC45" s="2">
        <v>925.5</v>
      </c>
      <c r="JD45" s="2">
        <v>891.6</v>
      </c>
      <c r="JE45" s="2">
        <v>985.6</v>
      </c>
      <c r="JF45" s="2">
        <v>951.5</v>
      </c>
      <c r="JG45" s="2">
        <v>867.3</v>
      </c>
      <c r="JH45" s="2">
        <v>923.3</v>
      </c>
      <c r="JI45" s="2">
        <v>928.2</v>
      </c>
      <c r="JJ45" s="2">
        <v>920.8</v>
      </c>
      <c r="JK45" s="2">
        <v>906.8</v>
      </c>
      <c r="JL45" s="2">
        <v>968.2</v>
      </c>
      <c r="JM45" s="2">
        <v>928.5</v>
      </c>
      <c r="JN45" s="2">
        <v>924.2</v>
      </c>
      <c r="JO45" s="2">
        <v>935.7</v>
      </c>
      <c r="JP45" s="2">
        <v>910.4</v>
      </c>
      <c r="JQ45" s="2">
        <v>1012.6</v>
      </c>
      <c r="JR45" s="2">
        <v>920.4</v>
      </c>
      <c r="JS45" s="2">
        <v>854.6</v>
      </c>
      <c r="JT45" s="2">
        <v>954</v>
      </c>
      <c r="JU45" s="2">
        <v>926.5</v>
      </c>
      <c r="JV45" s="2">
        <v>909.5</v>
      </c>
      <c r="JW45" s="2">
        <v>906.3</v>
      </c>
      <c r="JX45" s="2">
        <v>971.9</v>
      </c>
      <c r="JY45" s="2">
        <v>979.1</v>
      </c>
      <c r="JZ45" s="2">
        <v>969.6</v>
      </c>
      <c r="KA45" s="2">
        <v>983.6</v>
      </c>
      <c r="KB45" s="2">
        <v>967.6</v>
      </c>
      <c r="KC45" s="2">
        <v>1073.0999999999999</v>
      </c>
      <c r="KD45" s="2">
        <v>998.9</v>
      </c>
      <c r="KE45" s="2">
        <v>924</v>
      </c>
      <c r="KF45" s="2">
        <v>1027.7</v>
      </c>
      <c r="KG45" s="2">
        <v>1003.9</v>
      </c>
      <c r="KH45" s="2">
        <v>1004.8</v>
      </c>
      <c r="KI45" s="2">
        <v>995.3</v>
      </c>
      <c r="KJ45" s="2">
        <v>1028.4000000000001</v>
      </c>
      <c r="KK45" s="2">
        <v>1056</v>
      </c>
      <c r="KL45" s="2">
        <v>1029.5</v>
      </c>
      <c r="KM45" s="2">
        <v>1057</v>
      </c>
      <c r="KN45" s="2">
        <v>1039</v>
      </c>
      <c r="KO45" s="2">
        <v>1123.2</v>
      </c>
      <c r="KP45" s="2">
        <v>1074.5999999999999</v>
      </c>
      <c r="KQ45" s="2">
        <v>974.9</v>
      </c>
      <c r="KR45" s="2">
        <v>1101.5999999999999</v>
      </c>
      <c r="KS45" s="2">
        <v>1065.4000000000001</v>
      </c>
      <c r="KT45" s="2">
        <v>1099.4000000000001</v>
      </c>
      <c r="KU45" s="2">
        <v>1071.8</v>
      </c>
      <c r="KV45" s="2">
        <v>1143.5999999999999</v>
      </c>
      <c r="KW45" s="2">
        <v>1178.8</v>
      </c>
      <c r="KX45" s="2">
        <v>1137.2</v>
      </c>
      <c r="KY45" s="2">
        <v>1191.4000000000001</v>
      </c>
      <c r="KZ45" s="2">
        <v>1176.5</v>
      </c>
      <c r="LA45" s="2">
        <v>1266.5999999999999</v>
      </c>
      <c r="LB45" s="2">
        <v>1234.5999999999999</v>
      </c>
      <c r="LC45" s="2">
        <v>1163.4000000000001</v>
      </c>
      <c r="LD45" s="2">
        <v>1244.3</v>
      </c>
      <c r="LE45" s="2">
        <v>1194.8</v>
      </c>
      <c r="LF45" s="2">
        <v>1244.0999999999999</v>
      </c>
      <c r="LG45" s="2">
        <v>1170</v>
      </c>
      <c r="LH45" s="2">
        <v>1314.9</v>
      </c>
      <c r="LI45" s="2">
        <v>1326.6</v>
      </c>
      <c r="LJ45" s="2">
        <v>1265.9000000000001</v>
      </c>
      <c r="LK45" s="2">
        <v>1326.4</v>
      </c>
      <c r="LL45" s="2">
        <v>1286.0999999999999</v>
      </c>
      <c r="LM45" s="2">
        <v>1416.7</v>
      </c>
      <c r="LN45" s="2">
        <v>1406.3</v>
      </c>
      <c r="LO45" s="2">
        <v>1257.7</v>
      </c>
      <c r="LP45" s="2">
        <v>1396.2</v>
      </c>
      <c r="LQ45" s="2">
        <v>1377.1</v>
      </c>
      <c r="LR45" s="2">
        <v>1395.8</v>
      </c>
      <c r="LS45" s="2">
        <v>1326.9</v>
      </c>
      <c r="LT45" s="2">
        <v>1440.2</v>
      </c>
      <c r="LU45" s="2">
        <v>1441.3</v>
      </c>
      <c r="LV45" s="2">
        <v>1386.5</v>
      </c>
      <c r="LW45" s="2">
        <v>1448.3</v>
      </c>
      <c r="LX45" s="2">
        <v>1386.3</v>
      </c>
      <c r="LY45" s="2">
        <v>1490.1</v>
      </c>
      <c r="LZ45" s="2">
        <v>1434.1</v>
      </c>
      <c r="MA45" s="2">
        <v>1300.8</v>
      </c>
      <c r="MB45" s="2">
        <v>1443.1</v>
      </c>
      <c r="MC45" s="2">
        <v>1414</v>
      </c>
      <c r="MD45" s="2">
        <v>1438.7</v>
      </c>
      <c r="ME45" s="2">
        <v>1381.9</v>
      </c>
      <c r="MF45" s="2">
        <v>1495.8</v>
      </c>
      <c r="MG45" s="2">
        <v>1461.2</v>
      </c>
      <c r="MH45" s="2">
        <v>1428.1</v>
      </c>
      <c r="MI45" s="2">
        <v>1471.3</v>
      </c>
      <c r="MJ45" s="2">
        <v>1434.3</v>
      </c>
      <c r="MK45" s="2">
        <v>1567.2</v>
      </c>
      <c r="ML45" s="2">
        <v>1518.3</v>
      </c>
      <c r="MM45" s="2">
        <v>1361.8</v>
      </c>
      <c r="MN45" s="2">
        <v>1470</v>
      </c>
      <c r="MO45" s="2">
        <v>1444.3</v>
      </c>
      <c r="MP45" s="2">
        <v>1442.9</v>
      </c>
    </row>
    <row r="46" spans="1:354" x14ac:dyDescent="0.25">
      <c r="A46" t="s">
        <v>44</v>
      </c>
      <c r="B46" s="12" t="s">
        <v>264</v>
      </c>
      <c r="C46" t="s">
        <v>212</v>
      </c>
      <c r="D46" t="str">
        <f t="shared" si="0"/>
        <v>Liquor retailing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>
        <v>16.399999999999999</v>
      </c>
      <c r="GS46" s="2">
        <v>19.2</v>
      </c>
      <c r="GT46" s="2">
        <v>22.6</v>
      </c>
      <c r="GU46" s="2">
        <v>18.899999999999999</v>
      </c>
      <c r="GV46" s="2">
        <v>23.5</v>
      </c>
      <c r="GW46" s="2">
        <v>37.200000000000003</v>
      </c>
      <c r="GX46" s="2">
        <v>22.9</v>
      </c>
      <c r="GY46" s="2">
        <v>21</v>
      </c>
      <c r="GZ46" s="2">
        <v>23.5</v>
      </c>
      <c r="HA46" s="2">
        <v>24.7</v>
      </c>
      <c r="HB46" s="2">
        <v>22.9</v>
      </c>
      <c r="HC46" s="2">
        <v>22.4</v>
      </c>
      <c r="HD46" s="2">
        <v>24.8</v>
      </c>
      <c r="HE46" s="2">
        <v>24.2</v>
      </c>
      <c r="HF46" s="2">
        <v>22.6</v>
      </c>
      <c r="HG46" s="2">
        <v>24.1</v>
      </c>
      <c r="HH46" s="2">
        <v>24.1</v>
      </c>
      <c r="HI46" s="2">
        <v>42.3</v>
      </c>
      <c r="HJ46" s="2">
        <v>24.9</v>
      </c>
      <c r="HK46" s="2">
        <v>22.8</v>
      </c>
      <c r="HL46" s="2">
        <v>25.2</v>
      </c>
      <c r="HM46" s="2">
        <v>27.6</v>
      </c>
      <c r="HN46" s="2">
        <v>24.4</v>
      </c>
      <c r="HO46" s="2">
        <v>27.2</v>
      </c>
      <c r="HP46" s="2">
        <v>25.2</v>
      </c>
      <c r="HQ46" s="2">
        <v>27.2</v>
      </c>
      <c r="HR46" s="2">
        <v>28.4</v>
      </c>
      <c r="HS46" s="2">
        <v>28</v>
      </c>
      <c r="HT46" s="2">
        <v>28.9</v>
      </c>
      <c r="HU46" s="2">
        <v>47.1</v>
      </c>
      <c r="HV46" s="2">
        <v>26.7</v>
      </c>
      <c r="HW46" s="2">
        <v>25.2</v>
      </c>
      <c r="HX46" s="2">
        <v>29.2</v>
      </c>
      <c r="HY46" s="2">
        <v>29.4</v>
      </c>
      <c r="HZ46" s="2">
        <v>28.8</v>
      </c>
      <c r="IA46" s="2">
        <v>28.9</v>
      </c>
      <c r="IB46" s="2">
        <v>29.1</v>
      </c>
      <c r="IC46" s="2">
        <v>31.7</v>
      </c>
      <c r="ID46" s="2">
        <v>31.3</v>
      </c>
      <c r="IE46" s="2">
        <v>36.1</v>
      </c>
      <c r="IF46" s="2">
        <v>34.5</v>
      </c>
      <c r="IG46" s="2">
        <v>52.7</v>
      </c>
      <c r="IH46" s="2">
        <v>39.1</v>
      </c>
      <c r="II46" s="2">
        <v>36.200000000000003</v>
      </c>
      <c r="IJ46" s="2">
        <v>39</v>
      </c>
      <c r="IK46" s="2">
        <v>41.9</v>
      </c>
      <c r="IL46" s="2">
        <v>39.6</v>
      </c>
      <c r="IM46" s="2">
        <v>40.200000000000003</v>
      </c>
      <c r="IN46" s="2">
        <v>49.7</v>
      </c>
      <c r="IO46" s="2">
        <v>50.9</v>
      </c>
      <c r="IP46" s="2">
        <v>50.8</v>
      </c>
      <c r="IQ46" s="2">
        <v>61.8</v>
      </c>
      <c r="IR46" s="2">
        <v>58.5</v>
      </c>
      <c r="IS46" s="2">
        <v>81.599999999999994</v>
      </c>
      <c r="IT46" s="2">
        <v>64.900000000000006</v>
      </c>
      <c r="IU46" s="2">
        <v>49.6</v>
      </c>
      <c r="IV46" s="2">
        <v>57.4</v>
      </c>
      <c r="IW46" s="2">
        <v>66.3</v>
      </c>
      <c r="IX46" s="2">
        <v>59.5</v>
      </c>
      <c r="IY46" s="2">
        <v>58.1</v>
      </c>
      <c r="IZ46" s="2">
        <v>66.599999999999994</v>
      </c>
      <c r="JA46" s="2">
        <v>63.2</v>
      </c>
      <c r="JB46" s="2">
        <v>63.9</v>
      </c>
      <c r="JC46" s="2">
        <v>73.599999999999994</v>
      </c>
      <c r="JD46" s="2">
        <v>70.8</v>
      </c>
      <c r="JE46" s="2">
        <v>99.7</v>
      </c>
      <c r="JF46" s="2">
        <v>74.400000000000006</v>
      </c>
      <c r="JG46" s="2">
        <v>63.5</v>
      </c>
      <c r="JH46" s="2">
        <v>70.2</v>
      </c>
      <c r="JI46" s="2">
        <v>78.400000000000006</v>
      </c>
      <c r="JJ46" s="2">
        <v>68.400000000000006</v>
      </c>
      <c r="JK46" s="2">
        <v>73.7</v>
      </c>
      <c r="JL46" s="2">
        <v>82.2</v>
      </c>
      <c r="JM46" s="2">
        <v>82.3</v>
      </c>
      <c r="JN46" s="2">
        <v>83.6</v>
      </c>
      <c r="JO46" s="2">
        <v>91.4</v>
      </c>
      <c r="JP46" s="2">
        <v>88.4</v>
      </c>
      <c r="JQ46" s="2">
        <v>135.19999999999999</v>
      </c>
      <c r="JR46" s="2">
        <v>80.099999999999994</v>
      </c>
      <c r="JS46" s="2">
        <v>69.5</v>
      </c>
      <c r="JT46" s="2">
        <v>80.400000000000006</v>
      </c>
      <c r="JU46" s="2">
        <v>81.3</v>
      </c>
      <c r="JV46" s="2">
        <v>75.900000000000006</v>
      </c>
      <c r="JW46" s="2">
        <v>79.2</v>
      </c>
      <c r="JX46" s="2">
        <v>85.1</v>
      </c>
      <c r="JY46" s="2">
        <v>81.599999999999994</v>
      </c>
      <c r="JZ46" s="2">
        <v>83.5</v>
      </c>
      <c r="KA46" s="2">
        <v>84.8</v>
      </c>
      <c r="KB46" s="2">
        <v>84.2</v>
      </c>
      <c r="KC46" s="2">
        <v>124.5</v>
      </c>
      <c r="KD46" s="2">
        <v>77.7</v>
      </c>
      <c r="KE46" s="2">
        <v>74</v>
      </c>
      <c r="KF46" s="2">
        <v>84.7</v>
      </c>
      <c r="KG46" s="2">
        <v>89.5</v>
      </c>
      <c r="KH46" s="2">
        <v>95.5</v>
      </c>
      <c r="KI46" s="2">
        <v>99.8</v>
      </c>
      <c r="KJ46" s="2">
        <v>122.6</v>
      </c>
      <c r="KK46" s="2">
        <v>125.4</v>
      </c>
      <c r="KL46" s="2">
        <v>124.6</v>
      </c>
      <c r="KM46" s="2">
        <v>131.4</v>
      </c>
      <c r="KN46" s="2">
        <v>135.30000000000001</v>
      </c>
      <c r="KO46" s="2">
        <v>199.2</v>
      </c>
      <c r="KP46" s="2">
        <v>130.4</v>
      </c>
      <c r="KQ46" s="2">
        <v>120.1</v>
      </c>
      <c r="KR46" s="2">
        <v>135.80000000000001</v>
      </c>
      <c r="KS46" s="2">
        <v>138.5</v>
      </c>
      <c r="KT46" s="2">
        <v>136</v>
      </c>
      <c r="KU46" s="2">
        <v>128.80000000000001</v>
      </c>
      <c r="KV46" s="2">
        <v>141</v>
      </c>
      <c r="KW46" s="2">
        <v>142.6</v>
      </c>
      <c r="KX46" s="2">
        <v>149.5</v>
      </c>
      <c r="KY46" s="2">
        <v>155.80000000000001</v>
      </c>
      <c r="KZ46" s="2">
        <v>148.19999999999999</v>
      </c>
      <c r="LA46" s="2">
        <v>209.2</v>
      </c>
      <c r="LB46" s="2">
        <v>152.6</v>
      </c>
      <c r="LC46" s="2">
        <v>130.19999999999999</v>
      </c>
      <c r="LD46" s="2">
        <v>152.4</v>
      </c>
      <c r="LE46" s="2">
        <v>148</v>
      </c>
      <c r="LF46" s="2">
        <v>149.69999999999999</v>
      </c>
      <c r="LG46" s="2">
        <v>143.6</v>
      </c>
      <c r="LH46" s="2">
        <v>164.2</v>
      </c>
      <c r="LI46" s="2">
        <v>155.69999999999999</v>
      </c>
      <c r="LJ46" s="2">
        <v>161.69999999999999</v>
      </c>
      <c r="LK46" s="2">
        <v>194.4</v>
      </c>
      <c r="LL46" s="2">
        <v>173.5</v>
      </c>
      <c r="LM46" s="2">
        <v>242.4</v>
      </c>
      <c r="LN46" s="2">
        <v>178.8</v>
      </c>
      <c r="LO46" s="2">
        <v>149.6</v>
      </c>
      <c r="LP46" s="2">
        <v>166.8</v>
      </c>
      <c r="LQ46" s="2">
        <v>175.5</v>
      </c>
      <c r="LR46" s="2">
        <v>168.8</v>
      </c>
      <c r="LS46" s="2">
        <v>174.9</v>
      </c>
      <c r="LT46" s="2">
        <v>177.9</v>
      </c>
      <c r="LU46" s="2">
        <v>183.9</v>
      </c>
      <c r="LV46" s="2">
        <v>185.5</v>
      </c>
      <c r="LW46" s="2">
        <v>190</v>
      </c>
      <c r="LX46" s="2">
        <v>195.6</v>
      </c>
      <c r="LY46" s="2">
        <v>257.39999999999998</v>
      </c>
      <c r="LZ46" s="2">
        <v>194</v>
      </c>
      <c r="MA46" s="2">
        <v>156.6</v>
      </c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</row>
    <row r="47" spans="1:354" x14ac:dyDescent="0.25">
      <c r="A47" t="s">
        <v>45</v>
      </c>
      <c r="B47" s="12" t="s">
        <v>265</v>
      </c>
      <c r="C47" t="s">
        <v>212</v>
      </c>
      <c r="D47" t="str">
        <f t="shared" si="0"/>
        <v>Other specialised food retailing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>
        <v>56.9</v>
      </c>
      <c r="GS47" s="2">
        <v>54.1</v>
      </c>
      <c r="GT47" s="2">
        <v>59</v>
      </c>
      <c r="GU47" s="2">
        <v>55.8</v>
      </c>
      <c r="GV47" s="2">
        <v>53.7</v>
      </c>
      <c r="GW47" s="2">
        <v>64.8</v>
      </c>
      <c r="GX47" s="2">
        <v>56.6</v>
      </c>
      <c r="GY47" s="2">
        <v>54.7</v>
      </c>
      <c r="GZ47" s="2">
        <v>60.1</v>
      </c>
      <c r="HA47" s="2">
        <v>57.4</v>
      </c>
      <c r="HB47" s="2">
        <v>55.7</v>
      </c>
      <c r="HC47" s="2">
        <v>53.9</v>
      </c>
      <c r="HD47" s="2">
        <v>59.2</v>
      </c>
      <c r="HE47" s="2">
        <v>60.7</v>
      </c>
      <c r="HF47" s="2">
        <v>63.1</v>
      </c>
      <c r="HG47" s="2">
        <v>59.4</v>
      </c>
      <c r="HH47" s="2">
        <v>58.6</v>
      </c>
      <c r="HI47" s="2">
        <v>66.8</v>
      </c>
      <c r="HJ47" s="2">
        <v>68.3</v>
      </c>
      <c r="HK47" s="2">
        <v>52.7</v>
      </c>
      <c r="HL47" s="2">
        <v>53.7</v>
      </c>
      <c r="HM47" s="2">
        <v>51</v>
      </c>
      <c r="HN47" s="2">
        <v>48.7</v>
      </c>
      <c r="HO47" s="2">
        <v>50.3</v>
      </c>
      <c r="HP47" s="2">
        <v>64</v>
      </c>
      <c r="HQ47" s="2">
        <v>63.2</v>
      </c>
      <c r="HR47" s="2">
        <v>65.900000000000006</v>
      </c>
      <c r="HS47" s="2">
        <v>63.6</v>
      </c>
      <c r="HT47" s="2">
        <v>58.9</v>
      </c>
      <c r="HU47" s="2">
        <v>69.8</v>
      </c>
      <c r="HV47" s="2">
        <v>67.5</v>
      </c>
      <c r="HW47" s="2">
        <v>65.5</v>
      </c>
      <c r="HX47" s="2">
        <v>73.599999999999994</v>
      </c>
      <c r="HY47" s="2">
        <v>60.5</v>
      </c>
      <c r="HZ47" s="2">
        <v>67.3</v>
      </c>
      <c r="IA47" s="2">
        <v>65.099999999999994</v>
      </c>
      <c r="IB47" s="2">
        <v>64.599999999999994</v>
      </c>
      <c r="IC47" s="2">
        <v>65.099999999999994</v>
      </c>
      <c r="ID47" s="2">
        <v>63.6</v>
      </c>
      <c r="IE47" s="2">
        <v>63.5</v>
      </c>
      <c r="IF47" s="2">
        <v>65.099999999999994</v>
      </c>
      <c r="IG47" s="2">
        <v>73.099999999999994</v>
      </c>
      <c r="IH47" s="2">
        <v>73.400000000000006</v>
      </c>
      <c r="II47" s="2">
        <v>64.3</v>
      </c>
      <c r="IJ47" s="2">
        <v>72.099999999999994</v>
      </c>
      <c r="IK47" s="2">
        <v>68.8</v>
      </c>
      <c r="IL47" s="2">
        <v>70.8</v>
      </c>
      <c r="IM47" s="2">
        <v>66.400000000000006</v>
      </c>
      <c r="IN47" s="2">
        <v>70.400000000000006</v>
      </c>
      <c r="IO47" s="2">
        <v>68.7</v>
      </c>
      <c r="IP47" s="2">
        <v>70</v>
      </c>
      <c r="IQ47" s="2">
        <v>67.099999999999994</v>
      </c>
      <c r="IR47" s="2">
        <v>63.7</v>
      </c>
      <c r="IS47" s="2">
        <v>70.8</v>
      </c>
      <c r="IT47" s="2">
        <v>65.400000000000006</v>
      </c>
      <c r="IU47" s="2">
        <v>59.2</v>
      </c>
      <c r="IV47" s="2">
        <v>62</v>
      </c>
      <c r="IW47" s="2">
        <v>64.2</v>
      </c>
      <c r="IX47" s="2">
        <v>66.099999999999994</v>
      </c>
      <c r="IY47" s="2">
        <v>58.2</v>
      </c>
      <c r="IZ47" s="2">
        <v>68.099999999999994</v>
      </c>
      <c r="JA47" s="2">
        <v>71.8</v>
      </c>
      <c r="JB47" s="2">
        <v>74</v>
      </c>
      <c r="JC47" s="2">
        <v>72.900000000000006</v>
      </c>
      <c r="JD47" s="2">
        <v>68.8</v>
      </c>
      <c r="JE47" s="2">
        <v>86.9</v>
      </c>
      <c r="JF47" s="2">
        <v>78</v>
      </c>
      <c r="JG47" s="2">
        <v>67.900000000000006</v>
      </c>
      <c r="JH47" s="2">
        <v>70.8</v>
      </c>
      <c r="JI47" s="2">
        <v>72.8</v>
      </c>
      <c r="JJ47" s="2">
        <v>70.3</v>
      </c>
      <c r="JK47" s="2">
        <v>72.099999999999994</v>
      </c>
      <c r="JL47" s="2">
        <v>71.099999999999994</v>
      </c>
      <c r="JM47" s="2">
        <v>71.099999999999994</v>
      </c>
      <c r="JN47" s="2">
        <v>70.599999999999994</v>
      </c>
      <c r="JO47" s="2">
        <v>66.5</v>
      </c>
      <c r="JP47" s="2">
        <v>64.2</v>
      </c>
      <c r="JQ47" s="2">
        <v>72.5</v>
      </c>
      <c r="JR47" s="2">
        <v>70.3</v>
      </c>
      <c r="JS47" s="2">
        <v>63</v>
      </c>
      <c r="JT47" s="2">
        <v>70.2</v>
      </c>
      <c r="JU47" s="2">
        <v>68.400000000000006</v>
      </c>
      <c r="JV47" s="2">
        <v>68</v>
      </c>
      <c r="JW47" s="2">
        <v>68.2</v>
      </c>
      <c r="JX47" s="2">
        <v>69.7</v>
      </c>
      <c r="JY47" s="2">
        <v>68.7</v>
      </c>
      <c r="JZ47" s="2">
        <v>69.7</v>
      </c>
      <c r="KA47" s="2">
        <v>72.099999999999994</v>
      </c>
      <c r="KB47" s="2">
        <v>70.5</v>
      </c>
      <c r="KC47" s="2">
        <v>74.099999999999994</v>
      </c>
      <c r="KD47" s="2">
        <v>66.400000000000006</v>
      </c>
      <c r="KE47" s="2">
        <v>59</v>
      </c>
      <c r="KF47" s="2">
        <v>63.9</v>
      </c>
      <c r="KG47" s="2">
        <v>62.5</v>
      </c>
      <c r="KH47" s="2">
        <v>62.5</v>
      </c>
      <c r="KI47" s="2">
        <v>63.3</v>
      </c>
      <c r="KJ47" s="2">
        <v>69.5</v>
      </c>
      <c r="KK47" s="2">
        <v>69.7</v>
      </c>
      <c r="KL47" s="2">
        <v>70.099999999999994</v>
      </c>
      <c r="KM47" s="2">
        <v>72.900000000000006</v>
      </c>
      <c r="KN47" s="2">
        <v>72.5</v>
      </c>
      <c r="KO47" s="2">
        <v>88.3</v>
      </c>
      <c r="KP47" s="2">
        <v>81.8</v>
      </c>
      <c r="KQ47" s="2">
        <v>76.400000000000006</v>
      </c>
      <c r="KR47" s="2">
        <v>86.1</v>
      </c>
      <c r="KS47" s="2">
        <v>84.7</v>
      </c>
      <c r="KT47" s="2">
        <v>83.7</v>
      </c>
      <c r="KU47" s="2">
        <v>80.3</v>
      </c>
      <c r="KV47" s="2">
        <v>96</v>
      </c>
      <c r="KW47" s="2">
        <v>97</v>
      </c>
      <c r="KX47" s="2">
        <v>93.7</v>
      </c>
      <c r="KY47" s="2">
        <v>100.2</v>
      </c>
      <c r="KZ47" s="2">
        <v>95.2</v>
      </c>
      <c r="LA47" s="2">
        <v>101.9</v>
      </c>
      <c r="LB47" s="2">
        <v>86.5</v>
      </c>
      <c r="LC47" s="2">
        <v>84</v>
      </c>
      <c r="LD47" s="2">
        <v>88.5</v>
      </c>
      <c r="LE47" s="2">
        <v>83.4</v>
      </c>
      <c r="LF47" s="2">
        <v>79.099999999999994</v>
      </c>
      <c r="LG47" s="2">
        <v>75.400000000000006</v>
      </c>
      <c r="LH47" s="2">
        <v>85</v>
      </c>
      <c r="LI47" s="2">
        <v>85.2</v>
      </c>
      <c r="LJ47" s="2">
        <v>84.8</v>
      </c>
      <c r="LK47" s="2">
        <v>82.2</v>
      </c>
      <c r="LL47" s="2">
        <v>78.8</v>
      </c>
      <c r="LM47" s="2">
        <v>87.7</v>
      </c>
      <c r="LN47" s="2">
        <v>76.900000000000006</v>
      </c>
      <c r="LO47" s="2">
        <v>71.400000000000006</v>
      </c>
      <c r="LP47" s="2">
        <v>77.099999999999994</v>
      </c>
      <c r="LQ47" s="2">
        <v>78.900000000000006</v>
      </c>
      <c r="LR47" s="2">
        <v>75.900000000000006</v>
      </c>
      <c r="LS47" s="2">
        <v>74.7</v>
      </c>
      <c r="LT47" s="2">
        <v>72.400000000000006</v>
      </c>
      <c r="LU47" s="2">
        <v>72.900000000000006</v>
      </c>
      <c r="LV47" s="2">
        <v>69.5</v>
      </c>
      <c r="LW47" s="2">
        <v>79.2</v>
      </c>
      <c r="LX47" s="2">
        <v>79.8</v>
      </c>
      <c r="LY47" s="2">
        <v>106.3</v>
      </c>
      <c r="LZ47" s="2">
        <v>74.7</v>
      </c>
      <c r="MA47" s="2">
        <v>74.400000000000006</v>
      </c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</row>
    <row r="48" spans="1:354" x14ac:dyDescent="0.25">
      <c r="A48" t="s">
        <v>46</v>
      </c>
      <c r="B48" s="12" t="s">
        <v>266</v>
      </c>
      <c r="C48" t="s">
        <v>212</v>
      </c>
      <c r="D48" t="str">
        <f t="shared" si="0"/>
        <v>Food retailing</v>
      </c>
      <c r="E48" s="2">
        <v>161.80000000000001</v>
      </c>
      <c r="F48" s="2">
        <v>158.69999999999999</v>
      </c>
      <c r="G48" s="2">
        <v>166.6</v>
      </c>
      <c r="H48" s="2">
        <v>172.9</v>
      </c>
      <c r="I48" s="2">
        <v>165.9</v>
      </c>
      <c r="J48" s="2">
        <v>169.5</v>
      </c>
      <c r="K48" s="2">
        <v>166.2</v>
      </c>
      <c r="L48" s="2">
        <v>175.4</v>
      </c>
      <c r="M48" s="2">
        <v>198</v>
      </c>
      <c r="N48" s="2">
        <v>169.3</v>
      </c>
      <c r="O48" s="2">
        <v>170.5</v>
      </c>
      <c r="P48" s="2">
        <v>185.8</v>
      </c>
      <c r="Q48" s="2">
        <v>177.8</v>
      </c>
      <c r="R48" s="2">
        <v>181.3</v>
      </c>
      <c r="S48" s="2">
        <v>180.2</v>
      </c>
      <c r="T48" s="2">
        <v>185.1</v>
      </c>
      <c r="U48" s="2">
        <v>189.4</v>
      </c>
      <c r="V48" s="2">
        <v>185.1</v>
      </c>
      <c r="W48" s="2">
        <v>189.6</v>
      </c>
      <c r="X48" s="2">
        <v>198.2</v>
      </c>
      <c r="Y48" s="2">
        <v>218.7</v>
      </c>
      <c r="Z48" s="2">
        <v>187.3</v>
      </c>
      <c r="AA48" s="2">
        <v>184</v>
      </c>
      <c r="AB48" s="2">
        <v>194.9</v>
      </c>
      <c r="AC48" s="2">
        <v>186.7</v>
      </c>
      <c r="AD48" s="2">
        <v>203.8</v>
      </c>
      <c r="AE48" s="2">
        <v>193.8</v>
      </c>
      <c r="AF48" s="2">
        <v>197.2</v>
      </c>
      <c r="AG48" s="2">
        <v>206.8</v>
      </c>
      <c r="AH48" s="2">
        <v>195</v>
      </c>
      <c r="AI48" s="2">
        <v>211.3</v>
      </c>
      <c r="AJ48" s="2">
        <v>213.8</v>
      </c>
      <c r="AK48" s="2">
        <v>236.9</v>
      </c>
      <c r="AL48" s="2">
        <v>222.7</v>
      </c>
      <c r="AM48" s="2">
        <v>199.8</v>
      </c>
      <c r="AN48" s="2">
        <v>220.8</v>
      </c>
      <c r="AO48" s="2">
        <v>215.7</v>
      </c>
      <c r="AP48" s="2">
        <v>229.7</v>
      </c>
      <c r="AQ48" s="2">
        <v>215.3</v>
      </c>
      <c r="AR48" s="2">
        <v>229.9</v>
      </c>
      <c r="AS48" s="2">
        <v>237.6</v>
      </c>
      <c r="AT48" s="2">
        <v>227</v>
      </c>
      <c r="AU48" s="2">
        <v>246.8</v>
      </c>
      <c r="AV48" s="2">
        <v>245.6</v>
      </c>
      <c r="AW48" s="2">
        <v>273.5</v>
      </c>
      <c r="AX48" s="2">
        <v>263.39999999999998</v>
      </c>
      <c r="AY48" s="2">
        <v>235.5</v>
      </c>
      <c r="AZ48" s="2">
        <v>251.2</v>
      </c>
      <c r="BA48" s="2">
        <v>241.3</v>
      </c>
      <c r="BB48" s="2">
        <v>261.2</v>
      </c>
      <c r="BC48" s="2">
        <v>245</v>
      </c>
      <c r="BD48" s="2">
        <v>257.8</v>
      </c>
      <c r="BE48" s="2">
        <v>262.3</v>
      </c>
      <c r="BF48" s="2">
        <v>253.5</v>
      </c>
      <c r="BG48" s="2">
        <v>271.60000000000002</v>
      </c>
      <c r="BH48" s="2">
        <v>262.60000000000002</v>
      </c>
      <c r="BI48" s="2">
        <v>304.5</v>
      </c>
      <c r="BJ48" s="2">
        <v>279.89999999999998</v>
      </c>
      <c r="BK48" s="2">
        <v>255.1</v>
      </c>
      <c r="BL48" s="2">
        <v>270.60000000000002</v>
      </c>
      <c r="BM48" s="2">
        <v>269.39999999999998</v>
      </c>
      <c r="BN48" s="2">
        <v>267.39999999999998</v>
      </c>
      <c r="BO48" s="2">
        <v>260.5</v>
      </c>
      <c r="BP48" s="2">
        <v>279.10000000000002</v>
      </c>
      <c r="BQ48" s="2">
        <v>272.10000000000002</v>
      </c>
      <c r="BR48" s="2">
        <v>269.2</v>
      </c>
      <c r="BS48" s="2">
        <v>290.10000000000002</v>
      </c>
      <c r="BT48" s="2">
        <v>279.8</v>
      </c>
      <c r="BU48" s="2">
        <v>325.60000000000002</v>
      </c>
      <c r="BV48" s="2">
        <v>283.7</v>
      </c>
      <c r="BW48" s="2">
        <v>276.10000000000002</v>
      </c>
      <c r="BX48" s="2">
        <v>300.60000000000002</v>
      </c>
      <c r="BY48" s="2">
        <v>292.3</v>
      </c>
      <c r="BZ48" s="2">
        <v>291.10000000000002</v>
      </c>
      <c r="CA48" s="2">
        <v>301.7</v>
      </c>
      <c r="CB48" s="2">
        <v>315.89999999999998</v>
      </c>
      <c r="CC48" s="2">
        <v>315.7</v>
      </c>
      <c r="CD48" s="2">
        <v>318.10000000000002</v>
      </c>
      <c r="CE48" s="2">
        <v>319</v>
      </c>
      <c r="CF48" s="2">
        <v>319.5</v>
      </c>
      <c r="CG48" s="2">
        <v>387</v>
      </c>
      <c r="CH48" s="2">
        <v>336.3</v>
      </c>
      <c r="CI48" s="2">
        <v>317.2</v>
      </c>
      <c r="CJ48" s="2">
        <v>355.3</v>
      </c>
      <c r="CK48" s="2">
        <v>338.7</v>
      </c>
      <c r="CL48" s="2">
        <v>341</v>
      </c>
      <c r="CM48" s="2">
        <v>357.3</v>
      </c>
      <c r="CN48" s="2">
        <v>356.7</v>
      </c>
      <c r="CO48" s="2">
        <v>364.6</v>
      </c>
      <c r="CP48" s="2">
        <v>374.8</v>
      </c>
      <c r="CQ48" s="2">
        <v>362.2</v>
      </c>
      <c r="CR48" s="2">
        <v>370.5</v>
      </c>
      <c r="CS48" s="2">
        <v>422</v>
      </c>
      <c r="CT48" s="2">
        <v>364</v>
      </c>
      <c r="CU48" s="2">
        <v>353.3</v>
      </c>
      <c r="CV48" s="2">
        <v>392.1</v>
      </c>
      <c r="CW48" s="2">
        <v>368.5</v>
      </c>
      <c r="CX48" s="2">
        <v>385.5</v>
      </c>
      <c r="CY48" s="2">
        <v>382.9</v>
      </c>
      <c r="CZ48" s="2">
        <v>382.1</v>
      </c>
      <c r="DA48" s="2">
        <v>400.8</v>
      </c>
      <c r="DB48" s="2">
        <v>375.5</v>
      </c>
      <c r="DC48" s="2">
        <v>399.1</v>
      </c>
      <c r="DD48" s="2">
        <v>406.1</v>
      </c>
      <c r="DE48" s="2">
        <v>442.2</v>
      </c>
      <c r="DF48" s="2">
        <v>415.2</v>
      </c>
      <c r="DG48" s="2">
        <v>378.8</v>
      </c>
      <c r="DH48" s="2">
        <v>419.3</v>
      </c>
      <c r="DI48" s="2">
        <v>389</v>
      </c>
      <c r="DJ48" s="2">
        <v>416.2</v>
      </c>
      <c r="DK48" s="2">
        <v>395.9</v>
      </c>
      <c r="DL48" s="2">
        <v>423.5</v>
      </c>
      <c r="DM48" s="2">
        <v>437.7</v>
      </c>
      <c r="DN48" s="2">
        <v>399.8</v>
      </c>
      <c r="DO48" s="2">
        <v>437.3</v>
      </c>
      <c r="DP48" s="2">
        <v>432</v>
      </c>
      <c r="DQ48" s="2">
        <v>461</v>
      </c>
      <c r="DR48" s="2">
        <v>434.4</v>
      </c>
      <c r="DS48" s="2">
        <v>414.8</v>
      </c>
      <c r="DT48" s="2">
        <v>428</v>
      </c>
      <c r="DU48" s="2">
        <v>437.7</v>
      </c>
      <c r="DV48" s="2">
        <v>437.8</v>
      </c>
      <c r="DW48" s="2">
        <v>430.8</v>
      </c>
      <c r="DX48" s="2">
        <v>468.1</v>
      </c>
      <c r="DY48" s="2">
        <v>448.1</v>
      </c>
      <c r="DZ48" s="2">
        <v>441.2</v>
      </c>
      <c r="EA48" s="2">
        <v>471.8</v>
      </c>
      <c r="EB48" s="2">
        <v>444.2</v>
      </c>
      <c r="EC48" s="2">
        <v>514.9</v>
      </c>
      <c r="ED48" s="2">
        <v>463.3</v>
      </c>
      <c r="EE48" s="2">
        <v>429.8</v>
      </c>
      <c r="EF48" s="2">
        <v>468</v>
      </c>
      <c r="EG48" s="2">
        <v>468.7</v>
      </c>
      <c r="EH48" s="2">
        <v>457</v>
      </c>
      <c r="EI48" s="2">
        <v>445.8</v>
      </c>
      <c r="EJ48" s="2">
        <v>488</v>
      </c>
      <c r="EK48" s="2">
        <v>464.4</v>
      </c>
      <c r="EL48" s="2">
        <v>470.8</v>
      </c>
      <c r="EM48" s="2">
        <v>486.2</v>
      </c>
      <c r="EN48" s="2">
        <v>473.7</v>
      </c>
      <c r="EO48" s="2">
        <v>555.1</v>
      </c>
      <c r="EP48" s="2">
        <v>464.6</v>
      </c>
      <c r="EQ48" s="2">
        <v>448.7</v>
      </c>
      <c r="ER48" s="2">
        <v>507.4</v>
      </c>
      <c r="ES48" s="2">
        <v>478.4</v>
      </c>
      <c r="ET48" s="2">
        <v>476.1</v>
      </c>
      <c r="EU48" s="2">
        <v>485.2</v>
      </c>
      <c r="EV48" s="2">
        <v>505.8</v>
      </c>
      <c r="EW48" s="2">
        <v>506.6</v>
      </c>
      <c r="EX48" s="2">
        <v>508</v>
      </c>
      <c r="EY48" s="2">
        <v>532</v>
      </c>
      <c r="EZ48" s="2">
        <v>528.9</v>
      </c>
      <c r="FA48" s="2">
        <v>607.5</v>
      </c>
      <c r="FB48" s="2">
        <v>539</v>
      </c>
      <c r="FC48" s="2">
        <v>512.79999999999995</v>
      </c>
      <c r="FD48" s="2">
        <v>573.5</v>
      </c>
      <c r="FE48" s="2">
        <v>555.20000000000005</v>
      </c>
      <c r="FF48" s="2">
        <v>578.5</v>
      </c>
      <c r="FG48" s="2">
        <v>570.6</v>
      </c>
      <c r="FH48" s="2">
        <v>583.79999999999995</v>
      </c>
      <c r="FI48" s="2">
        <v>598.20000000000005</v>
      </c>
      <c r="FJ48" s="2">
        <v>591.6</v>
      </c>
      <c r="FK48" s="2">
        <v>598.5</v>
      </c>
      <c r="FL48" s="2">
        <v>607.6</v>
      </c>
      <c r="FM48" s="2">
        <v>673.7</v>
      </c>
      <c r="FN48" s="2">
        <v>600.6</v>
      </c>
      <c r="FO48" s="2">
        <v>593.9</v>
      </c>
      <c r="FP48" s="2">
        <v>610.6</v>
      </c>
      <c r="FQ48" s="2">
        <v>592.70000000000005</v>
      </c>
      <c r="FR48" s="2">
        <v>627.6</v>
      </c>
      <c r="FS48" s="2">
        <v>592.1</v>
      </c>
      <c r="FT48" s="2">
        <v>631.1</v>
      </c>
      <c r="FU48" s="2">
        <v>653.6</v>
      </c>
      <c r="FV48" s="2">
        <v>618.4</v>
      </c>
      <c r="FW48" s="2">
        <v>649</v>
      </c>
      <c r="FX48" s="2">
        <v>645.6</v>
      </c>
      <c r="FY48" s="2">
        <v>685.8</v>
      </c>
      <c r="FZ48" s="2">
        <v>647</v>
      </c>
      <c r="GA48" s="2">
        <v>580.79999999999995</v>
      </c>
      <c r="GB48" s="2">
        <v>644.79999999999995</v>
      </c>
      <c r="GC48" s="2">
        <v>604.20000000000005</v>
      </c>
      <c r="GD48" s="2">
        <v>642.9</v>
      </c>
      <c r="GE48" s="2">
        <v>597.79999999999995</v>
      </c>
      <c r="GF48" s="2">
        <v>638.79999999999995</v>
      </c>
      <c r="GG48" s="2">
        <v>637.6</v>
      </c>
      <c r="GH48" s="2">
        <v>619.29999999999995</v>
      </c>
      <c r="GI48" s="2">
        <v>665.9</v>
      </c>
      <c r="GJ48" s="2">
        <v>644</v>
      </c>
      <c r="GK48" s="2">
        <v>719</v>
      </c>
      <c r="GL48" s="2">
        <v>690.5</v>
      </c>
      <c r="GM48" s="2">
        <v>620</v>
      </c>
      <c r="GN48" s="2">
        <v>664.7</v>
      </c>
      <c r="GO48" s="2">
        <v>673.9</v>
      </c>
      <c r="GP48" s="2">
        <v>686.9</v>
      </c>
      <c r="GQ48" s="2">
        <v>651.79999999999995</v>
      </c>
      <c r="GR48" s="2">
        <v>705.3</v>
      </c>
      <c r="GS48" s="2">
        <v>695.2</v>
      </c>
      <c r="GT48" s="2">
        <v>701</v>
      </c>
      <c r="GU48" s="2">
        <v>742</v>
      </c>
      <c r="GV48" s="2">
        <v>700.6</v>
      </c>
      <c r="GW48" s="2">
        <v>796.4</v>
      </c>
      <c r="GX48" s="2">
        <v>758.8</v>
      </c>
      <c r="GY48" s="2">
        <v>685.2</v>
      </c>
      <c r="GZ48" s="2">
        <v>767.4</v>
      </c>
      <c r="HA48" s="2">
        <v>748.1</v>
      </c>
      <c r="HB48" s="2">
        <v>724.7</v>
      </c>
      <c r="HC48" s="2">
        <v>713.5</v>
      </c>
      <c r="HD48" s="2">
        <v>769</v>
      </c>
      <c r="HE48" s="2">
        <v>742.3</v>
      </c>
      <c r="HF48" s="2">
        <v>748.8</v>
      </c>
      <c r="HG48" s="2">
        <v>777.4</v>
      </c>
      <c r="HH48" s="2">
        <v>747.1</v>
      </c>
      <c r="HI48" s="2">
        <v>875.6</v>
      </c>
      <c r="HJ48" s="2">
        <v>786.3</v>
      </c>
      <c r="HK48" s="2">
        <v>732.8</v>
      </c>
      <c r="HL48" s="2">
        <v>787.1</v>
      </c>
      <c r="HM48" s="2">
        <v>770.3</v>
      </c>
      <c r="HN48" s="2">
        <v>751.3</v>
      </c>
      <c r="HO48" s="2">
        <v>771</v>
      </c>
      <c r="HP48" s="2">
        <v>791.8</v>
      </c>
      <c r="HQ48" s="2">
        <v>808.6</v>
      </c>
      <c r="HR48" s="2">
        <v>801.9</v>
      </c>
      <c r="HS48" s="2">
        <v>814.2</v>
      </c>
      <c r="HT48" s="2">
        <v>810.4</v>
      </c>
      <c r="HU48" s="2">
        <v>930.4</v>
      </c>
      <c r="HV48" s="2">
        <v>841.9</v>
      </c>
      <c r="HW48" s="2">
        <v>794.5</v>
      </c>
      <c r="HX48" s="2">
        <v>884.8</v>
      </c>
      <c r="HY48" s="2">
        <v>842.6</v>
      </c>
      <c r="HZ48" s="2">
        <v>870.1</v>
      </c>
      <c r="IA48" s="2">
        <v>844.6</v>
      </c>
      <c r="IB48" s="2">
        <v>854.1</v>
      </c>
      <c r="IC48" s="2">
        <v>890.4</v>
      </c>
      <c r="ID48" s="2">
        <v>858.7</v>
      </c>
      <c r="IE48" s="2">
        <v>900.5</v>
      </c>
      <c r="IF48" s="2">
        <v>892.4</v>
      </c>
      <c r="IG48" s="2">
        <v>990.1</v>
      </c>
      <c r="IH48" s="2">
        <v>931.5</v>
      </c>
      <c r="II48" s="2">
        <v>834.4</v>
      </c>
      <c r="IJ48" s="2">
        <v>946.3</v>
      </c>
      <c r="IK48" s="2">
        <v>884.3</v>
      </c>
      <c r="IL48" s="2">
        <v>936.3</v>
      </c>
      <c r="IM48" s="2">
        <v>879.4</v>
      </c>
      <c r="IN48" s="2">
        <v>937.2</v>
      </c>
      <c r="IO48" s="2">
        <v>958.9</v>
      </c>
      <c r="IP48" s="2">
        <v>911.4</v>
      </c>
      <c r="IQ48" s="2">
        <v>969.4</v>
      </c>
      <c r="IR48" s="2">
        <v>953</v>
      </c>
      <c r="IS48" s="2">
        <v>1034.5</v>
      </c>
      <c r="IT48" s="2">
        <v>1000.4</v>
      </c>
      <c r="IU48" s="2">
        <v>881.2</v>
      </c>
      <c r="IV48" s="2">
        <v>964.2</v>
      </c>
      <c r="IW48" s="2">
        <v>961.1</v>
      </c>
      <c r="IX48" s="2">
        <v>991.9</v>
      </c>
      <c r="IY48" s="2">
        <v>909.6</v>
      </c>
      <c r="IZ48" s="2">
        <v>1000.7</v>
      </c>
      <c r="JA48" s="2">
        <v>994.5</v>
      </c>
      <c r="JB48" s="2">
        <v>987.4</v>
      </c>
      <c r="JC48" s="2">
        <v>1072.0999999999999</v>
      </c>
      <c r="JD48" s="2">
        <v>1031.2</v>
      </c>
      <c r="JE48" s="2">
        <v>1172.0999999999999</v>
      </c>
      <c r="JF48" s="2">
        <v>1103.9000000000001</v>
      </c>
      <c r="JG48" s="2">
        <v>998.7</v>
      </c>
      <c r="JH48" s="2">
        <v>1064.3</v>
      </c>
      <c r="JI48" s="2">
        <v>1079.4000000000001</v>
      </c>
      <c r="JJ48" s="2">
        <v>1059.5</v>
      </c>
      <c r="JK48" s="2">
        <v>1052.5</v>
      </c>
      <c r="JL48" s="2">
        <v>1121.5</v>
      </c>
      <c r="JM48" s="2">
        <v>1082</v>
      </c>
      <c r="JN48" s="2">
        <v>1078.3</v>
      </c>
      <c r="JO48" s="2">
        <v>1093.5999999999999</v>
      </c>
      <c r="JP48" s="2">
        <v>1063</v>
      </c>
      <c r="JQ48" s="2">
        <v>1220.3</v>
      </c>
      <c r="JR48" s="2">
        <v>1070.9000000000001</v>
      </c>
      <c r="JS48" s="2">
        <v>987.1</v>
      </c>
      <c r="JT48" s="2">
        <v>1104.5999999999999</v>
      </c>
      <c r="JU48" s="2">
        <v>1076.2</v>
      </c>
      <c r="JV48" s="2">
        <v>1053.5</v>
      </c>
      <c r="JW48" s="2">
        <v>1053.7</v>
      </c>
      <c r="JX48" s="2">
        <v>1126.5999999999999</v>
      </c>
      <c r="JY48" s="2">
        <v>1129.4000000000001</v>
      </c>
      <c r="JZ48" s="2">
        <v>1122.8</v>
      </c>
      <c r="KA48" s="2">
        <v>1140.5</v>
      </c>
      <c r="KB48" s="2">
        <v>1122.3</v>
      </c>
      <c r="KC48" s="2">
        <v>1271.7</v>
      </c>
      <c r="KD48" s="2">
        <v>1142.9000000000001</v>
      </c>
      <c r="KE48" s="2">
        <v>1057.0999999999999</v>
      </c>
      <c r="KF48" s="2">
        <v>1176.4000000000001</v>
      </c>
      <c r="KG48" s="2">
        <v>1155.9000000000001</v>
      </c>
      <c r="KH48" s="2">
        <v>1162.8</v>
      </c>
      <c r="KI48" s="2">
        <v>1158.4000000000001</v>
      </c>
      <c r="KJ48" s="2">
        <v>1220.5</v>
      </c>
      <c r="KK48" s="2">
        <v>1251.0999999999999</v>
      </c>
      <c r="KL48" s="2">
        <v>1224.2</v>
      </c>
      <c r="KM48" s="2">
        <v>1261.2</v>
      </c>
      <c r="KN48" s="2">
        <v>1246.8</v>
      </c>
      <c r="KO48" s="2">
        <v>1410.7</v>
      </c>
      <c r="KP48" s="2">
        <v>1286.7</v>
      </c>
      <c r="KQ48" s="2">
        <v>1171.5</v>
      </c>
      <c r="KR48" s="2">
        <v>1323.5</v>
      </c>
      <c r="KS48" s="2">
        <v>1288.5999999999999</v>
      </c>
      <c r="KT48" s="2">
        <v>1319.1</v>
      </c>
      <c r="KU48" s="2">
        <v>1280.9000000000001</v>
      </c>
      <c r="KV48" s="2">
        <v>1380.7</v>
      </c>
      <c r="KW48" s="2">
        <v>1418.4</v>
      </c>
      <c r="KX48" s="2">
        <v>1380.4</v>
      </c>
      <c r="KY48" s="2">
        <v>1447.4</v>
      </c>
      <c r="KZ48" s="2">
        <v>1419.9</v>
      </c>
      <c r="LA48" s="2">
        <v>1577.7</v>
      </c>
      <c r="LB48" s="2">
        <v>1473.7</v>
      </c>
      <c r="LC48" s="2">
        <v>1377.5</v>
      </c>
      <c r="LD48" s="2">
        <v>1485.1</v>
      </c>
      <c r="LE48" s="2">
        <v>1426.2</v>
      </c>
      <c r="LF48" s="2">
        <v>1472.9</v>
      </c>
      <c r="LG48" s="2">
        <v>1389</v>
      </c>
      <c r="LH48" s="2">
        <v>1564.2</v>
      </c>
      <c r="LI48" s="2">
        <v>1567.5</v>
      </c>
      <c r="LJ48" s="2">
        <v>1512.4</v>
      </c>
      <c r="LK48" s="2">
        <v>1602.9</v>
      </c>
      <c r="LL48" s="2">
        <v>1538.4</v>
      </c>
      <c r="LM48" s="2">
        <v>1746.8</v>
      </c>
      <c r="LN48" s="2">
        <v>1661.9</v>
      </c>
      <c r="LO48" s="2">
        <v>1478.7</v>
      </c>
      <c r="LP48" s="2">
        <v>1640.2</v>
      </c>
      <c r="LQ48" s="2">
        <v>1631.6</v>
      </c>
      <c r="LR48" s="2">
        <v>1640.5</v>
      </c>
      <c r="LS48" s="2">
        <v>1576.6</v>
      </c>
      <c r="LT48" s="2">
        <v>1690.5</v>
      </c>
      <c r="LU48" s="2">
        <v>1698.1</v>
      </c>
      <c r="LV48" s="2">
        <v>1641.5</v>
      </c>
      <c r="LW48" s="2">
        <v>1717.5</v>
      </c>
      <c r="LX48" s="2">
        <v>1661.6</v>
      </c>
      <c r="LY48" s="2">
        <v>1853.8</v>
      </c>
      <c r="LZ48" s="2">
        <v>1702.8</v>
      </c>
      <c r="MA48" s="2">
        <v>1531.8</v>
      </c>
      <c r="MB48" s="2">
        <v>1698</v>
      </c>
      <c r="MC48" s="2">
        <v>1685.5</v>
      </c>
      <c r="MD48" s="2">
        <v>1693.3</v>
      </c>
      <c r="ME48" s="2">
        <v>1629.6</v>
      </c>
      <c r="MF48" s="2">
        <v>1775.8</v>
      </c>
      <c r="MG48" s="2">
        <v>1743</v>
      </c>
      <c r="MH48" s="2">
        <v>1713.4</v>
      </c>
      <c r="MI48" s="2">
        <v>1777.1</v>
      </c>
      <c r="MJ48" s="2">
        <v>1750.1</v>
      </c>
      <c r="MK48" s="2">
        <v>1978.9</v>
      </c>
      <c r="ML48" s="2">
        <v>1816.7</v>
      </c>
      <c r="MM48" s="2">
        <v>1633.9</v>
      </c>
      <c r="MN48" s="2">
        <v>1762.4</v>
      </c>
      <c r="MO48" s="2">
        <v>1775.2</v>
      </c>
      <c r="MP48" s="2">
        <v>1755.5</v>
      </c>
    </row>
    <row r="49" spans="1:354" x14ac:dyDescent="0.25">
      <c r="A49" t="s">
        <v>47</v>
      </c>
      <c r="B49" s="12" t="s">
        <v>267</v>
      </c>
      <c r="C49" t="s">
        <v>212</v>
      </c>
      <c r="D49" t="str">
        <f t="shared" si="0"/>
        <v>Furniture, floor coverings, houseware &amp; textile goods retailing</v>
      </c>
      <c r="E49" s="2">
        <v>31.8</v>
      </c>
      <c r="F49" s="2">
        <v>32.799999999999997</v>
      </c>
      <c r="G49" s="2">
        <v>34.9</v>
      </c>
      <c r="H49" s="2">
        <v>34.6</v>
      </c>
      <c r="I49" s="2">
        <v>32.9</v>
      </c>
      <c r="J49" s="2">
        <v>33.700000000000003</v>
      </c>
      <c r="K49" s="2">
        <v>31.7</v>
      </c>
      <c r="L49" s="2">
        <v>33.799999999999997</v>
      </c>
      <c r="M49" s="2">
        <v>42.6</v>
      </c>
      <c r="N49" s="2">
        <v>28.8</v>
      </c>
      <c r="O49" s="2">
        <v>26.2</v>
      </c>
      <c r="P49" s="2">
        <v>30.1</v>
      </c>
      <c r="Q49" s="2">
        <v>29.3</v>
      </c>
      <c r="R49" s="2">
        <v>35.1</v>
      </c>
      <c r="S49" s="2">
        <v>30.9</v>
      </c>
      <c r="T49" s="2">
        <v>32.9</v>
      </c>
      <c r="U49" s="2">
        <v>35.1</v>
      </c>
      <c r="V49" s="2">
        <v>34.6</v>
      </c>
      <c r="W49" s="2">
        <v>36.4</v>
      </c>
      <c r="X49" s="2">
        <v>37.200000000000003</v>
      </c>
      <c r="Y49" s="2">
        <v>42.8</v>
      </c>
      <c r="Z49" s="2">
        <v>29</v>
      </c>
      <c r="AA49" s="2">
        <v>27.6</v>
      </c>
      <c r="AB49" s="2">
        <v>32</v>
      </c>
      <c r="AC49" s="2">
        <v>28</v>
      </c>
      <c r="AD49" s="2">
        <v>33.6</v>
      </c>
      <c r="AE49" s="2">
        <v>32.6</v>
      </c>
      <c r="AF49" s="2">
        <v>36.5</v>
      </c>
      <c r="AG49" s="2">
        <v>38.5</v>
      </c>
      <c r="AH49" s="2">
        <v>36.1</v>
      </c>
      <c r="AI49" s="2">
        <v>32.9</v>
      </c>
      <c r="AJ49" s="2">
        <v>34.299999999999997</v>
      </c>
      <c r="AK49" s="2">
        <v>37.299999999999997</v>
      </c>
      <c r="AL49" s="2">
        <v>30.5</v>
      </c>
      <c r="AM49" s="2">
        <v>26.5</v>
      </c>
      <c r="AN49" s="2">
        <v>30.4</v>
      </c>
      <c r="AO49" s="2">
        <v>33.6</v>
      </c>
      <c r="AP49" s="2">
        <v>39.1</v>
      </c>
      <c r="AQ49" s="2">
        <v>34.6</v>
      </c>
      <c r="AR49" s="2">
        <v>38.799999999999997</v>
      </c>
      <c r="AS49" s="2">
        <v>38.4</v>
      </c>
      <c r="AT49" s="2">
        <v>36</v>
      </c>
      <c r="AU49" s="2">
        <v>42.8</v>
      </c>
      <c r="AV49" s="2">
        <v>44</v>
      </c>
      <c r="AW49" s="2">
        <v>50.6</v>
      </c>
      <c r="AX49" s="2">
        <v>38.700000000000003</v>
      </c>
      <c r="AY49" s="2">
        <v>36.9</v>
      </c>
      <c r="AZ49" s="2">
        <v>36</v>
      </c>
      <c r="BA49" s="2">
        <v>41.1</v>
      </c>
      <c r="BB49" s="2">
        <v>43.8</v>
      </c>
      <c r="BC49" s="2">
        <v>43.4</v>
      </c>
      <c r="BD49" s="2">
        <v>40.299999999999997</v>
      </c>
      <c r="BE49" s="2">
        <v>39.700000000000003</v>
      </c>
      <c r="BF49" s="2">
        <v>40.200000000000003</v>
      </c>
      <c r="BG49" s="2">
        <v>41.7</v>
      </c>
      <c r="BH49" s="2">
        <v>41</v>
      </c>
      <c r="BI49" s="2">
        <v>47.4</v>
      </c>
      <c r="BJ49" s="2">
        <v>36.1</v>
      </c>
      <c r="BK49" s="2">
        <v>32.299999999999997</v>
      </c>
      <c r="BL49" s="2">
        <v>38.9</v>
      </c>
      <c r="BM49" s="2">
        <v>31</v>
      </c>
      <c r="BN49" s="2">
        <v>35.5</v>
      </c>
      <c r="BO49" s="2">
        <v>35.799999999999997</v>
      </c>
      <c r="BP49" s="2">
        <v>43</v>
      </c>
      <c r="BQ49" s="2">
        <v>40.299999999999997</v>
      </c>
      <c r="BR49" s="2">
        <v>42.6</v>
      </c>
      <c r="BS49" s="2">
        <v>46.2</v>
      </c>
      <c r="BT49" s="2">
        <v>40.700000000000003</v>
      </c>
      <c r="BU49" s="2">
        <v>46.9</v>
      </c>
      <c r="BV49" s="2">
        <v>45.4</v>
      </c>
      <c r="BW49" s="2">
        <v>41.4</v>
      </c>
      <c r="BX49" s="2">
        <v>51.3</v>
      </c>
      <c r="BY49" s="2">
        <v>45.5</v>
      </c>
      <c r="BZ49" s="2">
        <v>52.2</v>
      </c>
      <c r="CA49" s="2">
        <v>57.8</v>
      </c>
      <c r="CB49" s="2">
        <v>59.1</v>
      </c>
      <c r="CC49" s="2">
        <v>58.6</v>
      </c>
      <c r="CD49" s="2">
        <v>58.8</v>
      </c>
      <c r="CE49" s="2">
        <v>58.6</v>
      </c>
      <c r="CF49" s="2">
        <v>62.1</v>
      </c>
      <c r="CG49" s="2">
        <v>67</v>
      </c>
      <c r="CH49" s="2">
        <v>49.7</v>
      </c>
      <c r="CI49" s="2">
        <v>46.2</v>
      </c>
      <c r="CJ49" s="2">
        <v>47.3</v>
      </c>
      <c r="CK49" s="2">
        <v>48.1</v>
      </c>
      <c r="CL49" s="2">
        <v>51.4</v>
      </c>
      <c r="CM49" s="2">
        <v>54.4</v>
      </c>
      <c r="CN49" s="2">
        <v>48.6</v>
      </c>
      <c r="CO49" s="2">
        <v>49.5</v>
      </c>
      <c r="CP49" s="2">
        <v>51.1</v>
      </c>
      <c r="CQ49" s="2">
        <v>52</v>
      </c>
      <c r="CR49" s="2">
        <v>55.5</v>
      </c>
      <c r="CS49" s="2">
        <v>65.900000000000006</v>
      </c>
      <c r="CT49" s="2">
        <v>53.3</v>
      </c>
      <c r="CU49" s="2">
        <v>49</v>
      </c>
      <c r="CV49" s="2">
        <v>58.6</v>
      </c>
      <c r="CW49" s="2">
        <v>50.3</v>
      </c>
      <c r="CX49" s="2">
        <v>61.3</v>
      </c>
      <c r="CY49" s="2">
        <v>63.6</v>
      </c>
      <c r="CZ49" s="2">
        <v>61.5</v>
      </c>
      <c r="DA49" s="2">
        <v>61.8</v>
      </c>
      <c r="DB49" s="2">
        <v>61.3</v>
      </c>
      <c r="DC49" s="2">
        <v>64.900000000000006</v>
      </c>
      <c r="DD49" s="2">
        <v>66.8</v>
      </c>
      <c r="DE49" s="2">
        <v>67.900000000000006</v>
      </c>
      <c r="DF49" s="2">
        <v>55.1</v>
      </c>
      <c r="DG49" s="2">
        <v>51.9</v>
      </c>
      <c r="DH49" s="2">
        <v>54.7</v>
      </c>
      <c r="DI49" s="2">
        <v>56</v>
      </c>
      <c r="DJ49" s="2">
        <v>61.3</v>
      </c>
      <c r="DK49" s="2">
        <v>59.7</v>
      </c>
      <c r="DL49" s="2">
        <v>64.7</v>
      </c>
      <c r="DM49" s="2">
        <v>64</v>
      </c>
      <c r="DN49" s="2">
        <v>71</v>
      </c>
      <c r="DO49" s="2">
        <v>80.5</v>
      </c>
      <c r="DP49" s="2">
        <v>80.900000000000006</v>
      </c>
      <c r="DQ49" s="2">
        <v>82.2</v>
      </c>
      <c r="DR49" s="2">
        <v>65.900000000000006</v>
      </c>
      <c r="DS49" s="2">
        <v>60</v>
      </c>
      <c r="DT49" s="2">
        <v>68.599999999999994</v>
      </c>
      <c r="DU49" s="2">
        <v>70.7</v>
      </c>
      <c r="DV49" s="2">
        <v>70.900000000000006</v>
      </c>
      <c r="DW49" s="2">
        <v>80.2</v>
      </c>
      <c r="DX49" s="2">
        <v>73.8</v>
      </c>
      <c r="DY49" s="2">
        <v>77.900000000000006</v>
      </c>
      <c r="DZ49" s="2">
        <v>75.400000000000006</v>
      </c>
      <c r="EA49" s="2">
        <v>85.3</v>
      </c>
      <c r="EB49" s="2">
        <v>77.2</v>
      </c>
      <c r="EC49" s="2">
        <v>89.7</v>
      </c>
      <c r="ED49" s="2">
        <v>69.900000000000006</v>
      </c>
      <c r="EE49" s="2">
        <v>65</v>
      </c>
      <c r="EF49" s="2">
        <v>83.7</v>
      </c>
      <c r="EG49" s="2">
        <v>67.3</v>
      </c>
      <c r="EH49" s="2">
        <v>77.599999999999994</v>
      </c>
      <c r="EI49" s="2">
        <v>76.7</v>
      </c>
      <c r="EJ49" s="2">
        <v>71.7</v>
      </c>
      <c r="EK49" s="2">
        <v>67.900000000000006</v>
      </c>
      <c r="EL49" s="2">
        <v>78.900000000000006</v>
      </c>
      <c r="EM49" s="2">
        <v>84.9</v>
      </c>
      <c r="EN49" s="2">
        <v>90.6</v>
      </c>
      <c r="EO49" s="2">
        <v>103.8</v>
      </c>
      <c r="EP49" s="2">
        <v>76.7</v>
      </c>
      <c r="EQ49" s="2">
        <v>73.400000000000006</v>
      </c>
      <c r="ER49" s="2">
        <v>80</v>
      </c>
      <c r="ES49" s="2">
        <v>81.2</v>
      </c>
      <c r="ET49" s="2">
        <v>83.1</v>
      </c>
      <c r="EU49" s="2">
        <v>89.7</v>
      </c>
      <c r="EV49" s="2">
        <v>87.3</v>
      </c>
      <c r="EW49" s="2">
        <v>87.3</v>
      </c>
      <c r="EX49" s="2">
        <v>94.9</v>
      </c>
      <c r="EY49" s="2">
        <v>81.7</v>
      </c>
      <c r="EZ49" s="2">
        <v>85.9</v>
      </c>
      <c r="FA49" s="2">
        <v>94.3</v>
      </c>
      <c r="FB49" s="2">
        <v>68.8</v>
      </c>
      <c r="FC49" s="2">
        <v>62.2</v>
      </c>
      <c r="FD49" s="2">
        <v>70.8</v>
      </c>
      <c r="FE49" s="2">
        <v>63.7</v>
      </c>
      <c r="FF49" s="2">
        <v>73.5</v>
      </c>
      <c r="FG49" s="2">
        <v>83.1</v>
      </c>
      <c r="FH49" s="2">
        <v>70.900000000000006</v>
      </c>
      <c r="FI49" s="2">
        <v>69.400000000000006</v>
      </c>
      <c r="FJ49" s="2">
        <v>76.7</v>
      </c>
      <c r="FK49" s="2">
        <v>67.400000000000006</v>
      </c>
      <c r="FL49" s="2">
        <v>64.3</v>
      </c>
      <c r="FM49" s="2">
        <v>71.7</v>
      </c>
      <c r="FN49" s="2">
        <v>70</v>
      </c>
      <c r="FO49" s="2">
        <v>61.3</v>
      </c>
      <c r="FP49" s="2">
        <v>70.900000000000006</v>
      </c>
      <c r="FQ49" s="2">
        <v>56.3</v>
      </c>
      <c r="FR49" s="2">
        <v>65.5</v>
      </c>
      <c r="FS49" s="2">
        <v>68.2</v>
      </c>
      <c r="FT49" s="2">
        <v>70.3</v>
      </c>
      <c r="FU49" s="2">
        <v>66.900000000000006</v>
      </c>
      <c r="FV49" s="2">
        <v>67.400000000000006</v>
      </c>
      <c r="FW49" s="2">
        <v>69.099999999999994</v>
      </c>
      <c r="FX49" s="2">
        <v>70.400000000000006</v>
      </c>
      <c r="FY49" s="2">
        <v>77.5</v>
      </c>
      <c r="FZ49" s="2">
        <v>69.900000000000006</v>
      </c>
      <c r="GA49" s="2">
        <v>60.5</v>
      </c>
      <c r="GB49" s="2">
        <v>59.2</v>
      </c>
      <c r="GC49" s="2">
        <v>59.6</v>
      </c>
      <c r="GD49" s="2">
        <v>61.9</v>
      </c>
      <c r="GE49" s="2">
        <v>58</v>
      </c>
      <c r="GF49" s="2">
        <v>66.099999999999994</v>
      </c>
      <c r="GG49" s="2">
        <v>57.7</v>
      </c>
      <c r="GH49" s="2">
        <v>58.6</v>
      </c>
      <c r="GI49" s="2">
        <v>72.2</v>
      </c>
      <c r="GJ49" s="2">
        <v>72.599999999999994</v>
      </c>
      <c r="GK49" s="2">
        <v>79.400000000000006</v>
      </c>
      <c r="GL49" s="2">
        <v>68.3</v>
      </c>
      <c r="GM49" s="2">
        <v>60.9</v>
      </c>
      <c r="GN49" s="2">
        <v>68.099999999999994</v>
      </c>
      <c r="GO49" s="2">
        <v>67.900000000000006</v>
      </c>
      <c r="GP49" s="2">
        <v>70.7</v>
      </c>
      <c r="GQ49" s="2">
        <v>73.099999999999994</v>
      </c>
      <c r="GR49" s="2">
        <v>82.5</v>
      </c>
      <c r="GS49" s="2">
        <v>79</v>
      </c>
      <c r="GT49" s="2">
        <v>82.6</v>
      </c>
      <c r="GU49" s="2">
        <v>81.900000000000006</v>
      </c>
      <c r="GV49" s="2">
        <v>80.8</v>
      </c>
      <c r="GW49" s="2">
        <v>88.9</v>
      </c>
      <c r="GX49" s="2">
        <v>92.9</v>
      </c>
      <c r="GY49" s="2">
        <v>81.400000000000006</v>
      </c>
      <c r="GZ49" s="2">
        <v>87.2</v>
      </c>
      <c r="HA49" s="2">
        <v>84</v>
      </c>
      <c r="HB49" s="2">
        <v>89.3</v>
      </c>
      <c r="HC49" s="2">
        <v>91.3</v>
      </c>
      <c r="HD49" s="2">
        <v>97.6</v>
      </c>
      <c r="HE49" s="2">
        <v>92.4</v>
      </c>
      <c r="HF49" s="2">
        <v>96.5</v>
      </c>
      <c r="HG49" s="2">
        <v>96</v>
      </c>
      <c r="HH49" s="2">
        <v>101.5</v>
      </c>
      <c r="HI49" s="2">
        <v>109.2</v>
      </c>
      <c r="HJ49" s="2">
        <v>99.5</v>
      </c>
      <c r="HK49" s="2">
        <v>81.7</v>
      </c>
      <c r="HL49" s="2">
        <v>92.7</v>
      </c>
      <c r="HM49" s="2">
        <v>85.7</v>
      </c>
      <c r="HN49" s="2">
        <v>100.1</v>
      </c>
      <c r="HO49" s="2">
        <v>131.80000000000001</v>
      </c>
      <c r="HP49" s="2">
        <v>88.9</v>
      </c>
      <c r="HQ49" s="2">
        <v>92.5</v>
      </c>
      <c r="HR49" s="2">
        <v>91.5</v>
      </c>
      <c r="HS49" s="2">
        <v>93.4</v>
      </c>
      <c r="HT49" s="2">
        <v>96.3</v>
      </c>
      <c r="HU49" s="2">
        <v>101</v>
      </c>
      <c r="HV49" s="2">
        <v>103.2</v>
      </c>
      <c r="HW49" s="2">
        <v>82.1</v>
      </c>
      <c r="HX49" s="2">
        <v>95.5</v>
      </c>
      <c r="HY49" s="2">
        <v>93.3</v>
      </c>
      <c r="HZ49" s="2">
        <v>94.1</v>
      </c>
      <c r="IA49" s="2">
        <v>103.4</v>
      </c>
      <c r="IB49" s="2">
        <v>101.8</v>
      </c>
      <c r="IC49" s="2">
        <v>98.6</v>
      </c>
      <c r="ID49" s="2">
        <v>95.8</v>
      </c>
      <c r="IE49" s="2">
        <v>109.1</v>
      </c>
      <c r="IF49" s="2">
        <v>119.3</v>
      </c>
      <c r="IG49" s="2">
        <v>130</v>
      </c>
      <c r="IH49" s="2">
        <v>129</v>
      </c>
      <c r="II49" s="2">
        <v>95.9</v>
      </c>
      <c r="IJ49" s="2">
        <v>106.4</v>
      </c>
      <c r="IK49" s="2">
        <v>102.9</v>
      </c>
      <c r="IL49" s="2">
        <v>105.1</v>
      </c>
      <c r="IM49" s="2">
        <v>107.6</v>
      </c>
      <c r="IN49" s="2">
        <v>106.1</v>
      </c>
      <c r="IO49" s="2">
        <v>105.9</v>
      </c>
      <c r="IP49" s="2">
        <v>103.3</v>
      </c>
      <c r="IQ49" s="2">
        <v>118.1</v>
      </c>
      <c r="IR49" s="2">
        <v>118.1</v>
      </c>
      <c r="IS49" s="2">
        <v>123.9</v>
      </c>
      <c r="IT49" s="2">
        <v>122.5</v>
      </c>
      <c r="IU49" s="2">
        <v>101.7</v>
      </c>
      <c r="IV49" s="2">
        <v>110.3</v>
      </c>
      <c r="IW49" s="2">
        <v>107.5</v>
      </c>
      <c r="IX49" s="2">
        <v>110.1</v>
      </c>
      <c r="IY49" s="2">
        <v>120.8</v>
      </c>
      <c r="IZ49" s="2">
        <v>130.6</v>
      </c>
      <c r="JA49" s="2">
        <v>121.4</v>
      </c>
      <c r="JB49" s="2">
        <v>126.2</v>
      </c>
      <c r="JC49" s="2">
        <v>129.19999999999999</v>
      </c>
      <c r="JD49" s="2">
        <v>126</v>
      </c>
      <c r="JE49" s="2">
        <v>133.1</v>
      </c>
      <c r="JF49" s="2">
        <v>135</v>
      </c>
      <c r="JG49" s="2">
        <v>110.7</v>
      </c>
      <c r="JH49" s="2">
        <v>130.80000000000001</v>
      </c>
      <c r="JI49" s="2">
        <v>128</v>
      </c>
      <c r="JJ49" s="2">
        <v>135.1</v>
      </c>
      <c r="JK49" s="2">
        <v>138.19999999999999</v>
      </c>
      <c r="JL49" s="2">
        <v>150.5</v>
      </c>
      <c r="JM49" s="2">
        <v>139.30000000000001</v>
      </c>
      <c r="JN49" s="2">
        <v>146.19999999999999</v>
      </c>
      <c r="JO49" s="2">
        <v>143.9</v>
      </c>
      <c r="JP49" s="2">
        <v>147.30000000000001</v>
      </c>
      <c r="JQ49" s="2">
        <v>145.30000000000001</v>
      </c>
      <c r="JR49" s="2">
        <v>158.30000000000001</v>
      </c>
      <c r="JS49" s="2">
        <v>124.1</v>
      </c>
      <c r="JT49" s="2">
        <v>130.6</v>
      </c>
      <c r="JU49" s="2">
        <v>137.6</v>
      </c>
      <c r="JV49" s="2">
        <v>150.5</v>
      </c>
      <c r="JW49" s="2">
        <v>145.69999999999999</v>
      </c>
      <c r="JX49" s="2">
        <v>164.2</v>
      </c>
      <c r="JY49" s="2">
        <v>159.4</v>
      </c>
      <c r="JZ49" s="2">
        <v>158.30000000000001</v>
      </c>
      <c r="KA49" s="2">
        <v>152.30000000000001</v>
      </c>
      <c r="KB49" s="2">
        <v>149.19999999999999</v>
      </c>
      <c r="KC49" s="2">
        <v>167.8</v>
      </c>
      <c r="KD49" s="2">
        <v>148.69999999999999</v>
      </c>
      <c r="KE49" s="2">
        <v>130.1</v>
      </c>
      <c r="KF49" s="2">
        <v>141.5</v>
      </c>
      <c r="KG49" s="2">
        <v>132.5</v>
      </c>
      <c r="KH49" s="2">
        <v>142.19999999999999</v>
      </c>
      <c r="KI49" s="2">
        <v>155.4</v>
      </c>
      <c r="KJ49" s="2">
        <v>160.80000000000001</v>
      </c>
      <c r="KK49" s="2">
        <v>159.9</v>
      </c>
      <c r="KL49" s="2">
        <v>156.19999999999999</v>
      </c>
      <c r="KM49" s="2">
        <v>174.1</v>
      </c>
      <c r="KN49" s="2">
        <v>181.9</v>
      </c>
      <c r="KO49" s="2">
        <v>209.4</v>
      </c>
      <c r="KP49" s="2">
        <v>187.5</v>
      </c>
      <c r="KQ49" s="2">
        <v>164</v>
      </c>
      <c r="KR49" s="2">
        <v>178.2</v>
      </c>
      <c r="KS49" s="2">
        <v>172.3</v>
      </c>
      <c r="KT49" s="2">
        <v>184.5</v>
      </c>
      <c r="KU49" s="2">
        <v>197.5</v>
      </c>
      <c r="KV49" s="2">
        <v>192</v>
      </c>
      <c r="KW49" s="2">
        <v>190.5</v>
      </c>
      <c r="KX49" s="2">
        <v>204.5</v>
      </c>
      <c r="KY49" s="2">
        <v>231.9</v>
      </c>
      <c r="KZ49" s="2">
        <v>228.1</v>
      </c>
      <c r="LA49" s="2">
        <v>236.5</v>
      </c>
      <c r="LB49" s="2">
        <v>209.1</v>
      </c>
      <c r="LC49" s="2">
        <v>180.9</v>
      </c>
      <c r="LD49" s="2">
        <v>191.9</v>
      </c>
      <c r="LE49" s="2">
        <v>180.2</v>
      </c>
      <c r="LF49" s="2">
        <v>201.6</v>
      </c>
      <c r="LG49" s="2">
        <v>192.4</v>
      </c>
      <c r="LH49" s="2">
        <v>199.6</v>
      </c>
      <c r="LI49" s="2">
        <v>192.2</v>
      </c>
      <c r="LJ49" s="2">
        <v>194.8</v>
      </c>
      <c r="LK49" s="2">
        <v>205.6</v>
      </c>
      <c r="LL49" s="2">
        <v>200.2</v>
      </c>
      <c r="LM49" s="2">
        <v>220.9</v>
      </c>
      <c r="LN49" s="2">
        <v>201.7</v>
      </c>
      <c r="LO49" s="2">
        <v>158.69999999999999</v>
      </c>
      <c r="LP49" s="2">
        <v>172.4</v>
      </c>
      <c r="LQ49" s="2">
        <v>167.1</v>
      </c>
      <c r="LR49" s="2">
        <v>177.1</v>
      </c>
      <c r="LS49" s="2">
        <v>186.2</v>
      </c>
      <c r="LT49" s="2">
        <v>182.7</v>
      </c>
      <c r="LU49" s="2">
        <v>176.5</v>
      </c>
      <c r="LV49" s="2">
        <v>180</v>
      </c>
      <c r="LW49" s="2">
        <v>192.3</v>
      </c>
      <c r="LX49" s="2">
        <v>178.3</v>
      </c>
      <c r="LY49" s="2">
        <v>209.2</v>
      </c>
      <c r="LZ49" s="2">
        <v>173.4</v>
      </c>
      <c r="MA49" s="2">
        <v>153.30000000000001</v>
      </c>
      <c r="MB49" s="2">
        <v>164.6</v>
      </c>
      <c r="MC49" s="2">
        <v>163.30000000000001</v>
      </c>
      <c r="MD49" s="2">
        <v>168.7</v>
      </c>
      <c r="ME49" s="2">
        <v>191.1</v>
      </c>
      <c r="MF49" s="2">
        <v>190.7</v>
      </c>
      <c r="MG49" s="2">
        <v>183.6</v>
      </c>
      <c r="MH49" s="2">
        <v>179.7</v>
      </c>
      <c r="MI49" s="2">
        <v>175.7</v>
      </c>
      <c r="MJ49" s="2">
        <v>180.5</v>
      </c>
      <c r="MK49" s="2">
        <v>209.9</v>
      </c>
      <c r="ML49" s="2">
        <v>158.30000000000001</v>
      </c>
      <c r="MM49" s="2">
        <v>161.30000000000001</v>
      </c>
      <c r="MN49" s="2">
        <v>176.6</v>
      </c>
      <c r="MO49" s="2">
        <v>177.2</v>
      </c>
      <c r="MP49" s="2">
        <v>181.6</v>
      </c>
    </row>
    <row r="50" spans="1:354" x14ac:dyDescent="0.25">
      <c r="A50" t="s">
        <v>48</v>
      </c>
      <c r="B50" s="12" t="s">
        <v>268</v>
      </c>
      <c r="C50" t="s">
        <v>212</v>
      </c>
      <c r="D50" t="str">
        <f t="shared" si="0"/>
        <v>Electrical &amp; electronic goods retailing</v>
      </c>
      <c r="E50" s="2">
        <v>46.6</v>
      </c>
      <c r="F50" s="2">
        <v>49.6</v>
      </c>
      <c r="G50" s="2">
        <v>51.4</v>
      </c>
      <c r="H50" s="2">
        <v>50.9</v>
      </c>
      <c r="I50" s="2">
        <v>51.6</v>
      </c>
      <c r="J50" s="2">
        <v>49.6</v>
      </c>
      <c r="K50" s="2">
        <v>49.1</v>
      </c>
      <c r="L50" s="2">
        <v>53.2</v>
      </c>
      <c r="M50" s="2">
        <v>79</v>
      </c>
      <c r="N50" s="2">
        <v>50.1</v>
      </c>
      <c r="O50" s="2">
        <v>47.5</v>
      </c>
      <c r="P50" s="2">
        <v>58.6</v>
      </c>
      <c r="Q50" s="2">
        <v>51.3</v>
      </c>
      <c r="R50" s="2">
        <v>53.6</v>
      </c>
      <c r="S50" s="2">
        <v>53.6</v>
      </c>
      <c r="T50" s="2">
        <v>55</v>
      </c>
      <c r="U50" s="2">
        <v>61</v>
      </c>
      <c r="V50" s="2">
        <v>55</v>
      </c>
      <c r="W50" s="2">
        <v>52.6</v>
      </c>
      <c r="X50" s="2">
        <v>61.7</v>
      </c>
      <c r="Y50" s="2">
        <v>86.2</v>
      </c>
      <c r="Z50" s="2">
        <v>55.3</v>
      </c>
      <c r="AA50" s="2">
        <v>56.3</v>
      </c>
      <c r="AB50" s="2">
        <v>56.1</v>
      </c>
      <c r="AC50" s="2">
        <v>51.1</v>
      </c>
      <c r="AD50" s="2">
        <v>60.8</v>
      </c>
      <c r="AE50" s="2">
        <v>57.4</v>
      </c>
      <c r="AF50" s="2">
        <v>64.7</v>
      </c>
      <c r="AG50" s="2">
        <v>67.099999999999994</v>
      </c>
      <c r="AH50" s="2">
        <v>56.5</v>
      </c>
      <c r="AI50" s="2">
        <v>67.3</v>
      </c>
      <c r="AJ50" s="2">
        <v>76.5</v>
      </c>
      <c r="AK50" s="2">
        <v>107</v>
      </c>
      <c r="AL50" s="2">
        <v>58.3</v>
      </c>
      <c r="AM50" s="2">
        <v>49.9</v>
      </c>
      <c r="AN50" s="2">
        <v>60.6</v>
      </c>
      <c r="AO50" s="2">
        <v>54</v>
      </c>
      <c r="AP50" s="2">
        <v>67.2</v>
      </c>
      <c r="AQ50" s="2">
        <v>61.3</v>
      </c>
      <c r="AR50" s="2">
        <v>59.9</v>
      </c>
      <c r="AS50" s="2">
        <v>62.2</v>
      </c>
      <c r="AT50" s="2">
        <v>58.7</v>
      </c>
      <c r="AU50" s="2">
        <v>62.4</v>
      </c>
      <c r="AV50" s="2">
        <v>62.4</v>
      </c>
      <c r="AW50" s="2">
        <v>86.7</v>
      </c>
      <c r="AX50" s="2">
        <v>61.8</v>
      </c>
      <c r="AY50" s="2">
        <v>52.3</v>
      </c>
      <c r="AZ50" s="2">
        <v>52.1</v>
      </c>
      <c r="BA50" s="2">
        <v>59.8</v>
      </c>
      <c r="BB50" s="2">
        <v>68.3</v>
      </c>
      <c r="BC50" s="2">
        <v>62.3</v>
      </c>
      <c r="BD50" s="2">
        <v>64.7</v>
      </c>
      <c r="BE50" s="2">
        <v>63</v>
      </c>
      <c r="BF50" s="2">
        <v>58.8</v>
      </c>
      <c r="BG50" s="2">
        <v>62</v>
      </c>
      <c r="BH50" s="2">
        <v>59.1</v>
      </c>
      <c r="BI50" s="2">
        <v>88.4</v>
      </c>
      <c r="BJ50" s="2">
        <v>62.9</v>
      </c>
      <c r="BK50" s="2">
        <v>58.7</v>
      </c>
      <c r="BL50" s="2">
        <v>59.8</v>
      </c>
      <c r="BM50" s="2">
        <v>56.9</v>
      </c>
      <c r="BN50" s="2">
        <v>62.3</v>
      </c>
      <c r="BO50" s="2">
        <v>62.3</v>
      </c>
      <c r="BP50" s="2">
        <v>68.099999999999994</v>
      </c>
      <c r="BQ50" s="2">
        <v>63.7</v>
      </c>
      <c r="BR50" s="2">
        <v>65.400000000000006</v>
      </c>
      <c r="BS50" s="2">
        <v>73.099999999999994</v>
      </c>
      <c r="BT50" s="2">
        <v>83.2</v>
      </c>
      <c r="BU50" s="2">
        <v>109.7</v>
      </c>
      <c r="BV50" s="2">
        <v>72.400000000000006</v>
      </c>
      <c r="BW50" s="2">
        <v>74.5</v>
      </c>
      <c r="BX50" s="2">
        <v>84.6</v>
      </c>
      <c r="BY50" s="2">
        <v>68.099999999999994</v>
      </c>
      <c r="BZ50" s="2">
        <v>78</v>
      </c>
      <c r="CA50" s="2">
        <v>83.8</v>
      </c>
      <c r="CB50" s="2">
        <v>80.900000000000006</v>
      </c>
      <c r="CC50" s="2">
        <v>81.8</v>
      </c>
      <c r="CD50" s="2">
        <v>79.099999999999994</v>
      </c>
      <c r="CE50" s="2">
        <v>79</v>
      </c>
      <c r="CF50" s="2">
        <v>85.2</v>
      </c>
      <c r="CG50" s="2">
        <v>118.8</v>
      </c>
      <c r="CH50" s="2">
        <v>80.8</v>
      </c>
      <c r="CI50" s="2">
        <v>75.400000000000006</v>
      </c>
      <c r="CJ50" s="2">
        <v>80.900000000000006</v>
      </c>
      <c r="CK50" s="2">
        <v>80.3</v>
      </c>
      <c r="CL50" s="2">
        <v>88.8</v>
      </c>
      <c r="CM50" s="2">
        <v>91.9</v>
      </c>
      <c r="CN50" s="2">
        <v>93.3</v>
      </c>
      <c r="CO50" s="2">
        <v>99.4</v>
      </c>
      <c r="CP50" s="2">
        <v>96.6</v>
      </c>
      <c r="CQ50" s="2">
        <v>99.7</v>
      </c>
      <c r="CR50" s="2">
        <v>101.4</v>
      </c>
      <c r="CS50" s="2">
        <v>144.9</v>
      </c>
      <c r="CT50" s="2">
        <v>93.8</v>
      </c>
      <c r="CU50" s="2">
        <v>92.7</v>
      </c>
      <c r="CV50" s="2">
        <v>92.7</v>
      </c>
      <c r="CW50" s="2">
        <v>86.1</v>
      </c>
      <c r="CX50" s="2">
        <v>99.2</v>
      </c>
      <c r="CY50" s="2">
        <v>100.6</v>
      </c>
      <c r="CZ50" s="2">
        <v>93.8</v>
      </c>
      <c r="DA50" s="2">
        <v>102.3</v>
      </c>
      <c r="DB50" s="2">
        <v>90.9</v>
      </c>
      <c r="DC50" s="2">
        <v>99.2</v>
      </c>
      <c r="DD50" s="2">
        <v>107.2</v>
      </c>
      <c r="DE50" s="2">
        <v>150.6</v>
      </c>
      <c r="DF50" s="2">
        <v>106.2</v>
      </c>
      <c r="DG50" s="2">
        <v>100.1</v>
      </c>
      <c r="DH50" s="2">
        <v>98.5</v>
      </c>
      <c r="DI50" s="2">
        <v>98.2</v>
      </c>
      <c r="DJ50" s="2">
        <v>102.9</v>
      </c>
      <c r="DK50" s="2">
        <v>94.8</v>
      </c>
      <c r="DL50" s="2">
        <v>106.1</v>
      </c>
      <c r="DM50" s="2">
        <v>109.5</v>
      </c>
      <c r="DN50" s="2">
        <v>94.8</v>
      </c>
      <c r="DO50" s="2">
        <v>103</v>
      </c>
      <c r="DP50" s="2">
        <v>112.1</v>
      </c>
      <c r="DQ50" s="2">
        <v>155.6</v>
      </c>
      <c r="DR50" s="2">
        <v>105.5</v>
      </c>
      <c r="DS50" s="2">
        <v>99.5</v>
      </c>
      <c r="DT50" s="2">
        <v>99</v>
      </c>
      <c r="DU50" s="2">
        <v>92.5</v>
      </c>
      <c r="DV50" s="2">
        <v>102.1</v>
      </c>
      <c r="DW50" s="2">
        <v>99.5</v>
      </c>
      <c r="DX50" s="2">
        <v>108.1</v>
      </c>
      <c r="DY50" s="2">
        <v>97.3</v>
      </c>
      <c r="DZ50" s="2">
        <v>101.4</v>
      </c>
      <c r="EA50" s="2">
        <v>108.2</v>
      </c>
      <c r="EB50" s="2">
        <v>112</v>
      </c>
      <c r="EC50" s="2">
        <v>160.9</v>
      </c>
      <c r="ED50" s="2">
        <v>101.4</v>
      </c>
      <c r="EE50" s="2">
        <v>94.3</v>
      </c>
      <c r="EF50" s="2">
        <v>101.7</v>
      </c>
      <c r="EG50" s="2">
        <v>98.5</v>
      </c>
      <c r="EH50" s="2">
        <v>99.3</v>
      </c>
      <c r="EI50" s="2">
        <v>105.5</v>
      </c>
      <c r="EJ50" s="2">
        <v>113.9</v>
      </c>
      <c r="EK50" s="2">
        <v>104.2</v>
      </c>
      <c r="EL50" s="2">
        <v>120.6</v>
      </c>
      <c r="EM50" s="2">
        <v>115.1</v>
      </c>
      <c r="EN50" s="2">
        <v>133</v>
      </c>
      <c r="EO50" s="2">
        <v>194.4</v>
      </c>
      <c r="EP50" s="2">
        <v>126.4</v>
      </c>
      <c r="EQ50" s="2">
        <v>115.7</v>
      </c>
      <c r="ER50" s="2">
        <v>131.9</v>
      </c>
      <c r="ES50" s="2">
        <v>112.2</v>
      </c>
      <c r="ET50" s="2">
        <v>126.3</v>
      </c>
      <c r="EU50" s="2">
        <v>127.2</v>
      </c>
      <c r="EV50" s="2">
        <v>119.8</v>
      </c>
      <c r="EW50" s="2">
        <v>123.5</v>
      </c>
      <c r="EX50" s="2">
        <v>124.9</v>
      </c>
      <c r="EY50" s="2">
        <v>117.9</v>
      </c>
      <c r="EZ50" s="2">
        <v>128.80000000000001</v>
      </c>
      <c r="FA50" s="2">
        <v>175.7</v>
      </c>
      <c r="FB50" s="2">
        <v>120.5</v>
      </c>
      <c r="FC50" s="2">
        <v>112.6</v>
      </c>
      <c r="FD50" s="2">
        <v>121.1</v>
      </c>
      <c r="FE50" s="2">
        <v>117.1</v>
      </c>
      <c r="FF50" s="2">
        <v>129.9</v>
      </c>
      <c r="FG50" s="2">
        <v>145.19999999999999</v>
      </c>
      <c r="FH50" s="2">
        <v>126.2</v>
      </c>
      <c r="FI50" s="2">
        <v>129.30000000000001</v>
      </c>
      <c r="FJ50" s="2">
        <v>125</v>
      </c>
      <c r="FK50" s="2">
        <v>128.69999999999999</v>
      </c>
      <c r="FL50" s="2">
        <v>138.4</v>
      </c>
      <c r="FM50" s="2">
        <v>194.1</v>
      </c>
      <c r="FN50" s="2">
        <v>130.30000000000001</v>
      </c>
      <c r="FO50" s="2">
        <v>119.4</v>
      </c>
      <c r="FP50" s="2">
        <v>126.5</v>
      </c>
      <c r="FQ50" s="2">
        <v>112.4</v>
      </c>
      <c r="FR50" s="2">
        <v>136.6</v>
      </c>
      <c r="FS50" s="2">
        <v>129</v>
      </c>
      <c r="FT50" s="2">
        <v>147.69999999999999</v>
      </c>
      <c r="FU50" s="2">
        <v>141.69999999999999</v>
      </c>
      <c r="FV50" s="2">
        <v>135.5</v>
      </c>
      <c r="FW50" s="2">
        <v>131.1</v>
      </c>
      <c r="FX50" s="2">
        <v>149.6</v>
      </c>
      <c r="FY50" s="2">
        <v>207.2</v>
      </c>
      <c r="FZ50" s="2">
        <v>137</v>
      </c>
      <c r="GA50" s="2">
        <v>125.1</v>
      </c>
      <c r="GB50" s="2">
        <v>126</v>
      </c>
      <c r="GC50" s="2">
        <v>129.19999999999999</v>
      </c>
      <c r="GD50" s="2">
        <v>143.19999999999999</v>
      </c>
      <c r="GE50" s="2">
        <v>142.69999999999999</v>
      </c>
      <c r="GF50" s="2">
        <v>140</v>
      </c>
      <c r="GG50" s="2">
        <v>135.19999999999999</v>
      </c>
      <c r="GH50" s="2">
        <v>136.1</v>
      </c>
      <c r="GI50" s="2">
        <v>150.19999999999999</v>
      </c>
      <c r="GJ50" s="2">
        <v>154.6</v>
      </c>
      <c r="GK50" s="2">
        <v>223.6</v>
      </c>
      <c r="GL50" s="2">
        <v>152.1</v>
      </c>
      <c r="GM50" s="2">
        <v>134.6</v>
      </c>
      <c r="GN50" s="2">
        <v>129.80000000000001</v>
      </c>
      <c r="GO50" s="2">
        <v>128.30000000000001</v>
      </c>
      <c r="GP50" s="2">
        <v>136.4</v>
      </c>
      <c r="GQ50" s="2">
        <v>139</v>
      </c>
      <c r="GR50" s="2">
        <v>142.69999999999999</v>
      </c>
      <c r="GS50" s="2">
        <v>146.4</v>
      </c>
      <c r="GT50" s="2">
        <v>140.4</v>
      </c>
      <c r="GU50" s="2">
        <v>151.19999999999999</v>
      </c>
      <c r="GV50" s="2">
        <v>151.80000000000001</v>
      </c>
      <c r="GW50" s="2">
        <v>215.7</v>
      </c>
      <c r="GX50" s="2">
        <v>160.5</v>
      </c>
      <c r="GY50" s="2">
        <v>139.6</v>
      </c>
      <c r="GZ50" s="2">
        <v>147.5</v>
      </c>
      <c r="HA50" s="2">
        <v>135.6</v>
      </c>
      <c r="HB50" s="2">
        <v>143.6</v>
      </c>
      <c r="HC50" s="2">
        <v>154</v>
      </c>
      <c r="HD50" s="2">
        <v>146.19999999999999</v>
      </c>
      <c r="HE50" s="2">
        <v>142.80000000000001</v>
      </c>
      <c r="HF50" s="2">
        <v>135.19999999999999</v>
      </c>
      <c r="HG50" s="2">
        <v>134.30000000000001</v>
      </c>
      <c r="HH50" s="2">
        <v>142.5</v>
      </c>
      <c r="HI50" s="2">
        <v>208.8</v>
      </c>
      <c r="HJ50" s="2">
        <v>151.6</v>
      </c>
      <c r="HK50" s="2">
        <v>136.9</v>
      </c>
      <c r="HL50" s="2">
        <v>147.5</v>
      </c>
      <c r="HM50" s="2">
        <v>140.5</v>
      </c>
      <c r="HN50" s="2">
        <v>165.4</v>
      </c>
      <c r="HO50" s="2">
        <v>190.6</v>
      </c>
      <c r="HP50" s="2">
        <v>191.7</v>
      </c>
      <c r="HQ50" s="2">
        <v>203.8</v>
      </c>
      <c r="HR50" s="2">
        <v>193.3</v>
      </c>
      <c r="HS50" s="2">
        <v>201.9</v>
      </c>
      <c r="HT50" s="2">
        <v>197.2</v>
      </c>
      <c r="HU50" s="2">
        <v>243.9</v>
      </c>
      <c r="HV50" s="2">
        <v>177.3</v>
      </c>
      <c r="HW50" s="2">
        <v>156.6</v>
      </c>
      <c r="HX50" s="2">
        <v>170.8</v>
      </c>
      <c r="HY50" s="2">
        <v>160.69999999999999</v>
      </c>
      <c r="HZ50" s="2">
        <v>187.5</v>
      </c>
      <c r="IA50" s="2">
        <v>192</v>
      </c>
      <c r="IB50" s="2">
        <v>190.2</v>
      </c>
      <c r="IC50" s="2">
        <v>196.7</v>
      </c>
      <c r="ID50" s="2">
        <v>188.4</v>
      </c>
      <c r="IE50" s="2">
        <v>198.6</v>
      </c>
      <c r="IF50" s="2">
        <v>220.2</v>
      </c>
      <c r="IG50" s="2">
        <v>301.5</v>
      </c>
      <c r="IH50" s="2">
        <v>220.5</v>
      </c>
      <c r="II50" s="2">
        <v>196.1</v>
      </c>
      <c r="IJ50" s="2">
        <v>197.7</v>
      </c>
      <c r="IK50" s="2">
        <v>209.6</v>
      </c>
      <c r="IL50" s="2">
        <v>239.5</v>
      </c>
      <c r="IM50" s="2">
        <v>251.5</v>
      </c>
      <c r="IN50" s="2">
        <v>258.39999999999998</v>
      </c>
      <c r="IO50" s="2">
        <v>261.10000000000002</v>
      </c>
      <c r="IP50" s="2">
        <v>256.39999999999998</v>
      </c>
      <c r="IQ50" s="2">
        <v>238.3</v>
      </c>
      <c r="IR50" s="2">
        <v>240.3</v>
      </c>
      <c r="IS50" s="2">
        <v>326.2</v>
      </c>
      <c r="IT50" s="2">
        <v>209.7</v>
      </c>
      <c r="IU50" s="2">
        <v>180.7</v>
      </c>
      <c r="IV50" s="2">
        <v>187</v>
      </c>
      <c r="IW50" s="2">
        <v>169</v>
      </c>
      <c r="IX50" s="2">
        <v>183.6</v>
      </c>
      <c r="IY50" s="2">
        <v>202.6</v>
      </c>
      <c r="IZ50" s="2">
        <v>204.5</v>
      </c>
      <c r="JA50" s="2">
        <v>214.2</v>
      </c>
      <c r="JB50" s="2">
        <v>209.9</v>
      </c>
      <c r="JC50" s="2">
        <v>234</v>
      </c>
      <c r="JD50" s="2">
        <v>248.3</v>
      </c>
      <c r="JE50" s="2">
        <v>343.3</v>
      </c>
      <c r="JF50" s="2">
        <v>237.9</v>
      </c>
      <c r="JG50" s="2">
        <v>221.2</v>
      </c>
      <c r="JH50" s="2">
        <v>227.5</v>
      </c>
      <c r="JI50" s="2">
        <v>214.4</v>
      </c>
      <c r="JJ50" s="2">
        <v>230.8</v>
      </c>
      <c r="JK50" s="2">
        <v>257</v>
      </c>
      <c r="JL50" s="2">
        <v>245.5</v>
      </c>
      <c r="JM50" s="2">
        <v>243.3</v>
      </c>
      <c r="JN50" s="2">
        <v>244.1</v>
      </c>
      <c r="JO50" s="2">
        <v>256.8</v>
      </c>
      <c r="JP50" s="2">
        <v>284.39999999999998</v>
      </c>
      <c r="JQ50" s="2">
        <v>374.6</v>
      </c>
      <c r="JR50" s="2">
        <v>252.4</v>
      </c>
      <c r="JS50" s="2">
        <v>224.4</v>
      </c>
      <c r="JT50" s="2">
        <v>234.3</v>
      </c>
      <c r="JU50" s="2">
        <v>227.1</v>
      </c>
      <c r="JV50" s="2">
        <v>231.1</v>
      </c>
      <c r="JW50" s="2">
        <v>264.7</v>
      </c>
      <c r="JX50" s="2">
        <v>269.7</v>
      </c>
      <c r="JY50" s="2">
        <v>262</v>
      </c>
      <c r="JZ50" s="2">
        <v>254.3</v>
      </c>
      <c r="KA50" s="2">
        <v>284.39999999999998</v>
      </c>
      <c r="KB50" s="2">
        <v>303.60000000000002</v>
      </c>
      <c r="KC50" s="2">
        <v>426.6</v>
      </c>
      <c r="KD50" s="2">
        <v>296.8</v>
      </c>
      <c r="KE50" s="2">
        <v>253.8</v>
      </c>
      <c r="KF50" s="2">
        <v>281.89999999999998</v>
      </c>
      <c r="KG50" s="2">
        <v>241.8</v>
      </c>
      <c r="KH50" s="2">
        <v>275.89999999999998</v>
      </c>
      <c r="KI50" s="2">
        <v>311.10000000000002</v>
      </c>
      <c r="KJ50" s="2">
        <v>308.60000000000002</v>
      </c>
      <c r="KK50" s="2">
        <v>311.2</v>
      </c>
      <c r="KL50" s="2">
        <v>318.10000000000002</v>
      </c>
      <c r="KM50" s="2">
        <v>315.60000000000002</v>
      </c>
      <c r="KN50" s="2">
        <v>347.1</v>
      </c>
      <c r="KO50" s="2">
        <v>463.1</v>
      </c>
      <c r="KP50" s="2">
        <v>338.4</v>
      </c>
      <c r="KQ50" s="2">
        <v>307.3</v>
      </c>
      <c r="KR50" s="2">
        <v>351.8</v>
      </c>
      <c r="KS50" s="2">
        <v>291.2</v>
      </c>
      <c r="KT50" s="2">
        <v>315.3</v>
      </c>
      <c r="KU50" s="2">
        <v>355.5</v>
      </c>
      <c r="KV50" s="2">
        <v>335.8</v>
      </c>
      <c r="KW50" s="2">
        <v>344.8</v>
      </c>
      <c r="KX50" s="2">
        <v>337.4</v>
      </c>
      <c r="KY50" s="2">
        <v>326.7</v>
      </c>
      <c r="KZ50" s="2">
        <v>359</v>
      </c>
      <c r="LA50" s="2">
        <v>488.7</v>
      </c>
      <c r="LB50" s="2">
        <v>328.5</v>
      </c>
      <c r="LC50" s="2">
        <v>278.2</v>
      </c>
      <c r="LD50" s="2">
        <v>294.89999999999998</v>
      </c>
      <c r="LE50" s="2">
        <v>293.39999999999998</v>
      </c>
      <c r="LF50" s="2">
        <v>313</v>
      </c>
      <c r="LG50" s="2">
        <v>333.9</v>
      </c>
      <c r="LH50" s="2">
        <v>332.6</v>
      </c>
      <c r="LI50" s="2">
        <v>339</v>
      </c>
      <c r="LJ50" s="2">
        <v>312.5</v>
      </c>
      <c r="LK50" s="2">
        <v>327.60000000000002</v>
      </c>
      <c r="LL50" s="2">
        <v>343.7</v>
      </c>
      <c r="LM50" s="2">
        <v>550.1</v>
      </c>
      <c r="LN50" s="2">
        <v>340.7</v>
      </c>
      <c r="LO50" s="2">
        <v>276.3</v>
      </c>
      <c r="LP50" s="2">
        <v>316.2</v>
      </c>
      <c r="LQ50" s="2">
        <v>287.10000000000002</v>
      </c>
      <c r="LR50" s="2">
        <v>309.39999999999998</v>
      </c>
      <c r="LS50" s="2">
        <v>346</v>
      </c>
      <c r="LT50" s="2">
        <v>321</v>
      </c>
      <c r="LU50" s="2">
        <v>330.4</v>
      </c>
      <c r="LV50" s="2">
        <v>302.39999999999998</v>
      </c>
      <c r="LW50" s="2">
        <v>342.5</v>
      </c>
      <c r="LX50" s="2">
        <v>371.4</v>
      </c>
      <c r="LY50" s="2">
        <v>530.70000000000005</v>
      </c>
      <c r="LZ50" s="2">
        <v>326.39999999999998</v>
      </c>
      <c r="MA50" s="2">
        <v>270.39999999999998</v>
      </c>
      <c r="MB50" s="2">
        <v>294.10000000000002</v>
      </c>
      <c r="MC50" s="2">
        <v>271.2</v>
      </c>
      <c r="MD50" s="2">
        <v>288.5</v>
      </c>
      <c r="ME50" s="2">
        <v>319.3</v>
      </c>
      <c r="MF50" s="2">
        <v>294.2</v>
      </c>
      <c r="MG50" s="2">
        <v>302.7</v>
      </c>
      <c r="MH50" s="2">
        <v>284.2</v>
      </c>
      <c r="MI50" s="2">
        <v>277</v>
      </c>
      <c r="MJ50" s="2">
        <v>307</v>
      </c>
      <c r="MK50" s="2">
        <v>466.6</v>
      </c>
      <c r="ML50" s="2">
        <v>286.39999999999998</v>
      </c>
      <c r="MM50" s="2">
        <v>243.4</v>
      </c>
      <c r="MN50" s="2">
        <v>267.10000000000002</v>
      </c>
      <c r="MO50" s="2">
        <v>247.9</v>
      </c>
      <c r="MP50" s="2">
        <v>267.39999999999998</v>
      </c>
    </row>
    <row r="51" spans="1:354" x14ac:dyDescent="0.25">
      <c r="A51" t="s">
        <v>49</v>
      </c>
      <c r="B51" s="12" t="s">
        <v>269</v>
      </c>
      <c r="C51" t="s">
        <v>212</v>
      </c>
      <c r="D51" t="str">
        <f t="shared" si="0"/>
        <v>Hardware, building &amp; garden supplies retailing</v>
      </c>
      <c r="E51" s="2">
        <v>13.3</v>
      </c>
      <c r="F51" s="2">
        <v>12.7</v>
      </c>
      <c r="G51" s="2">
        <v>12.9</v>
      </c>
      <c r="H51" s="2">
        <v>13.9</v>
      </c>
      <c r="I51" s="2">
        <v>12.8</v>
      </c>
      <c r="J51" s="2">
        <v>14.5</v>
      </c>
      <c r="K51" s="2">
        <v>13.1</v>
      </c>
      <c r="L51" s="2">
        <v>14.9</v>
      </c>
      <c r="M51" s="2">
        <v>29.4</v>
      </c>
      <c r="N51" s="2">
        <v>14.1</v>
      </c>
      <c r="O51" s="2">
        <v>12.3</v>
      </c>
      <c r="P51" s="2">
        <v>16.600000000000001</v>
      </c>
      <c r="Q51" s="2">
        <v>11.1</v>
      </c>
      <c r="R51" s="2">
        <v>12</v>
      </c>
      <c r="S51" s="2">
        <v>12</v>
      </c>
      <c r="T51" s="2">
        <v>14.4</v>
      </c>
      <c r="U51" s="2">
        <v>14</v>
      </c>
      <c r="V51" s="2">
        <v>15.1</v>
      </c>
      <c r="W51" s="2">
        <v>14.7</v>
      </c>
      <c r="X51" s="2">
        <v>16.7</v>
      </c>
      <c r="Y51" s="2">
        <v>34.200000000000003</v>
      </c>
      <c r="Z51" s="2">
        <v>15.7</v>
      </c>
      <c r="AA51" s="2">
        <v>14.2</v>
      </c>
      <c r="AB51" s="2">
        <v>19</v>
      </c>
      <c r="AC51" s="2">
        <v>13.4</v>
      </c>
      <c r="AD51" s="2">
        <v>15.9</v>
      </c>
      <c r="AE51" s="2">
        <v>14.9</v>
      </c>
      <c r="AF51" s="2">
        <v>16.3</v>
      </c>
      <c r="AG51" s="2">
        <v>18.600000000000001</v>
      </c>
      <c r="AH51" s="2">
        <v>16.600000000000001</v>
      </c>
      <c r="AI51" s="2">
        <v>17.399999999999999</v>
      </c>
      <c r="AJ51" s="2">
        <v>18.899999999999999</v>
      </c>
      <c r="AK51" s="2">
        <v>33.700000000000003</v>
      </c>
      <c r="AL51" s="2">
        <v>18.2</v>
      </c>
      <c r="AM51" s="2">
        <v>17.600000000000001</v>
      </c>
      <c r="AN51" s="2">
        <v>20.399999999999999</v>
      </c>
      <c r="AO51" s="2">
        <v>16.100000000000001</v>
      </c>
      <c r="AP51" s="2">
        <v>17.7</v>
      </c>
      <c r="AQ51" s="2">
        <v>15.6</v>
      </c>
      <c r="AR51" s="2">
        <v>17.899999999999999</v>
      </c>
      <c r="AS51" s="2">
        <v>20.100000000000001</v>
      </c>
      <c r="AT51" s="2">
        <v>21</v>
      </c>
      <c r="AU51" s="2">
        <v>24.2</v>
      </c>
      <c r="AV51" s="2">
        <v>28.3</v>
      </c>
      <c r="AW51" s="2">
        <v>46.8</v>
      </c>
      <c r="AX51" s="2">
        <v>21.6</v>
      </c>
      <c r="AY51" s="2">
        <v>21.6</v>
      </c>
      <c r="AZ51" s="2">
        <v>22.2</v>
      </c>
      <c r="BA51" s="2">
        <v>20.399999999999999</v>
      </c>
      <c r="BB51" s="2">
        <v>20.5</v>
      </c>
      <c r="BC51" s="2">
        <v>20.6</v>
      </c>
      <c r="BD51" s="2">
        <v>19.5</v>
      </c>
      <c r="BE51" s="2">
        <v>20.6</v>
      </c>
      <c r="BF51" s="2">
        <v>22.2</v>
      </c>
      <c r="BG51" s="2">
        <v>24.3</v>
      </c>
      <c r="BH51" s="2">
        <v>26.4</v>
      </c>
      <c r="BI51" s="2">
        <v>44.5</v>
      </c>
      <c r="BJ51" s="2">
        <v>21.4</v>
      </c>
      <c r="BK51" s="2">
        <v>20.5</v>
      </c>
      <c r="BL51" s="2">
        <v>21</v>
      </c>
      <c r="BM51" s="2">
        <v>19</v>
      </c>
      <c r="BN51" s="2">
        <v>19.899999999999999</v>
      </c>
      <c r="BO51" s="2">
        <v>19.600000000000001</v>
      </c>
      <c r="BP51" s="2">
        <v>18.899999999999999</v>
      </c>
      <c r="BQ51" s="2">
        <v>19</v>
      </c>
      <c r="BR51" s="2">
        <v>20.2</v>
      </c>
      <c r="BS51" s="2">
        <v>23.2</v>
      </c>
      <c r="BT51" s="2">
        <v>26</v>
      </c>
      <c r="BU51" s="2">
        <v>45.9</v>
      </c>
      <c r="BV51" s="2">
        <v>23.3</v>
      </c>
      <c r="BW51" s="2">
        <v>20.399999999999999</v>
      </c>
      <c r="BX51" s="2">
        <v>22.2</v>
      </c>
      <c r="BY51" s="2">
        <v>21.3</v>
      </c>
      <c r="BZ51" s="2">
        <v>24.5</v>
      </c>
      <c r="CA51" s="2">
        <v>26.9</v>
      </c>
      <c r="CB51" s="2">
        <v>28.2</v>
      </c>
      <c r="CC51" s="2">
        <v>30.1</v>
      </c>
      <c r="CD51" s="2">
        <v>27.6</v>
      </c>
      <c r="CE51" s="2">
        <v>27.8</v>
      </c>
      <c r="CF51" s="2">
        <v>30</v>
      </c>
      <c r="CG51" s="2">
        <v>52.9</v>
      </c>
      <c r="CH51" s="2">
        <v>38</v>
      </c>
      <c r="CI51" s="2">
        <v>33.700000000000003</v>
      </c>
      <c r="CJ51" s="2">
        <v>38.1</v>
      </c>
      <c r="CK51" s="2">
        <v>34.299999999999997</v>
      </c>
      <c r="CL51" s="2">
        <v>34.6</v>
      </c>
      <c r="CM51" s="2">
        <v>33.1</v>
      </c>
      <c r="CN51" s="2">
        <v>26.2</v>
      </c>
      <c r="CO51" s="2">
        <v>27.1</v>
      </c>
      <c r="CP51" s="2">
        <v>35</v>
      </c>
      <c r="CQ51" s="2">
        <v>38.9</v>
      </c>
      <c r="CR51" s="2">
        <v>41.5</v>
      </c>
      <c r="CS51" s="2">
        <v>63.3</v>
      </c>
      <c r="CT51" s="2">
        <v>43</v>
      </c>
      <c r="CU51" s="2">
        <v>39.1</v>
      </c>
      <c r="CV51" s="2">
        <v>46.1</v>
      </c>
      <c r="CW51" s="2">
        <v>37.6</v>
      </c>
      <c r="CX51" s="2">
        <v>36.4</v>
      </c>
      <c r="CY51" s="2">
        <v>31.1</v>
      </c>
      <c r="CZ51" s="2">
        <v>28.3</v>
      </c>
      <c r="DA51" s="2">
        <v>32.700000000000003</v>
      </c>
      <c r="DB51" s="2">
        <v>31.3</v>
      </c>
      <c r="DC51" s="2">
        <v>35.9</v>
      </c>
      <c r="DD51" s="2">
        <v>39.299999999999997</v>
      </c>
      <c r="DE51" s="2">
        <v>57.2</v>
      </c>
      <c r="DF51" s="2">
        <v>42</v>
      </c>
      <c r="DG51" s="2">
        <v>44.8</v>
      </c>
      <c r="DH51" s="2">
        <v>32</v>
      </c>
      <c r="DI51" s="2">
        <v>28.4</v>
      </c>
      <c r="DJ51" s="2">
        <v>28.9</v>
      </c>
      <c r="DK51" s="2">
        <v>27.5</v>
      </c>
      <c r="DL51" s="2">
        <v>28.4</v>
      </c>
      <c r="DM51" s="2">
        <v>28.8</v>
      </c>
      <c r="DN51" s="2">
        <v>33.9</v>
      </c>
      <c r="DO51" s="2">
        <v>36.1</v>
      </c>
      <c r="DP51" s="2">
        <v>41.9</v>
      </c>
      <c r="DQ51" s="2">
        <v>61.7</v>
      </c>
      <c r="DR51" s="2">
        <v>41.3</v>
      </c>
      <c r="DS51" s="2">
        <v>37.4</v>
      </c>
      <c r="DT51" s="2">
        <v>37.200000000000003</v>
      </c>
      <c r="DU51" s="2">
        <v>36.4</v>
      </c>
      <c r="DV51" s="2">
        <v>35.200000000000003</v>
      </c>
      <c r="DW51" s="2">
        <v>31.9</v>
      </c>
      <c r="DX51" s="2">
        <v>30.5</v>
      </c>
      <c r="DY51" s="2">
        <v>31.6</v>
      </c>
      <c r="DZ51" s="2">
        <v>35.4</v>
      </c>
      <c r="EA51" s="2">
        <v>40.299999999999997</v>
      </c>
      <c r="EB51" s="2">
        <v>47.7</v>
      </c>
      <c r="EC51" s="2">
        <v>61.8</v>
      </c>
      <c r="ED51" s="2">
        <v>48.4</v>
      </c>
      <c r="EE51" s="2">
        <v>44.8</v>
      </c>
      <c r="EF51" s="2">
        <v>45</v>
      </c>
      <c r="EG51" s="2">
        <v>38.1</v>
      </c>
      <c r="EH51" s="2">
        <v>35.6</v>
      </c>
      <c r="EI51" s="2">
        <v>30</v>
      </c>
      <c r="EJ51" s="2">
        <v>28.2</v>
      </c>
      <c r="EK51" s="2">
        <v>29.7</v>
      </c>
      <c r="EL51" s="2">
        <v>38.4</v>
      </c>
      <c r="EM51" s="2">
        <v>42.2</v>
      </c>
      <c r="EN51" s="2">
        <v>47.1</v>
      </c>
      <c r="EO51" s="2">
        <v>66.099999999999994</v>
      </c>
      <c r="EP51" s="2">
        <v>42.8</v>
      </c>
      <c r="EQ51" s="2">
        <v>47.3</v>
      </c>
      <c r="ER51" s="2">
        <v>53.2</v>
      </c>
      <c r="ES51" s="2">
        <v>46.3</v>
      </c>
      <c r="ET51" s="2">
        <v>49.3</v>
      </c>
      <c r="EU51" s="2">
        <v>49</v>
      </c>
      <c r="EV51" s="2">
        <v>49.9</v>
      </c>
      <c r="EW51" s="2">
        <v>52.5</v>
      </c>
      <c r="EX51" s="2">
        <v>54.2</v>
      </c>
      <c r="EY51" s="2">
        <v>57.7</v>
      </c>
      <c r="EZ51" s="2">
        <v>65</v>
      </c>
      <c r="FA51" s="2">
        <v>80.900000000000006</v>
      </c>
      <c r="FB51" s="2">
        <v>61.6</v>
      </c>
      <c r="FC51" s="2">
        <v>60.6</v>
      </c>
      <c r="FD51" s="2">
        <v>68.900000000000006</v>
      </c>
      <c r="FE51" s="2">
        <v>62.2</v>
      </c>
      <c r="FF51" s="2">
        <v>65</v>
      </c>
      <c r="FG51" s="2">
        <v>65.7</v>
      </c>
      <c r="FH51" s="2">
        <v>66.599999999999994</v>
      </c>
      <c r="FI51" s="2">
        <v>72.2</v>
      </c>
      <c r="FJ51" s="2">
        <v>76.900000000000006</v>
      </c>
      <c r="FK51" s="2">
        <v>68</v>
      </c>
      <c r="FL51" s="2">
        <v>73.900000000000006</v>
      </c>
      <c r="FM51" s="2">
        <v>89.9</v>
      </c>
      <c r="FN51" s="2">
        <v>67.099999999999994</v>
      </c>
      <c r="FO51" s="2">
        <v>66.7</v>
      </c>
      <c r="FP51" s="2">
        <v>64.599999999999994</v>
      </c>
      <c r="FQ51" s="2">
        <v>57</v>
      </c>
      <c r="FR51" s="2">
        <v>65</v>
      </c>
      <c r="FS51" s="2">
        <v>64.3</v>
      </c>
      <c r="FT51" s="2">
        <v>60.4</v>
      </c>
      <c r="FU51" s="2">
        <v>65.099999999999994</v>
      </c>
      <c r="FV51" s="2">
        <v>60.9</v>
      </c>
      <c r="FW51" s="2">
        <v>66.599999999999994</v>
      </c>
      <c r="FX51" s="2">
        <v>67.5</v>
      </c>
      <c r="FY51" s="2">
        <v>80.099999999999994</v>
      </c>
      <c r="FZ51" s="2">
        <v>63.7</v>
      </c>
      <c r="GA51" s="2">
        <v>63.7</v>
      </c>
      <c r="GB51" s="2">
        <v>63.5</v>
      </c>
      <c r="GC51" s="2">
        <v>60.1</v>
      </c>
      <c r="GD51" s="2">
        <v>64.2</v>
      </c>
      <c r="GE51" s="2">
        <v>59</v>
      </c>
      <c r="GF51" s="2">
        <v>65.099999999999994</v>
      </c>
      <c r="GG51" s="2">
        <v>67</v>
      </c>
      <c r="GH51" s="2">
        <v>71.2</v>
      </c>
      <c r="GI51" s="2">
        <v>59</v>
      </c>
      <c r="GJ51" s="2">
        <v>62.5</v>
      </c>
      <c r="GK51" s="2">
        <v>75.2</v>
      </c>
      <c r="GL51" s="2">
        <v>59.5</v>
      </c>
      <c r="GM51" s="2">
        <v>51.9</v>
      </c>
      <c r="GN51" s="2">
        <v>56.5</v>
      </c>
      <c r="GO51" s="2">
        <v>52.9</v>
      </c>
      <c r="GP51" s="2">
        <v>57.1</v>
      </c>
      <c r="GQ51" s="2">
        <v>56.9</v>
      </c>
      <c r="GR51" s="2">
        <v>59</v>
      </c>
      <c r="GS51" s="2">
        <v>63.3</v>
      </c>
      <c r="GT51" s="2">
        <v>68.5</v>
      </c>
      <c r="GU51" s="2">
        <v>74.2</v>
      </c>
      <c r="GV51" s="2">
        <v>76.3</v>
      </c>
      <c r="GW51" s="2">
        <v>101.7</v>
      </c>
      <c r="GX51" s="2">
        <v>82.9</v>
      </c>
      <c r="GY51" s="2">
        <v>82.4</v>
      </c>
      <c r="GZ51" s="2">
        <v>92.1</v>
      </c>
      <c r="HA51" s="2">
        <v>86.9</v>
      </c>
      <c r="HB51" s="2">
        <v>79.599999999999994</v>
      </c>
      <c r="HC51" s="2">
        <v>82.8</v>
      </c>
      <c r="HD51" s="2">
        <v>73.5</v>
      </c>
      <c r="HE51" s="2">
        <v>80.8</v>
      </c>
      <c r="HF51" s="2">
        <v>98.6</v>
      </c>
      <c r="HG51" s="2">
        <v>95.3</v>
      </c>
      <c r="HH51" s="2">
        <v>100.5</v>
      </c>
      <c r="HI51" s="2">
        <v>121.7</v>
      </c>
      <c r="HJ51" s="2">
        <v>102.5</v>
      </c>
      <c r="HK51" s="2">
        <v>97.9</v>
      </c>
      <c r="HL51" s="2">
        <v>104.3</v>
      </c>
      <c r="HM51" s="2">
        <v>95.6</v>
      </c>
      <c r="HN51" s="2">
        <v>99.8</v>
      </c>
      <c r="HO51" s="2">
        <v>105</v>
      </c>
      <c r="HP51" s="2">
        <v>98.5</v>
      </c>
      <c r="HQ51" s="2">
        <v>102.4</v>
      </c>
      <c r="HR51" s="2">
        <v>105.2</v>
      </c>
      <c r="HS51" s="2">
        <v>118.3</v>
      </c>
      <c r="HT51" s="2">
        <v>119.8</v>
      </c>
      <c r="HU51" s="2">
        <v>150.69999999999999</v>
      </c>
      <c r="HV51" s="2">
        <v>117.9</v>
      </c>
      <c r="HW51" s="2">
        <v>114.2</v>
      </c>
      <c r="HX51" s="2">
        <v>122</v>
      </c>
      <c r="HY51" s="2">
        <v>115.5</v>
      </c>
      <c r="HZ51" s="2">
        <v>119</v>
      </c>
      <c r="IA51" s="2">
        <v>118.3</v>
      </c>
      <c r="IB51" s="2">
        <v>130.19999999999999</v>
      </c>
      <c r="IC51" s="2">
        <v>138.9</v>
      </c>
      <c r="ID51" s="2">
        <v>134.30000000000001</v>
      </c>
      <c r="IE51" s="2">
        <v>150.19999999999999</v>
      </c>
      <c r="IF51" s="2">
        <v>159.80000000000001</v>
      </c>
      <c r="IG51" s="2">
        <v>181.2</v>
      </c>
      <c r="IH51" s="2">
        <v>147.69999999999999</v>
      </c>
      <c r="II51" s="2">
        <v>141.4</v>
      </c>
      <c r="IJ51" s="2">
        <v>157</v>
      </c>
      <c r="IK51" s="2">
        <v>144</v>
      </c>
      <c r="IL51" s="2">
        <v>151.5</v>
      </c>
      <c r="IM51" s="2">
        <v>143.4</v>
      </c>
      <c r="IN51" s="2">
        <v>152.19999999999999</v>
      </c>
      <c r="IO51" s="2">
        <v>154.19999999999999</v>
      </c>
      <c r="IP51" s="2">
        <v>167.6</v>
      </c>
      <c r="IQ51" s="2">
        <v>176.9</v>
      </c>
      <c r="IR51" s="2">
        <v>188.6</v>
      </c>
      <c r="IS51" s="2">
        <v>209.9</v>
      </c>
      <c r="IT51" s="2">
        <v>174</v>
      </c>
      <c r="IU51" s="2">
        <v>153.1</v>
      </c>
      <c r="IV51" s="2">
        <v>174.9</v>
      </c>
      <c r="IW51" s="2">
        <v>173.7</v>
      </c>
      <c r="IX51" s="2">
        <v>183.1</v>
      </c>
      <c r="IY51" s="2">
        <v>186.7</v>
      </c>
      <c r="IZ51" s="2">
        <v>202.1</v>
      </c>
      <c r="JA51" s="2">
        <v>205.3</v>
      </c>
      <c r="JB51" s="2">
        <v>226.9</v>
      </c>
      <c r="JC51" s="2">
        <v>208.1</v>
      </c>
      <c r="JD51" s="2">
        <v>217</v>
      </c>
      <c r="JE51" s="2">
        <v>244.9</v>
      </c>
      <c r="JF51" s="2">
        <v>195.5</v>
      </c>
      <c r="JG51" s="2">
        <v>187</v>
      </c>
      <c r="JH51" s="2">
        <v>197.2</v>
      </c>
      <c r="JI51" s="2">
        <v>181.2</v>
      </c>
      <c r="JJ51" s="2">
        <v>187.2</v>
      </c>
      <c r="JK51" s="2">
        <v>187.6</v>
      </c>
      <c r="JL51" s="2">
        <v>186.2</v>
      </c>
      <c r="JM51" s="2">
        <v>194.8</v>
      </c>
      <c r="JN51" s="2">
        <v>203.7</v>
      </c>
      <c r="JO51" s="2">
        <v>213.5</v>
      </c>
      <c r="JP51" s="2">
        <v>215</v>
      </c>
      <c r="JQ51" s="2">
        <v>226.6</v>
      </c>
      <c r="JR51" s="2">
        <v>183.7</v>
      </c>
      <c r="JS51" s="2">
        <v>171.6</v>
      </c>
      <c r="JT51" s="2">
        <v>183.2</v>
      </c>
      <c r="JU51" s="2">
        <v>167.2</v>
      </c>
      <c r="JV51" s="2">
        <v>161.9</v>
      </c>
      <c r="JW51" s="2">
        <v>163.80000000000001</v>
      </c>
      <c r="JX51" s="2">
        <v>182.1</v>
      </c>
      <c r="JY51" s="2">
        <v>193.7</v>
      </c>
      <c r="JZ51" s="2">
        <v>194.9</v>
      </c>
      <c r="KA51" s="2">
        <v>209.8</v>
      </c>
      <c r="KB51" s="2">
        <v>221</v>
      </c>
      <c r="KC51" s="2">
        <v>235.4</v>
      </c>
      <c r="KD51" s="2">
        <v>194.1</v>
      </c>
      <c r="KE51" s="2">
        <v>184.9</v>
      </c>
      <c r="KF51" s="2">
        <v>198.6</v>
      </c>
      <c r="KG51" s="2">
        <v>179</v>
      </c>
      <c r="KH51" s="2">
        <v>193.9</v>
      </c>
      <c r="KI51" s="2">
        <v>192.3</v>
      </c>
      <c r="KJ51" s="2">
        <v>190.6</v>
      </c>
      <c r="KK51" s="2">
        <v>205.9</v>
      </c>
      <c r="KL51" s="2">
        <v>199</v>
      </c>
      <c r="KM51" s="2">
        <v>215.1</v>
      </c>
      <c r="KN51" s="2">
        <v>225.8</v>
      </c>
      <c r="KO51" s="2">
        <v>226.2</v>
      </c>
      <c r="KP51" s="2">
        <v>195.4</v>
      </c>
      <c r="KQ51" s="2">
        <v>183.2</v>
      </c>
      <c r="KR51" s="2">
        <v>198.8</v>
      </c>
      <c r="KS51" s="2">
        <v>181.7</v>
      </c>
      <c r="KT51" s="2">
        <v>193.4</v>
      </c>
      <c r="KU51" s="2">
        <v>189.8</v>
      </c>
      <c r="KV51" s="2">
        <v>220</v>
      </c>
      <c r="KW51" s="2">
        <v>230.3</v>
      </c>
      <c r="KX51" s="2">
        <v>239.3</v>
      </c>
      <c r="KY51" s="2">
        <v>257.2</v>
      </c>
      <c r="KZ51" s="2">
        <v>252.7</v>
      </c>
      <c r="LA51" s="2">
        <v>284.8</v>
      </c>
      <c r="LB51" s="2">
        <v>221.1</v>
      </c>
      <c r="LC51" s="2">
        <v>213</v>
      </c>
      <c r="LD51" s="2">
        <v>224.1</v>
      </c>
      <c r="LE51" s="2">
        <v>209.6</v>
      </c>
      <c r="LF51" s="2">
        <v>207.3</v>
      </c>
      <c r="LG51" s="2">
        <v>208.4</v>
      </c>
      <c r="LH51" s="2">
        <v>223.1</v>
      </c>
      <c r="LI51" s="2">
        <v>224.4</v>
      </c>
      <c r="LJ51" s="2">
        <v>226.1</v>
      </c>
      <c r="LK51" s="2">
        <v>225.4</v>
      </c>
      <c r="LL51" s="2">
        <v>223.7</v>
      </c>
      <c r="LM51" s="2">
        <v>284.3</v>
      </c>
      <c r="LN51" s="2">
        <v>217.6</v>
      </c>
      <c r="LO51" s="2">
        <v>183.7</v>
      </c>
      <c r="LP51" s="2">
        <v>212.8</v>
      </c>
      <c r="LQ51" s="2">
        <v>205.1</v>
      </c>
      <c r="LR51" s="2">
        <v>211.4</v>
      </c>
      <c r="LS51" s="2">
        <v>213.3</v>
      </c>
      <c r="LT51" s="2">
        <v>212</v>
      </c>
      <c r="LU51" s="2">
        <v>229.4</v>
      </c>
      <c r="LV51" s="2">
        <v>233.5</v>
      </c>
      <c r="LW51" s="2">
        <v>237.9</v>
      </c>
      <c r="LX51" s="2">
        <v>249.1</v>
      </c>
      <c r="LY51" s="2">
        <v>244.1</v>
      </c>
      <c r="LZ51" s="2">
        <v>213</v>
      </c>
      <c r="MA51" s="2">
        <v>187</v>
      </c>
      <c r="MB51" s="2">
        <v>195.8</v>
      </c>
      <c r="MC51" s="2">
        <v>192.9</v>
      </c>
      <c r="MD51" s="2">
        <v>195</v>
      </c>
      <c r="ME51" s="2">
        <v>196.5</v>
      </c>
      <c r="MF51" s="2">
        <v>203</v>
      </c>
      <c r="MG51" s="2">
        <v>213.8</v>
      </c>
      <c r="MH51" s="2">
        <v>218.8</v>
      </c>
      <c r="MI51" s="2">
        <v>235.6</v>
      </c>
      <c r="MJ51" s="2">
        <v>245.9</v>
      </c>
      <c r="MK51" s="2">
        <v>246.1</v>
      </c>
      <c r="ML51" s="2">
        <v>221.8</v>
      </c>
      <c r="MM51" s="2">
        <v>208.1</v>
      </c>
      <c r="MN51" s="2">
        <v>213.7</v>
      </c>
      <c r="MO51" s="2">
        <v>201.8</v>
      </c>
      <c r="MP51" s="2">
        <v>205.5</v>
      </c>
    </row>
    <row r="52" spans="1:354" x14ac:dyDescent="0.25">
      <c r="A52" t="s">
        <v>50</v>
      </c>
      <c r="B52" s="12" t="s">
        <v>270</v>
      </c>
      <c r="C52" t="s">
        <v>212</v>
      </c>
      <c r="D52" t="str">
        <f t="shared" si="0"/>
        <v>Household goods retailing</v>
      </c>
      <c r="E52" s="2">
        <v>91.6</v>
      </c>
      <c r="F52" s="2">
        <v>95</v>
      </c>
      <c r="G52" s="2">
        <v>99.2</v>
      </c>
      <c r="H52" s="2">
        <v>99.4</v>
      </c>
      <c r="I52" s="2">
        <v>97.3</v>
      </c>
      <c r="J52" s="2">
        <v>97.9</v>
      </c>
      <c r="K52" s="2">
        <v>93.8</v>
      </c>
      <c r="L52" s="2">
        <v>101.9</v>
      </c>
      <c r="M52" s="2">
        <v>151</v>
      </c>
      <c r="N52" s="2">
        <v>92.9</v>
      </c>
      <c r="O52" s="2">
        <v>86</v>
      </c>
      <c r="P52" s="2">
        <v>105.3</v>
      </c>
      <c r="Q52" s="2">
        <v>91.7</v>
      </c>
      <c r="R52" s="2">
        <v>100.7</v>
      </c>
      <c r="S52" s="2">
        <v>96.5</v>
      </c>
      <c r="T52" s="2">
        <v>102.2</v>
      </c>
      <c r="U52" s="2">
        <v>110.1</v>
      </c>
      <c r="V52" s="2">
        <v>104.7</v>
      </c>
      <c r="W52" s="2">
        <v>103.7</v>
      </c>
      <c r="X52" s="2">
        <v>115.6</v>
      </c>
      <c r="Y52" s="2">
        <v>163.1</v>
      </c>
      <c r="Z52" s="2">
        <v>100</v>
      </c>
      <c r="AA52" s="2">
        <v>98.1</v>
      </c>
      <c r="AB52" s="2">
        <v>107.1</v>
      </c>
      <c r="AC52" s="2">
        <v>92.5</v>
      </c>
      <c r="AD52" s="2">
        <v>110.2</v>
      </c>
      <c r="AE52" s="2">
        <v>104.9</v>
      </c>
      <c r="AF52" s="2">
        <v>117.5</v>
      </c>
      <c r="AG52" s="2">
        <v>124.3</v>
      </c>
      <c r="AH52" s="2">
        <v>109.3</v>
      </c>
      <c r="AI52" s="2">
        <v>117.6</v>
      </c>
      <c r="AJ52" s="2">
        <v>129.69999999999999</v>
      </c>
      <c r="AK52" s="2">
        <v>178</v>
      </c>
      <c r="AL52" s="2">
        <v>107</v>
      </c>
      <c r="AM52" s="2">
        <v>94.1</v>
      </c>
      <c r="AN52" s="2">
        <v>111.4</v>
      </c>
      <c r="AO52" s="2">
        <v>103.8</v>
      </c>
      <c r="AP52" s="2">
        <v>124</v>
      </c>
      <c r="AQ52" s="2">
        <v>111.5</v>
      </c>
      <c r="AR52" s="2">
        <v>116.6</v>
      </c>
      <c r="AS52" s="2">
        <v>120.6</v>
      </c>
      <c r="AT52" s="2">
        <v>115.7</v>
      </c>
      <c r="AU52" s="2">
        <v>129.4</v>
      </c>
      <c r="AV52" s="2">
        <v>134.69999999999999</v>
      </c>
      <c r="AW52" s="2">
        <v>184.1</v>
      </c>
      <c r="AX52" s="2">
        <v>122.1</v>
      </c>
      <c r="AY52" s="2">
        <v>110.8</v>
      </c>
      <c r="AZ52" s="2">
        <v>110.2</v>
      </c>
      <c r="BA52" s="2">
        <v>121.4</v>
      </c>
      <c r="BB52" s="2">
        <v>132.69999999999999</v>
      </c>
      <c r="BC52" s="2">
        <v>126.3</v>
      </c>
      <c r="BD52" s="2">
        <v>124.5</v>
      </c>
      <c r="BE52" s="2">
        <v>123.2</v>
      </c>
      <c r="BF52" s="2">
        <v>121.2</v>
      </c>
      <c r="BG52" s="2">
        <v>128</v>
      </c>
      <c r="BH52" s="2">
        <v>126.5</v>
      </c>
      <c r="BI52" s="2">
        <v>180.3</v>
      </c>
      <c r="BJ52" s="2">
        <v>120.4</v>
      </c>
      <c r="BK52" s="2">
        <v>111.5</v>
      </c>
      <c r="BL52" s="2">
        <v>119.8</v>
      </c>
      <c r="BM52" s="2">
        <v>106.9</v>
      </c>
      <c r="BN52" s="2">
        <v>117.7</v>
      </c>
      <c r="BO52" s="2">
        <v>117.6</v>
      </c>
      <c r="BP52" s="2">
        <v>130</v>
      </c>
      <c r="BQ52" s="2">
        <v>123</v>
      </c>
      <c r="BR52" s="2">
        <v>128.19999999999999</v>
      </c>
      <c r="BS52" s="2">
        <v>142.5</v>
      </c>
      <c r="BT52" s="2">
        <v>149.9</v>
      </c>
      <c r="BU52" s="2">
        <v>202.5</v>
      </c>
      <c r="BV52" s="2">
        <v>141</v>
      </c>
      <c r="BW52" s="2">
        <v>136.30000000000001</v>
      </c>
      <c r="BX52" s="2">
        <v>158.19999999999999</v>
      </c>
      <c r="BY52" s="2">
        <v>134.9</v>
      </c>
      <c r="BZ52" s="2">
        <v>154.69999999999999</v>
      </c>
      <c r="CA52" s="2">
        <v>168.5</v>
      </c>
      <c r="CB52" s="2">
        <v>168.2</v>
      </c>
      <c r="CC52" s="2">
        <v>170.5</v>
      </c>
      <c r="CD52" s="2">
        <v>165.4</v>
      </c>
      <c r="CE52" s="2">
        <v>165.4</v>
      </c>
      <c r="CF52" s="2">
        <v>177.3</v>
      </c>
      <c r="CG52" s="2">
        <v>238.6</v>
      </c>
      <c r="CH52" s="2">
        <v>168.6</v>
      </c>
      <c r="CI52" s="2">
        <v>155.30000000000001</v>
      </c>
      <c r="CJ52" s="2">
        <v>166.3</v>
      </c>
      <c r="CK52" s="2">
        <v>162.6</v>
      </c>
      <c r="CL52" s="2">
        <v>174.8</v>
      </c>
      <c r="CM52" s="2">
        <v>179.4</v>
      </c>
      <c r="CN52" s="2">
        <v>168.1</v>
      </c>
      <c r="CO52" s="2">
        <v>176</v>
      </c>
      <c r="CP52" s="2">
        <v>182.7</v>
      </c>
      <c r="CQ52" s="2">
        <v>190.6</v>
      </c>
      <c r="CR52" s="2">
        <v>198.4</v>
      </c>
      <c r="CS52" s="2">
        <v>274.2</v>
      </c>
      <c r="CT52" s="2">
        <v>190</v>
      </c>
      <c r="CU52" s="2">
        <v>180.8</v>
      </c>
      <c r="CV52" s="2">
        <v>197.4</v>
      </c>
      <c r="CW52" s="2">
        <v>174</v>
      </c>
      <c r="CX52" s="2">
        <v>196.9</v>
      </c>
      <c r="CY52" s="2">
        <v>195.3</v>
      </c>
      <c r="CZ52" s="2">
        <v>183.6</v>
      </c>
      <c r="DA52" s="2">
        <v>196.7</v>
      </c>
      <c r="DB52" s="2">
        <v>183.5</v>
      </c>
      <c r="DC52" s="2">
        <v>200</v>
      </c>
      <c r="DD52" s="2">
        <v>213.3</v>
      </c>
      <c r="DE52" s="2">
        <v>275.7</v>
      </c>
      <c r="DF52" s="2">
        <v>203.3</v>
      </c>
      <c r="DG52" s="2">
        <v>196.8</v>
      </c>
      <c r="DH52" s="2">
        <v>185.3</v>
      </c>
      <c r="DI52" s="2">
        <v>182.7</v>
      </c>
      <c r="DJ52" s="2">
        <v>193.2</v>
      </c>
      <c r="DK52" s="2">
        <v>182</v>
      </c>
      <c r="DL52" s="2">
        <v>199.2</v>
      </c>
      <c r="DM52" s="2">
        <v>202.3</v>
      </c>
      <c r="DN52" s="2">
        <v>199.6</v>
      </c>
      <c r="DO52" s="2">
        <v>219.6</v>
      </c>
      <c r="DP52" s="2">
        <v>234.9</v>
      </c>
      <c r="DQ52" s="2">
        <v>299.39999999999998</v>
      </c>
      <c r="DR52" s="2">
        <v>212.6</v>
      </c>
      <c r="DS52" s="2">
        <v>196.9</v>
      </c>
      <c r="DT52" s="2">
        <v>204.8</v>
      </c>
      <c r="DU52" s="2">
        <v>199.7</v>
      </c>
      <c r="DV52" s="2">
        <v>208.1</v>
      </c>
      <c r="DW52" s="2">
        <v>211.6</v>
      </c>
      <c r="DX52" s="2">
        <v>212.4</v>
      </c>
      <c r="DY52" s="2">
        <v>206.8</v>
      </c>
      <c r="DZ52" s="2">
        <v>212.2</v>
      </c>
      <c r="EA52" s="2">
        <v>233.8</v>
      </c>
      <c r="EB52" s="2">
        <v>236.8</v>
      </c>
      <c r="EC52" s="2">
        <v>312.39999999999998</v>
      </c>
      <c r="ED52" s="2">
        <v>219.7</v>
      </c>
      <c r="EE52" s="2">
        <v>204.1</v>
      </c>
      <c r="EF52" s="2">
        <v>230.3</v>
      </c>
      <c r="EG52" s="2">
        <v>203.8</v>
      </c>
      <c r="EH52" s="2">
        <v>212.5</v>
      </c>
      <c r="EI52" s="2">
        <v>212.3</v>
      </c>
      <c r="EJ52" s="2">
        <v>213.8</v>
      </c>
      <c r="EK52" s="2">
        <v>201.8</v>
      </c>
      <c r="EL52" s="2">
        <v>237.9</v>
      </c>
      <c r="EM52" s="2">
        <v>242.2</v>
      </c>
      <c r="EN52" s="2">
        <v>270.7</v>
      </c>
      <c r="EO52" s="2">
        <v>364.4</v>
      </c>
      <c r="EP52" s="2">
        <v>246</v>
      </c>
      <c r="EQ52" s="2">
        <v>236.4</v>
      </c>
      <c r="ER52" s="2">
        <v>265.10000000000002</v>
      </c>
      <c r="ES52" s="2">
        <v>239.8</v>
      </c>
      <c r="ET52" s="2">
        <v>258.7</v>
      </c>
      <c r="EU52" s="2">
        <v>265.89999999999998</v>
      </c>
      <c r="EV52" s="2">
        <v>256.89999999999998</v>
      </c>
      <c r="EW52" s="2">
        <v>263.3</v>
      </c>
      <c r="EX52" s="2">
        <v>274</v>
      </c>
      <c r="EY52" s="2">
        <v>257.3</v>
      </c>
      <c r="EZ52" s="2">
        <v>279.7</v>
      </c>
      <c r="FA52" s="2">
        <v>350.8</v>
      </c>
      <c r="FB52" s="2">
        <v>250.9</v>
      </c>
      <c r="FC52" s="2">
        <v>235.4</v>
      </c>
      <c r="FD52" s="2">
        <v>260.89999999999998</v>
      </c>
      <c r="FE52" s="2">
        <v>243</v>
      </c>
      <c r="FF52" s="2">
        <v>268.3</v>
      </c>
      <c r="FG52" s="2">
        <v>294</v>
      </c>
      <c r="FH52" s="2">
        <v>263.7</v>
      </c>
      <c r="FI52" s="2">
        <v>270.89999999999998</v>
      </c>
      <c r="FJ52" s="2">
        <v>278.7</v>
      </c>
      <c r="FK52" s="2">
        <v>264.10000000000002</v>
      </c>
      <c r="FL52" s="2">
        <v>276.7</v>
      </c>
      <c r="FM52" s="2">
        <v>355.8</v>
      </c>
      <c r="FN52" s="2">
        <v>267.39999999999998</v>
      </c>
      <c r="FO52" s="2">
        <v>247.4</v>
      </c>
      <c r="FP52" s="2">
        <v>261.89999999999998</v>
      </c>
      <c r="FQ52" s="2">
        <v>225.8</v>
      </c>
      <c r="FR52" s="2">
        <v>267.10000000000002</v>
      </c>
      <c r="FS52" s="2">
        <v>261.5</v>
      </c>
      <c r="FT52" s="2">
        <v>278.39999999999998</v>
      </c>
      <c r="FU52" s="2">
        <v>273.7</v>
      </c>
      <c r="FV52" s="2">
        <v>263.8</v>
      </c>
      <c r="FW52" s="2">
        <v>266.8</v>
      </c>
      <c r="FX52" s="2">
        <v>287.39999999999998</v>
      </c>
      <c r="FY52" s="2">
        <v>364.9</v>
      </c>
      <c r="FZ52" s="2">
        <v>270.60000000000002</v>
      </c>
      <c r="GA52" s="2">
        <v>249.3</v>
      </c>
      <c r="GB52" s="2">
        <v>248.7</v>
      </c>
      <c r="GC52" s="2">
        <v>248.8</v>
      </c>
      <c r="GD52" s="2">
        <v>269.3</v>
      </c>
      <c r="GE52" s="2">
        <v>259.60000000000002</v>
      </c>
      <c r="GF52" s="2">
        <v>271.10000000000002</v>
      </c>
      <c r="GG52" s="2">
        <v>260</v>
      </c>
      <c r="GH52" s="2">
        <v>265.89999999999998</v>
      </c>
      <c r="GI52" s="2">
        <v>281.3</v>
      </c>
      <c r="GJ52" s="2">
        <v>289.7</v>
      </c>
      <c r="GK52" s="2">
        <v>378.1</v>
      </c>
      <c r="GL52" s="2">
        <v>279.89999999999998</v>
      </c>
      <c r="GM52" s="2">
        <v>247.3</v>
      </c>
      <c r="GN52" s="2">
        <v>254.3</v>
      </c>
      <c r="GO52" s="2">
        <v>249.2</v>
      </c>
      <c r="GP52" s="2">
        <v>264.2</v>
      </c>
      <c r="GQ52" s="2">
        <v>268.89999999999998</v>
      </c>
      <c r="GR52" s="2">
        <v>284.2</v>
      </c>
      <c r="GS52" s="2">
        <v>288.7</v>
      </c>
      <c r="GT52" s="2">
        <v>291.5</v>
      </c>
      <c r="GU52" s="2">
        <v>307.3</v>
      </c>
      <c r="GV52" s="2">
        <v>309</v>
      </c>
      <c r="GW52" s="2">
        <v>406.2</v>
      </c>
      <c r="GX52" s="2">
        <v>336.3</v>
      </c>
      <c r="GY52" s="2">
        <v>303.39999999999998</v>
      </c>
      <c r="GZ52" s="2">
        <v>326.8</v>
      </c>
      <c r="HA52" s="2">
        <v>306.5</v>
      </c>
      <c r="HB52" s="2">
        <v>312.5</v>
      </c>
      <c r="HC52" s="2">
        <v>328.1</v>
      </c>
      <c r="HD52" s="2">
        <v>317.3</v>
      </c>
      <c r="HE52" s="2">
        <v>316</v>
      </c>
      <c r="HF52" s="2">
        <v>330.3</v>
      </c>
      <c r="HG52" s="2">
        <v>325.60000000000002</v>
      </c>
      <c r="HH52" s="2">
        <v>344.4</v>
      </c>
      <c r="HI52" s="2">
        <v>439.7</v>
      </c>
      <c r="HJ52" s="2">
        <v>353.6</v>
      </c>
      <c r="HK52" s="2">
        <v>316.5</v>
      </c>
      <c r="HL52" s="2">
        <v>344.5</v>
      </c>
      <c r="HM52" s="2">
        <v>321.8</v>
      </c>
      <c r="HN52" s="2">
        <v>365.2</v>
      </c>
      <c r="HO52" s="2">
        <v>427.4</v>
      </c>
      <c r="HP52" s="2">
        <v>379</v>
      </c>
      <c r="HQ52" s="2">
        <v>398.8</v>
      </c>
      <c r="HR52" s="2">
        <v>390.1</v>
      </c>
      <c r="HS52" s="2">
        <v>413.6</v>
      </c>
      <c r="HT52" s="2">
        <v>413.2</v>
      </c>
      <c r="HU52" s="2">
        <v>495.6</v>
      </c>
      <c r="HV52" s="2">
        <v>398.4</v>
      </c>
      <c r="HW52" s="2">
        <v>352.9</v>
      </c>
      <c r="HX52" s="2">
        <v>388.2</v>
      </c>
      <c r="HY52" s="2">
        <v>369.4</v>
      </c>
      <c r="HZ52" s="2">
        <v>400.7</v>
      </c>
      <c r="IA52" s="2">
        <v>413.7</v>
      </c>
      <c r="IB52" s="2">
        <v>422.3</v>
      </c>
      <c r="IC52" s="2">
        <v>434.2</v>
      </c>
      <c r="ID52" s="2">
        <v>418.6</v>
      </c>
      <c r="IE52" s="2">
        <v>457.9</v>
      </c>
      <c r="IF52" s="2">
        <v>499.4</v>
      </c>
      <c r="IG52" s="2">
        <v>612.79999999999995</v>
      </c>
      <c r="IH52" s="2">
        <v>497.2</v>
      </c>
      <c r="II52" s="2">
        <v>433.5</v>
      </c>
      <c r="IJ52" s="2">
        <v>461.2</v>
      </c>
      <c r="IK52" s="2">
        <v>456.5</v>
      </c>
      <c r="IL52" s="2">
        <v>496.1</v>
      </c>
      <c r="IM52" s="2">
        <v>502.5</v>
      </c>
      <c r="IN52" s="2">
        <v>516.70000000000005</v>
      </c>
      <c r="IO52" s="2">
        <v>521.29999999999995</v>
      </c>
      <c r="IP52" s="2">
        <v>527.29999999999995</v>
      </c>
      <c r="IQ52" s="2">
        <v>533.29999999999995</v>
      </c>
      <c r="IR52" s="2">
        <v>547</v>
      </c>
      <c r="IS52" s="2">
        <v>659.9</v>
      </c>
      <c r="IT52" s="2">
        <v>506.2</v>
      </c>
      <c r="IU52" s="2">
        <v>435.5</v>
      </c>
      <c r="IV52" s="2">
        <v>472.2</v>
      </c>
      <c r="IW52" s="2">
        <v>450.2</v>
      </c>
      <c r="IX52" s="2">
        <v>476.8</v>
      </c>
      <c r="IY52" s="2">
        <v>510.2</v>
      </c>
      <c r="IZ52" s="2">
        <v>537.20000000000005</v>
      </c>
      <c r="JA52" s="2">
        <v>540.9</v>
      </c>
      <c r="JB52" s="2">
        <v>563.1</v>
      </c>
      <c r="JC52" s="2">
        <v>571.29999999999995</v>
      </c>
      <c r="JD52" s="2">
        <v>591.29999999999995</v>
      </c>
      <c r="JE52" s="2">
        <v>721.3</v>
      </c>
      <c r="JF52" s="2">
        <v>568.5</v>
      </c>
      <c r="JG52" s="2">
        <v>518.9</v>
      </c>
      <c r="JH52" s="2">
        <v>555.5</v>
      </c>
      <c r="JI52" s="2">
        <v>523.5</v>
      </c>
      <c r="JJ52" s="2">
        <v>553.1</v>
      </c>
      <c r="JK52" s="2">
        <v>582.79999999999995</v>
      </c>
      <c r="JL52" s="2">
        <v>582.20000000000005</v>
      </c>
      <c r="JM52" s="2">
        <v>577.4</v>
      </c>
      <c r="JN52" s="2">
        <v>594</v>
      </c>
      <c r="JO52" s="2">
        <v>614.29999999999995</v>
      </c>
      <c r="JP52" s="2">
        <v>646.70000000000005</v>
      </c>
      <c r="JQ52" s="2">
        <v>746.5</v>
      </c>
      <c r="JR52" s="2">
        <v>594.4</v>
      </c>
      <c r="JS52" s="2">
        <v>520.1</v>
      </c>
      <c r="JT52" s="2">
        <v>548.20000000000005</v>
      </c>
      <c r="JU52" s="2">
        <v>531.79999999999995</v>
      </c>
      <c r="JV52" s="2">
        <v>543.5</v>
      </c>
      <c r="JW52" s="2">
        <v>574.20000000000005</v>
      </c>
      <c r="JX52" s="2">
        <v>615.9</v>
      </c>
      <c r="JY52" s="2">
        <v>615.20000000000005</v>
      </c>
      <c r="JZ52" s="2">
        <v>607.5</v>
      </c>
      <c r="KA52" s="2">
        <v>646.4</v>
      </c>
      <c r="KB52" s="2">
        <v>673.7</v>
      </c>
      <c r="KC52" s="2">
        <v>829.8</v>
      </c>
      <c r="KD52" s="2">
        <v>639.6</v>
      </c>
      <c r="KE52" s="2">
        <v>568.79999999999995</v>
      </c>
      <c r="KF52" s="2">
        <v>622</v>
      </c>
      <c r="KG52" s="2">
        <v>553.20000000000005</v>
      </c>
      <c r="KH52" s="2">
        <v>612.1</v>
      </c>
      <c r="KI52" s="2">
        <v>658.8</v>
      </c>
      <c r="KJ52" s="2">
        <v>660</v>
      </c>
      <c r="KK52" s="2">
        <v>677</v>
      </c>
      <c r="KL52" s="2">
        <v>673.2</v>
      </c>
      <c r="KM52" s="2">
        <v>704.9</v>
      </c>
      <c r="KN52" s="2">
        <v>754.8</v>
      </c>
      <c r="KO52" s="2">
        <v>898.7</v>
      </c>
      <c r="KP52" s="2">
        <v>721.3</v>
      </c>
      <c r="KQ52" s="2">
        <v>654.5</v>
      </c>
      <c r="KR52" s="2">
        <v>728.8</v>
      </c>
      <c r="KS52" s="2">
        <v>645.20000000000005</v>
      </c>
      <c r="KT52" s="2">
        <v>693.2</v>
      </c>
      <c r="KU52" s="2">
        <v>742.7</v>
      </c>
      <c r="KV52" s="2">
        <v>747.8</v>
      </c>
      <c r="KW52" s="2">
        <v>765.6</v>
      </c>
      <c r="KX52" s="2">
        <v>781.2</v>
      </c>
      <c r="KY52" s="2">
        <v>815.8</v>
      </c>
      <c r="KZ52" s="2">
        <v>839.8</v>
      </c>
      <c r="LA52" s="2">
        <v>1010</v>
      </c>
      <c r="LB52" s="2">
        <v>758.7</v>
      </c>
      <c r="LC52" s="2">
        <v>672</v>
      </c>
      <c r="LD52" s="2">
        <v>710.9</v>
      </c>
      <c r="LE52" s="2">
        <v>683.3</v>
      </c>
      <c r="LF52" s="2">
        <v>721.9</v>
      </c>
      <c r="LG52" s="2">
        <v>734.7</v>
      </c>
      <c r="LH52" s="2">
        <v>755.3</v>
      </c>
      <c r="LI52" s="2">
        <v>755.6</v>
      </c>
      <c r="LJ52" s="2">
        <v>733.4</v>
      </c>
      <c r="LK52" s="2">
        <v>758.6</v>
      </c>
      <c r="LL52" s="2">
        <v>767.7</v>
      </c>
      <c r="LM52" s="2">
        <v>1055.3</v>
      </c>
      <c r="LN52" s="2">
        <v>760</v>
      </c>
      <c r="LO52" s="2">
        <v>618.70000000000005</v>
      </c>
      <c r="LP52" s="2">
        <v>701.5</v>
      </c>
      <c r="LQ52" s="2">
        <v>659.3</v>
      </c>
      <c r="LR52" s="2">
        <v>697.9</v>
      </c>
      <c r="LS52" s="2">
        <v>745.6</v>
      </c>
      <c r="LT52" s="2">
        <v>715.7</v>
      </c>
      <c r="LU52" s="2">
        <v>736.3</v>
      </c>
      <c r="LV52" s="2">
        <v>715.9</v>
      </c>
      <c r="LW52" s="2">
        <v>772.8</v>
      </c>
      <c r="LX52" s="2">
        <v>798.9</v>
      </c>
      <c r="LY52" s="2">
        <v>984.1</v>
      </c>
      <c r="LZ52" s="2">
        <v>712.8</v>
      </c>
      <c r="MA52" s="2">
        <v>610.70000000000005</v>
      </c>
      <c r="MB52" s="2">
        <v>654.5</v>
      </c>
      <c r="MC52" s="2">
        <v>627.4</v>
      </c>
      <c r="MD52" s="2">
        <v>652.20000000000005</v>
      </c>
      <c r="ME52" s="2">
        <v>706.8</v>
      </c>
      <c r="MF52" s="2">
        <v>687.8</v>
      </c>
      <c r="MG52" s="2">
        <v>700.1</v>
      </c>
      <c r="MH52" s="2">
        <v>682.6</v>
      </c>
      <c r="MI52" s="2">
        <v>688.3</v>
      </c>
      <c r="MJ52" s="2">
        <v>733.4</v>
      </c>
      <c r="MK52" s="2">
        <v>922.6</v>
      </c>
      <c r="ML52" s="2">
        <v>666.5</v>
      </c>
      <c r="MM52" s="2">
        <v>612.9</v>
      </c>
      <c r="MN52" s="2">
        <v>657.5</v>
      </c>
      <c r="MO52" s="2">
        <v>627</v>
      </c>
      <c r="MP52" s="2">
        <v>654.5</v>
      </c>
    </row>
    <row r="53" spans="1:354" x14ac:dyDescent="0.25">
      <c r="A53" t="s">
        <v>51</v>
      </c>
      <c r="B53" s="12" t="s">
        <v>271</v>
      </c>
      <c r="C53" t="s">
        <v>212</v>
      </c>
      <c r="D53" t="str">
        <f t="shared" si="0"/>
        <v>Clothing retailing</v>
      </c>
      <c r="E53" s="2">
        <v>28.9</v>
      </c>
      <c r="F53" s="2">
        <v>30.6</v>
      </c>
      <c r="G53" s="2">
        <v>30.5</v>
      </c>
      <c r="H53" s="2">
        <v>27.9</v>
      </c>
      <c r="I53" s="2">
        <v>27.4</v>
      </c>
      <c r="J53" s="2">
        <v>29.1</v>
      </c>
      <c r="K53" s="2">
        <v>33.4</v>
      </c>
      <c r="L53" s="2">
        <v>35.5</v>
      </c>
      <c r="M53" s="2">
        <v>48.8</v>
      </c>
      <c r="N53" s="2">
        <v>29.7</v>
      </c>
      <c r="O53" s="2">
        <v>25.2</v>
      </c>
      <c r="P53" s="2">
        <v>31.1</v>
      </c>
      <c r="Q53" s="2">
        <v>33.1</v>
      </c>
      <c r="R53" s="2">
        <v>33.9</v>
      </c>
      <c r="S53" s="2">
        <v>34</v>
      </c>
      <c r="T53" s="2">
        <v>33.5</v>
      </c>
      <c r="U53" s="2">
        <v>36.6</v>
      </c>
      <c r="V53" s="2">
        <v>37</v>
      </c>
      <c r="W53" s="2">
        <v>33.1</v>
      </c>
      <c r="X53" s="2">
        <v>37.6</v>
      </c>
      <c r="Y53" s="2">
        <v>51.1</v>
      </c>
      <c r="Z53" s="2">
        <v>30.7</v>
      </c>
      <c r="AA53" s="2">
        <v>27.2</v>
      </c>
      <c r="AB53" s="2">
        <v>30.1</v>
      </c>
      <c r="AC53" s="2">
        <v>32.700000000000003</v>
      </c>
      <c r="AD53" s="2">
        <v>38.4</v>
      </c>
      <c r="AE53" s="2">
        <v>34.1</v>
      </c>
      <c r="AF53" s="2">
        <v>34.6</v>
      </c>
      <c r="AG53" s="2">
        <v>36.299999999999997</v>
      </c>
      <c r="AH53" s="2">
        <v>33.9</v>
      </c>
      <c r="AI53" s="2">
        <v>35.700000000000003</v>
      </c>
      <c r="AJ53" s="2">
        <v>38.6</v>
      </c>
      <c r="AK53" s="2">
        <v>47.8</v>
      </c>
      <c r="AL53" s="2">
        <v>33.299999999999997</v>
      </c>
      <c r="AM53" s="2">
        <v>28</v>
      </c>
      <c r="AN53" s="2">
        <v>33.799999999999997</v>
      </c>
      <c r="AO53" s="2">
        <v>35.4</v>
      </c>
      <c r="AP53" s="2">
        <v>42.9</v>
      </c>
      <c r="AQ53" s="2">
        <v>38.299999999999997</v>
      </c>
      <c r="AR53" s="2">
        <v>39.1</v>
      </c>
      <c r="AS53" s="2">
        <v>41.5</v>
      </c>
      <c r="AT53" s="2">
        <v>41.1</v>
      </c>
      <c r="AU53" s="2">
        <v>45</v>
      </c>
      <c r="AV53" s="2">
        <v>45.9</v>
      </c>
      <c r="AW53" s="2">
        <v>62.1</v>
      </c>
      <c r="AX53" s="2">
        <v>39.799999999999997</v>
      </c>
      <c r="AY53" s="2">
        <v>33.4</v>
      </c>
      <c r="AZ53" s="2">
        <v>37.1</v>
      </c>
      <c r="BA53" s="2">
        <v>40.700000000000003</v>
      </c>
      <c r="BB53" s="2">
        <v>48</v>
      </c>
      <c r="BC53" s="2">
        <v>42.9</v>
      </c>
      <c r="BD53" s="2">
        <v>41.2</v>
      </c>
      <c r="BE53" s="2">
        <v>41.9</v>
      </c>
      <c r="BF53" s="2">
        <v>45.8</v>
      </c>
      <c r="BG53" s="2">
        <v>49.7</v>
      </c>
      <c r="BH53" s="2">
        <v>49.3</v>
      </c>
      <c r="BI53" s="2">
        <v>71.900000000000006</v>
      </c>
      <c r="BJ53" s="2">
        <v>39.6</v>
      </c>
      <c r="BK53" s="2">
        <v>36.6</v>
      </c>
      <c r="BL53" s="2">
        <v>40.5</v>
      </c>
      <c r="BM53" s="2">
        <v>45.7</v>
      </c>
      <c r="BN53" s="2">
        <v>51.1</v>
      </c>
      <c r="BO53" s="2">
        <v>49.2</v>
      </c>
      <c r="BP53" s="2">
        <v>61.7</v>
      </c>
      <c r="BQ53" s="2">
        <v>54.7</v>
      </c>
      <c r="BR53" s="2">
        <v>63.7</v>
      </c>
      <c r="BS53" s="2">
        <v>66.400000000000006</v>
      </c>
      <c r="BT53" s="2">
        <v>59.6</v>
      </c>
      <c r="BU53" s="2">
        <v>90.1</v>
      </c>
      <c r="BV53" s="2">
        <v>50.2</v>
      </c>
      <c r="BW53" s="2">
        <v>50.8</v>
      </c>
      <c r="BX53" s="2">
        <v>57.5</v>
      </c>
      <c r="BY53" s="2">
        <v>54.9</v>
      </c>
      <c r="BZ53" s="2">
        <v>61.6</v>
      </c>
      <c r="CA53" s="2">
        <v>68.099999999999994</v>
      </c>
      <c r="CB53" s="2">
        <v>77.2</v>
      </c>
      <c r="CC53" s="2">
        <v>73.099999999999994</v>
      </c>
      <c r="CD53" s="2">
        <v>83</v>
      </c>
      <c r="CE53" s="2">
        <v>80.3</v>
      </c>
      <c r="CF53" s="2">
        <v>77.900000000000006</v>
      </c>
      <c r="CG53" s="2">
        <v>110.9</v>
      </c>
      <c r="CH53" s="2">
        <v>73.2</v>
      </c>
      <c r="CI53" s="2">
        <v>58.3</v>
      </c>
      <c r="CJ53" s="2">
        <v>66</v>
      </c>
      <c r="CK53" s="2">
        <v>67.7</v>
      </c>
      <c r="CL53" s="2">
        <v>77.099999999999994</v>
      </c>
      <c r="CM53" s="2">
        <v>82.8</v>
      </c>
      <c r="CN53" s="2">
        <v>76.599999999999994</v>
      </c>
      <c r="CO53" s="2">
        <v>74.7</v>
      </c>
      <c r="CP53" s="2">
        <v>77.2</v>
      </c>
      <c r="CQ53" s="2">
        <v>83.5</v>
      </c>
      <c r="CR53" s="2">
        <v>85.9</v>
      </c>
      <c r="CS53" s="2">
        <v>103.7</v>
      </c>
      <c r="CT53" s="2">
        <v>72.599999999999994</v>
      </c>
      <c r="CU53" s="2">
        <v>56.9</v>
      </c>
      <c r="CV53" s="2">
        <v>67.8</v>
      </c>
      <c r="CW53" s="2">
        <v>69.7</v>
      </c>
      <c r="CX53" s="2">
        <v>81.8</v>
      </c>
      <c r="CY53" s="2">
        <v>82.4</v>
      </c>
      <c r="CZ53" s="2">
        <v>74.5</v>
      </c>
      <c r="DA53" s="2">
        <v>79.2</v>
      </c>
      <c r="DB53" s="2">
        <v>78.5</v>
      </c>
      <c r="DC53" s="2">
        <v>84.7</v>
      </c>
      <c r="DD53" s="2">
        <v>89.2</v>
      </c>
      <c r="DE53" s="2">
        <v>109.7</v>
      </c>
      <c r="DF53" s="2">
        <v>77.5</v>
      </c>
      <c r="DG53" s="2">
        <v>65.099999999999994</v>
      </c>
      <c r="DH53" s="2">
        <v>66.2</v>
      </c>
      <c r="DI53" s="2">
        <v>71.400000000000006</v>
      </c>
      <c r="DJ53" s="2">
        <v>79.2</v>
      </c>
      <c r="DK53" s="2">
        <v>76.599999999999994</v>
      </c>
      <c r="DL53" s="2">
        <v>83.3</v>
      </c>
      <c r="DM53" s="2">
        <v>79</v>
      </c>
      <c r="DN53" s="2">
        <v>84.9</v>
      </c>
      <c r="DO53" s="2">
        <v>91.2</v>
      </c>
      <c r="DP53" s="2">
        <v>90</v>
      </c>
      <c r="DQ53" s="2">
        <v>121.2</v>
      </c>
      <c r="DR53" s="2">
        <v>86</v>
      </c>
      <c r="DS53" s="2">
        <v>73.5</v>
      </c>
      <c r="DT53" s="2">
        <v>72.5</v>
      </c>
      <c r="DU53" s="2">
        <v>80.7</v>
      </c>
      <c r="DV53" s="2">
        <v>86.9</v>
      </c>
      <c r="DW53" s="2">
        <v>82.1</v>
      </c>
      <c r="DX53" s="2">
        <v>84.6</v>
      </c>
      <c r="DY53" s="2">
        <v>73</v>
      </c>
      <c r="DZ53" s="2">
        <v>79.900000000000006</v>
      </c>
      <c r="EA53" s="2">
        <v>83.9</v>
      </c>
      <c r="EB53" s="2">
        <v>78.7</v>
      </c>
      <c r="EC53" s="2">
        <v>118.6</v>
      </c>
      <c r="ED53" s="2">
        <v>76.3</v>
      </c>
      <c r="EE53" s="2">
        <v>64.5</v>
      </c>
      <c r="EF53" s="2">
        <v>73</v>
      </c>
      <c r="EG53" s="2">
        <v>78.900000000000006</v>
      </c>
      <c r="EH53" s="2">
        <v>82.6</v>
      </c>
      <c r="EI53" s="2">
        <v>81.5</v>
      </c>
      <c r="EJ53" s="2">
        <v>85.4</v>
      </c>
      <c r="EK53" s="2">
        <v>79.8</v>
      </c>
      <c r="EL53" s="2">
        <v>88.3</v>
      </c>
      <c r="EM53" s="2">
        <v>86.4</v>
      </c>
      <c r="EN53" s="2">
        <v>88.6</v>
      </c>
      <c r="EO53" s="2">
        <v>125.4</v>
      </c>
      <c r="EP53" s="2">
        <v>80.2</v>
      </c>
      <c r="EQ53" s="2">
        <v>67.900000000000006</v>
      </c>
      <c r="ER53" s="2">
        <v>85.9</v>
      </c>
      <c r="ES53" s="2">
        <v>86.2</v>
      </c>
      <c r="ET53" s="2">
        <v>88.2</v>
      </c>
      <c r="EU53" s="2">
        <v>88.3</v>
      </c>
      <c r="EV53" s="2">
        <v>88.5</v>
      </c>
      <c r="EW53" s="2">
        <v>89.4</v>
      </c>
      <c r="EX53" s="2">
        <v>97.7</v>
      </c>
      <c r="EY53" s="2">
        <v>97.8</v>
      </c>
      <c r="EZ53" s="2">
        <v>102.1</v>
      </c>
      <c r="FA53" s="2">
        <v>129.19999999999999</v>
      </c>
      <c r="FB53" s="2">
        <v>88.9</v>
      </c>
      <c r="FC53" s="2">
        <v>75.099999999999994</v>
      </c>
      <c r="FD53" s="2">
        <v>85.4</v>
      </c>
      <c r="FE53" s="2">
        <v>88.1</v>
      </c>
      <c r="FF53" s="2">
        <v>93.5</v>
      </c>
      <c r="FG53" s="2">
        <v>101</v>
      </c>
      <c r="FH53" s="2">
        <v>82.9</v>
      </c>
      <c r="FI53" s="2">
        <v>90.1</v>
      </c>
      <c r="FJ53" s="2">
        <v>99.8</v>
      </c>
      <c r="FK53" s="2">
        <v>98.5</v>
      </c>
      <c r="FL53" s="2">
        <v>104.9</v>
      </c>
      <c r="FM53" s="2">
        <v>133.5</v>
      </c>
      <c r="FN53" s="2">
        <v>92.5</v>
      </c>
      <c r="FO53" s="2">
        <v>76.8</v>
      </c>
      <c r="FP53" s="2">
        <v>80.900000000000006</v>
      </c>
      <c r="FQ53" s="2">
        <v>81.7</v>
      </c>
      <c r="FR53" s="2">
        <v>94.9</v>
      </c>
      <c r="FS53" s="2">
        <v>86.4</v>
      </c>
      <c r="FT53" s="2">
        <v>86.5</v>
      </c>
      <c r="FU53" s="2">
        <v>88.4</v>
      </c>
      <c r="FV53" s="2">
        <v>93.6</v>
      </c>
      <c r="FW53" s="2">
        <v>98</v>
      </c>
      <c r="FX53" s="2">
        <v>95</v>
      </c>
      <c r="FY53" s="2">
        <v>128.9</v>
      </c>
      <c r="FZ53" s="2">
        <v>83.3</v>
      </c>
      <c r="GA53" s="2">
        <v>67</v>
      </c>
      <c r="GB53" s="2">
        <v>70.900000000000006</v>
      </c>
      <c r="GC53" s="2">
        <v>80.599999999999994</v>
      </c>
      <c r="GD53" s="2">
        <v>100.5</v>
      </c>
      <c r="GE53" s="2">
        <v>89.4</v>
      </c>
      <c r="GF53" s="2">
        <v>91.5</v>
      </c>
      <c r="GG53" s="2">
        <v>94.9</v>
      </c>
      <c r="GH53" s="2">
        <v>108.3</v>
      </c>
      <c r="GI53" s="2">
        <v>118.6</v>
      </c>
      <c r="GJ53" s="2">
        <v>116.7</v>
      </c>
      <c r="GK53" s="2">
        <v>155.19999999999999</v>
      </c>
      <c r="GL53" s="2">
        <v>116.4</v>
      </c>
      <c r="GM53" s="2">
        <v>94.7</v>
      </c>
      <c r="GN53" s="2">
        <v>98.5</v>
      </c>
      <c r="GO53" s="2">
        <v>102.9</v>
      </c>
      <c r="GP53" s="2">
        <v>114.9</v>
      </c>
      <c r="GQ53" s="2">
        <v>120</v>
      </c>
      <c r="GR53" s="2">
        <v>121.9</v>
      </c>
      <c r="GS53" s="2">
        <v>117</v>
      </c>
      <c r="GT53" s="2">
        <v>124.3</v>
      </c>
      <c r="GU53" s="2">
        <v>131.80000000000001</v>
      </c>
      <c r="GV53" s="2">
        <v>121</v>
      </c>
      <c r="GW53" s="2">
        <v>168</v>
      </c>
      <c r="GX53" s="2">
        <v>119.4</v>
      </c>
      <c r="GY53" s="2">
        <v>99.9</v>
      </c>
      <c r="GZ53" s="2">
        <v>122.7</v>
      </c>
      <c r="HA53" s="2">
        <v>121.8</v>
      </c>
      <c r="HB53" s="2">
        <v>124.1</v>
      </c>
      <c r="HC53" s="2">
        <v>131.80000000000001</v>
      </c>
      <c r="HD53" s="2">
        <v>103.7</v>
      </c>
      <c r="HE53" s="2">
        <v>102.3</v>
      </c>
      <c r="HF53" s="2">
        <v>117.7</v>
      </c>
      <c r="HG53" s="2">
        <v>120.4</v>
      </c>
      <c r="HH53" s="2">
        <v>113.4</v>
      </c>
      <c r="HI53" s="2">
        <v>163.4</v>
      </c>
      <c r="HJ53" s="2">
        <v>105.7</v>
      </c>
      <c r="HK53" s="2">
        <v>77.099999999999994</v>
      </c>
      <c r="HL53" s="2">
        <v>86</v>
      </c>
      <c r="HM53" s="2">
        <v>95.8</v>
      </c>
      <c r="HN53" s="2">
        <v>100</v>
      </c>
      <c r="HO53" s="2">
        <v>121.7</v>
      </c>
      <c r="HP53" s="2">
        <v>94.8</v>
      </c>
      <c r="HQ53" s="2">
        <v>100.5</v>
      </c>
      <c r="HR53" s="2">
        <v>119.9</v>
      </c>
      <c r="HS53" s="2">
        <v>111.9</v>
      </c>
      <c r="HT53" s="2">
        <v>115.5</v>
      </c>
      <c r="HU53" s="2">
        <v>173.9</v>
      </c>
      <c r="HV53" s="2">
        <v>130.69999999999999</v>
      </c>
      <c r="HW53" s="2">
        <v>94.1</v>
      </c>
      <c r="HX53" s="2">
        <v>108.2</v>
      </c>
      <c r="HY53" s="2">
        <v>129</v>
      </c>
      <c r="HZ53" s="2">
        <v>134.4</v>
      </c>
      <c r="IA53" s="2">
        <v>133.30000000000001</v>
      </c>
      <c r="IB53" s="2">
        <v>130.6</v>
      </c>
      <c r="IC53" s="2">
        <v>128.30000000000001</v>
      </c>
      <c r="ID53" s="2">
        <v>143.6</v>
      </c>
      <c r="IE53" s="2">
        <v>152.30000000000001</v>
      </c>
      <c r="IF53" s="2">
        <v>150.80000000000001</v>
      </c>
      <c r="IG53" s="2">
        <v>219.7</v>
      </c>
      <c r="IH53" s="2">
        <v>149.4</v>
      </c>
      <c r="II53" s="2">
        <v>102.8</v>
      </c>
      <c r="IJ53" s="2">
        <v>121.7</v>
      </c>
      <c r="IK53" s="2">
        <v>130.9</v>
      </c>
      <c r="IL53" s="2">
        <v>136.6</v>
      </c>
      <c r="IM53" s="2">
        <v>131.4</v>
      </c>
      <c r="IN53" s="2">
        <v>135.69999999999999</v>
      </c>
      <c r="IO53" s="2">
        <v>143.1</v>
      </c>
      <c r="IP53" s="2">
        <v>159.4</v>
      </c>
      <c r="IQ53" s="2">
        <v>167.1</v>
      </c>
      <c r="IR53" s="2">
        <v>179.3</v>
      </c>
      <c r="IS53" s="2">
        <v>246</v>
      </c>
      <c r="IT53" s="2">
        <v>185.2</v>
      </c>
      <c r="IU53" s="2">
        <v>132.30000000000001</v>
      </c>
      <c r="IV53" s="2">
        <v>150.19999999999999</v>
      </c>
      <c r="IW53" s="2">
        <v>164.5</v>
      </c>
      <c r="IX53" s="2">
        <v>167.7</v>
      </c>
      <c r="IY53" s="2">
        <v>165.3</v>
      </c>
      <c r="IZ53" s="2">
        <v>173.4</v>
      </c>
      <c r="JA53" s="2">
        <v>164.2</v>
      </c>
      <c r="JB53" s="2">
        <v>191.2</v>
      </c>
      <c r="JC53" s="2">
        <v>195</v>
      </c>
      <c r="JD53" s="2">
        <v>189.2</v>
      </c>
      <c r="JE53" s="2">
        <v>266.5</v>
      </c>
      <c r="JF53" s="2">
        <v>191.9</v>
      </c>
      <c r="JG53" s="2">
        <v>141.69999999999999</v>
      </c>
      <c r="JH53" s="2">
        <v>151.19999999999999</v>
      </c>
      <c r="JI53" s="2">
        <v>166.5</v>
      </c>
      <c r="JJ53" s="2">
        <v>177.4</v>
      </c>
      <c r="JK53" s="2">
        <v>197.7</v>
      </c>
      <c r="JL53" s="2">
        <v>187.2</v>
      </c>
      <c r="JM53" s="2">
        <v>175.5</v>
      </c>
      <c r="JN53" s="2">
        <v>202.8</v>
      </c>
      <c r="JO53" s="2">
        <v>204.1</v>
      </c>
      <c r="JP53" s="2">
        <v>204.3</v>
      </c>
      <c r="JQ53" s="2">
        <v>273.7</v>
      </c>
      <c r="JR53" s="2">
        <v>210</v>
      </c>
      <c r="JS53" s="2">
        <v>144.1</v>
      </c>
      <c r="JT53" s="2">
        <v>169.6</v>
      </c>
      <c r="JU53" s="2">
        <v>184.1</v>
      </c>
      <c r="JV53" s="2">
        <v>187.2</v>
      </c>
      <c r="JW53" s="2">
        <v>203.1</v>
      </c>
      <c r="JX53" s="2">
        <v>199.3</v>
      </c>
      <c r="JY53" s="2">
        <v>210.5</v>
      </c>
      <c r="JZ53" s="2">
        <v>229.2</v>
      </c>
      <c r="KA53" s="2">
        <v>227.1</v>
      </c>
      <c r="KB53" s="2">
        <v>219.3</v>
      </c>
      <c r="KC53" s="2">
        <v>326.89999999999998</v>
      </c>
      <c r="KD53" s="2">
        <v>219.6</v>
      </c>
      <c r="KE53" s="2">
        <v>156.5</v>
      </c>
      <c r="KF53" s="2">
        <v>178.9</v>
      </c>
      <c r="KG53" s="2">
        <v>180.8</v>
      </c>
      <c r="KH53" s="2">
        <v>192.9</v>
      </c>
      <c r="KI53" s="2">
        <v>208.9</v>
      </c>
      <c r="KJ53" s="2">
        <v>207.9</v>
      </c>
      <c r="KK53" s="2">
        <v>213.6</v>
      </c>
      <c r="KL53" s="2">
        <v>226</v>
      </c>
      <c r="KM53" s="2">
        <v>200.9</v>
      </c>
      <c r="KN53" s="2">
        <v>203.4</v>
      </c>
      <c r="KO53" s="2">
        <v>275.89999999999998</v>
      </c>
      <c r="KP53" s="2">
        <v>200.9</v>
      </c>
      <c r="KQ53" s="2">
        <v>143.80000000000001</v>
      </c>
      <c r="KR53" s="2">
        <v>170</v>
      </c>
      <c r="KS53" s="2">
        <v>176.7</v>
      </c>
      <c r="KT53" s="2">
        <v>179.2</v>
      </c>
      <c r="KU53" s="2">
        <v>213.5</v>
      </c>
      <c r="KV53" s="2">
        <v>201.2</v>
      </c>
      <c r="KW53" s="2">
        <v>201.3</v>
      </c>
      <c r="KX53" s="2">
        <v>215.4</v>
      </c>
      <c r="KY53" s="2">
        <v>179.4</v>
      </c>
      <c r="KZ53" s="2">
        <v>175.5</v>
      </c>
      <c r="LA53" s="2">
        <v>236.1</v>
      </c>
      <c r="LB53" s="2">
        <v>157.9</v>
      </c>
      <c r="LC53" s="2">
        <v>123</v>
      </c>
      <c r="LD53" s="2">
        <v>136.6</v>
      </c>
      <c r="LE53" s="2">
        <v>142.5</v>
      </c>
      <c r="LF53" s="2">
        <v>142.69999999999999</v>
      </c>
      <c r="LG53" s="2">
        <v>141.5</v>
      </c>
      <c r="LH53" s="2">
        <v>157.6</v>
      </c>
      <c r="LI53" s="2">
        <v>163.6</v>
      </c>
      <c r="LJ53" s="2">
        <v>179.3</v>
      </c>
      <c r="LK53" s="2">
        <v>156.30000000000001</v>
      </c>
      <c r="LL53" s="2">
        <v>159.9</v>
      </c>
      <c r="LM53" s="2">
        <v>244.8</v>
      </c>
      <c r="LN53" s="2">
        <v>171.5</v>
      </c>
      <c r="LO53" s="2">
        <v>126</v>
      </c>
      <c r="LP53" s="2">
        <v>153.80000000000001</v>
      </c>
      <c r="LQ53" s="2">
        <v>166.6</v>
      </c>
      <c r="LR53" s="2">
        <v>183.6</v>
      </c>
      <c r="LS53" s="2">
        <v>171.7</v>
      </c>
      <c r="LT53" s="2">
        <v>181.7</v>
      </c>
      <c r="LU53" s="2">
        <v>187.7</v>
      </c>
      <c r="LV53" s="2">
        <v>201.2</v>
      </c>
      <c r="LW53" s="2">
        <v>189.5</v>
      </c>
      <c r="LX53" s="2">
        <v>183.9</v>
      </c>
      <c r="LY53" s="2">
        <v>254.8</v>
      </c>
      <c r="LZ53" s="2">
        <v>167.9</v>
      </c>
      <c r="MA53" s="2">
        <v>128.80000000000001</v>
      </c>
      <c r="MB53" s="2">
        <v>151.69999999999999</v>
      </c>
      <c r="MC53" s="2">
        <v>161</v>
      </c>
      <c r="MD53" s="2">
        <v>175.8</v>
      </c>
      <c r="ME53" s="2">
        <v>179</v>
      </c>
      <c r="MF53" s="2">
        <v>188.5</v>
      </c>
      <c r="MG53" s="2">
        <v>183.2</v>
      </c>
      <c r="MH53" s="2">
        <v>208.2</v>
      </c>
      <c r="MI53" s="2">
        <v>199.7</v>
      </c>
      <c r="MJ53" s="2">
        <v>193.6</v>
      </c>
      <c r="MK53" s="2">
        <v>270.39999999999998</v>
      </c>
      <c r="ML53" s="2">
        <v>170.3</v>
      </c>
      <c r="MM53" s="2">
        <v>149.4</v>
      </c>
      <c r="MN53" s="2">
        <v>165.2</v>
      </c>
      <c r="MO53" s="2">
        <v>177.1</v>
      </c>
      <c r="MP53" s="2">
        <v>194</v>
      </c>
    </row>
    <row r="54" spans="1:354" x14ac:dyDescent="0.25">
      <c r="A54" t="s">
        <v>52</v>
      </c>
      <c r="B54" s="12" t="s">
        <v>272</v>
      </c>
      <c r="C54" t="s">
        <v>212</v>
      </c>
      <c r="D54" t="str">
        <f t="shared" si="0"/>
        <v>Footwear &amp; other personal accessory retailing</v>
      </c>
      <c r="E54" s="2">
        <v>13.9</v>
      </c>
      <c r="F54" s="2">
        <v>14.7</v>
      </c>
      <c r="G54" s="2">
        <v>14.5</v>
      </c>
      <c r="H54" s="2">
        <v>15.2</v>
      </c>
      <c r="I54" s="2">
        <v>14.1</v>
      </c>
      <c r="J54" s="2">
        <v>15.5</v>
      </c>
      <c r="K54" s="2">
        <v>15.2</v>
      </c>
      <c r="L54" s="2">
        <v>15.9</v>
      </c>
      <c r="M54" s="2">
        <v>22.1</v>
      </c>
      <c r="N54" s="2">
        <v>14.9</v>
      </c>
      <c r="O54" s="2">
        <v>12.6</v>
      </c>
      <c r="P54" s="2">
        <v>15.2</v>
      </c>
      <c r="Q54" s="2">
        <v>14.8</v>
      </c>
      <c r="R54" s="2">
        <v>15.6</v>
      </c>
      <c r="S54" s="2">
        <v>15.5</v>
      </c>
      <c r="T54" s="2">
        <v>16</v>
      </c>
      <c r="U54" s="2">
        <v>16.399999999999999</v>
      </c>
      <c r="V54" s="2">
        <v>17.5</v>
      </c>
      <c r="W54" s="2">
        <v>16.2</v>
      </c>
      <c r="X54" s="2">
        <v>17.5</v>
      </c>
      <c r="Y54" s="2">
        <v>24.4</v>
      </c>
      <c r="Z54" s="2">
        <v>17</v>
      </c>
      <c r="AA54" s="2">
        <v>14.3</v>
      </c>
      <c r="AB54" s="2">
        <v>16.5</v>
      </c>
      <c r="AC54" s="2">
        <v>15.8</v>
      </c>
      <c r="AD54" s="2">
        <v>18.100000000000001</v>
      </c>
      <c r="AE54" s="2">
        <v>16.899999999999999</v>
      </c>
      <c r="AF54" s="2">
        <v>17</v>
      </c>
      <c r="AG54" s="2">
        <v>18.3</v>
      </c>
      <c r="AH54" s="2">
        <v>18.2</v>
      </c>
      <c r="AI54" s="2">
        <v>18.2</v>
      </c>
      <c r="AJ54" s="2">
        <v>18.899999999999999</v>
      </c>
      <c r="AK54" s="2">
        <v>24.8</v>
      </c>
      <c r="AL54" s="2">
        <v>19</v>
      </c>
      <c r="AM54" s="2">
        <v>15.9</v>
      </c>
      <c r="AN54" s="2">
        <v>18</v>
      </c>
      <c r="AO54" s="2">
        <v>18.2</v>
      </c>
      <c r="AP54" s="2">
        <v>20.8</v>
      </c>
      <c r="AQ54" s="2">
        <v>18.899999999999999</v>
      </c>
      <c r="AR54" s="2">
        <v>19.5</v>
      </c>
      <c r="AS54" s="2">
        <v>21.1</v>
      </c>
      <c r="AT54" s="2">
        <v>21.1</v>
      </c>
      <c r="AU54" s="2">
        <v>22.7</v>
      </c>
      <c r="AV54" s="2">
        <v>23.6</v>
      </c>
      <c r="AW54" s="2">
        <v>31.3</v>
      </c>
      <c r="AX54" s="2">
        <v>22.9</v>
      </c>
      <c r="AY54" s="2">
        <v>19.2</v>
      </c>
      <c r="AZ54" s="2">
        <v>20.100000000000001</v>
      </c>
      <c r="BA54" s="2">
        <v>22.1</v>
      </c>
      <c r="BB54" s="2">
        <v>25.4</v>
      </c>
      <c r="BC54" s="2">
        <v>22.6</v>
      </c>
      <c r="BD54" s="2">
        <v>21.7</v>
      </c>
      <c r="BE54" s="2">
        <v>21.8</v>
      </c>
      <c r="BF54" s="2">
        <v>23.6</v>
      </c>
      <c r="BG54" s="2">
        <v>24.9</v>
      </c>
      <c r="BH54" s="2">
        <v>23.8</v>
      </c>
      <c r="BI54" s="2">
        <v>33</v>
      </c>
      <c r="BJ54" s="2">
        <v>24.1</v>
      </c>
      <c r="BK54" s="2">
        <v>20.100000000000001</v>
      </c>
      <c r="BL54" s="2">
        <v>21.4</v>
      </c>
      <c r="BM54" s="2">
        <v>23</v>
      </c>
      <c r="BN54" s="2">
        <v>23.8</v>
      </c>
      <c r="BO54" s="2">
        <v>22.5</v>
      </c>
      <c r="BP54" s="2">
        <v>25.4</v>
      </c>
      <c r="BQ54" s="2">
        <v>23.6</v>
      </c>
      <c r="BR54" s="2">
        <v>25.6</v>
      </c>
      <c r="BS54" s="2">
        <v>27.8</v>
      </c>
      <c r="BT54" s="2">
        <v>26.9</v>
      </c>
      <c r="BU54" s="2">
        <v>38.200000000000003</v>
      </c>
      <c r="BV54" s="2">
        <v>28</v>
      </c>
      <c r="BW54" s="2">
        <v>24.3</v>
      </c>
      <c r="BX54" s="2">
        <v>27.3</v>
      </c>
      <c r="BY54" s="2">
        <v>27.2</v>
      </c>
      <c r="BZ54" s="2">
        <v>30.8</v>
      </c>
      <c r="CA54" s="2">
        <v>34.6</v>
      </c>
      <c r="CB54" s="2">
        <v>35.799999999999997</v>
      </c>
      <c r="CC54" s="2">
        <v>34.6</v>
      </c>
      <c r="CD54" s="2">
        <v>37.200000000000003</v>
      </c>
      <c r="CE54" s="2">
        <v>37</v>
      </c>
      <c r="CF54" s="2">
        <v>33.9</v>
      </c>
      <c r="CG54" s="2">
        <v>50.2</v>
      </c>
      <c r="CH54" s="2">
        <v>32.799999999999997</v>
      </c>
      <c r="CI54" s="2">
        <v>27.1</v>
      </c>
      <c r="CJ54" s="2">
        <v>30.4</v>
      </c>
      <c r="CK54" s="2">
        <v>30.2</v>
      </c>
      <c r="CL54" s="2">
        <v>34.1</v>
      </c>
      <c r="CM54" s="2">
        <v>35.5</v>
      </c>
      <c r="CN54" s="2">
        <v>34</v>
      </c>
      <c r="CO54" s="2">
        <v>32.6</v>
      </c>
      <c r="CP54" s="2">
        <v>35.9</v>
      </c>
      <c r="CQ54" s="2">
        <v>35.9</v>
      </c>
      <c r="CR54" s="2">
        <v>38.9</v>
      </c>
      <c r="CS54" s="2">
        <v>53.5</v>
      </c>
      <c r="CT54" s="2">
        <v>35.5</v>
      </c>
      <c r="CU54" s="2">
        <v>29.2</v>
      </c>
      <c r="CV54" s="2">
        <v>33.9</v>
      </c>
      <c r="CW54" s="2">
        <v>33.6</v>
      </c>
      <c r="CX54" s="2">
        <v>39.4</v>
      </c>
      <c r="CY54" s="2">
        <v>38.299999999999997</v>
      </c>
      <c r="CZ54" s="2">
        <v>35.700000000000003</v>
      </c>
      <c r="DA54" s="2">
        <v>38.4</v>
      </c>
      <c r="DB54" s="2">
        <v>37.9</v>
      </c>
      <c r="DC54" s="2">
        <v>38.6</v>
      </c>
      <c r="DD54" s="2">
        <v>39.9</v>
      </c>
      <c r="DE54" s="2">
        <v>58.6</v>
      </c>
      <c r="DF54" s="2">
        <v>38.9</v>
      </c>
      <c r="DG54" s="2">
        <v>32</v>
      </c>
      <c r="DH54" s="2">
        <v>34.9</v>
      </c>
      <c r="DI54" s="2">
        <v>36</v>
      </c>
      <c r="DJ54" s="2">
        <v>40.299999999999997</v>
      </c>
      <c r="DK54" s="2">
        <v>39.200000000000003</v>
      </c>
      <c r="DL54" s="2">
        <v>38.6</v>
      </c>
      <c r="DM54" s="2">
        <v>38</v>
      </c>
      <c r="DN54" s="2">
        <v>40.4</v>
      </c>
      <c r="DO54" s="2">
        <v>41.9</v>
      </c>
      <c r="DP54" s="2">
        <v>43.6</v>
      </c>
      <c r="DQ54" s="2">
        <v>61.1</v>
      </c>
      <c r="DR54" s="2">
        <v>42.8</v>
      </c>
      <c r="DS54" s="2">
        <v>34.9</v>
      </c>
      <c r="DT54" s="2">
        <v>36.200000000000003</v>
      </c>
      <c r="DU54" s="2">
        <v>37.6</v>
      </c>
      <c r="DV54" s="2">
        <v>40.6</v>
      </c>
      <c r="DW54" s="2">
        <v>38.200000000000003</v>
      </c>
      <c r="DX54" s="2">
        <v>37.5</v>
      </c>
      <c r="DY54" s="2">
        <v>35</v>
      </c>
      <c r="DZ54" s="2">
        <v>39.299999999999997</v>
      </c>
      <c r="EA54" s="2">
        <v>41.3</v>
      </c>
      <c r="EB54" s="2">
        <v>43.5</v>
      </c>
      <c r="EC54" s="2">
        <v>69.599999999999994</v>
      </c>
      <c r="ED54" s="2">
        <v>42.4</v>
      </c>
      <c r="EE54" s="2">
        <v>34.4</v>
      </c>
      <c r="EF54" s="2">
        <v>37.1</v>
      </c>
      <c r="EG54" s="2">
        <v>38.700000000000003</v>
      </c>
      <c r="EH54" s="2">
        <v>40.1</v>
      </c>
      <c r="EI54" s="2">
        <v>41.7</v>
      </c>
      <c r="EJ54" s="2">
        <v>40.1</v>
      </c>
      <c r="EK54" s="2">
        <v>40.1</v>
      </c>
      <c r="EL54" s="2">
        <v>51.5</v>
      </c>
      <c r="EM54" s="2">
        <v>51</v>
      </c>
      <c r="EN54" s="2">
        <v>53.9</v>
      </c>
      <c r="EO54" s="2">
        <v>85.5</v>
      </c>
      <c r="EP54" s="2">
        <v>48.4</v>
      </c>
      <c r="EQ54" s="2">
        <v>41.7</v>
      </c>
      <c r="ER54" s="2">
        <v>47</v>
      </c>
      <c r="ES54" s="2">
        <v>45.1</v>
      </c>
      <c r="ET54" s="2">
        <v>48.1</v>
      </c>
      <c r="EU54" s="2">
        <v>49.3</v>
      </c>
      <c r="EV54" s="2">
        <v>48.1</v>
      </c>
      <c r="EW54" s="2">
        <v>51.5</v>
      </c>
      <c r="EX54" s="2">
        <v>55.5</v>
      </c>
      <c r="EY54" s="2">
        <v>54.9</v>
      </c>
      <c r="EZ54" s="2">
        <v>54.5</v>
      </c>
      <c r="FA54" s="2">
        <v>71.7</v>
      </c>
      <c r="FB54" s="2">
        <v>49.9</v>
      </c>
      <c r="FC54" s="2">
        <v>44.9</v>
      </c>
      <c r="FD54" s="2">
        <v>49.9</v>
      </c>
      <c r="FE54" s="2">
        <v>45.9</v>
      </c>
      <c r="FF54" s="2">
        <v>51.1</v>
      </c>
      <c r="FG54" s="2">
        <v>53.2</v>
      </c>
      <c r="FH54" s="2">
        <v>48.7</v>
      </c>
      <c r="FI54" s="2">
        <v>51.7</v>
      </c>
      <c r="FJ54" s="2">
        <v>56.3</v>
      </c>
      <c r="FK54" s="2">
        <v>52.3</v>
      </c>
      <c r="FL54" s="2">
        <v>53.6</v>
      </c>
      <c r="FM54" s="2">
        <v>69.3</v>
      </c>
      <c r="FN54" s="2">
        <v>51.1</v>
      </c>
      <c r="FO54" s="2">
        <v>43.8</v>
      </c>
      <c r="FP54" s="2">
        <v>48.2</v>
      </c>
      <c r="FQ54" s="2">
        <v>44.6</v>
      </c>
      <c r="FR54" s="2">
        <v>49.4</v>
      </c>
      <c r="FS54" s="2">
        <v>48.8</v>
      </c>
      <c r="FT54" s="2">
        <v>48.7</v>
      </c>
      <c r="FU54" s="2">
        <v>51.4</v>
      </c>
      <c r="FV54" s="2">
        <v>54.8</v>
      </c>
      <c r="FW54" s="2">
        <v>55.9</v>
      </c>
      <c r="FX54" s="2">
        <v>56.8</v>
      </c>
      <c r="FY54" s="2">
        <v>76.7</v>
      </c>
      <c r="FZ54" s="2">
        <v>62.4</v>
      </c>
      <c r="GA54" s="2">
        <v>53.1</v>
      </c>
      <c r="GB54" s="2">
        <v>55.2</v>
      </c>
      <c r="GC54" s="2">
        <v>53.4</v>
      </c>
      <c r="GD54" s="2">
        <v>59.2</v>
      </c>
      <c r="GE54" s="2">
        <v>54.2</v>
      </c>
      <c r="GF54" s="2">
        <v>60.9</v>
      </c>
      <c r="GG54" s="2">
        <v>55.1</v>
      </c>
      <c r="GH54" s="2">
        <v>57.5</v>
      </c>
      <c r="GI54" s="2">
        <v>61.1</v>
      </c>
      <c r="GJ54" s="2">
        <v>61</v>
      </c>
      <c r="GK54" s="2">
        <v>84.8</v>
      </c>
      <c r="GL54" s="2">
        <v>59.4</v>
      </c>
      <c r="GM54" s="2">
        <v>51.9</v>
      </c>
      <c r="GN54" s="2">
        <v>54.7</v>
      </c>
      <c r="GO54" s="2">
        <v>57.6</v>
      </c>
      <c r="GP54" s="2">
        <v>61.2</v>
      </c>
      <c r="GQ54" s="2">
        <v>60.2</v>
      </c>
      <c r="GR54" s="2">
        <v>62.5</v>
      </c>
      <c r="GS54" s="2">
        <v>56.2</v>
      </c>
      <c r="GT54" s="2">
        <v>61.3</v>
      </c>
      <c r="GU54" s="2">
        <v>65.900000000000006</v>
      </c>
      <c r="GV54" s="2">
        <v>66.7</v>
      </c>
      <c r="GW54" s="2">
        <v>94.4</v>
      </c>
      <c r="GX54" s="2">
        <v>65.5</v>
      </c>
      <c r="GY54" s="2">
        <v>54.3</v>
      </c>
      <c r="GZ54" s="2">
        <v>58.8</v>
      </c>
      <c r="HA54" s="2">
        <v>61.6</v>
      </c>
      <c r="HB54" s="2">
        <v>63.6</v>
      </c>
      <c r="HC54" s="2">
        <v>62.8</v>
      </c>
      <c r="HD54" s="2">
        <v>65.099999999999994</v>
      </c>
      <c r="HE54" s="2">
        <v>64.3</v>
      </c>
      <c r="HF54" s="2">
        <v>66.400000000000006</v>
      </c>
      <c r="HG54" s="2">
        <v>64.7</v>
      </c>
      <c r="HH54" s="2">
        <v>70.8</v>
      </c>
      <c r="HI54" s="2">
        <v>95.3</v>
      </c>
      <c r="HJ54" s="2">
        <v>65.3</v>
      </c>
      <c r="HK54" s="2">
        <v>57.3</v>
      </c>
      <c r="HL54" s="2">
        <v>60.5</v>
      </c>
      <c r="HM54" s="2">
        <v>65.3</v>
      </c>
      <c r="HN54" s="2">
        <v>70</v>
      </c>
      <c r="HO54" s="2">
        <v>71.900000000000006</v>
      </c>
      <c r="HP54" s="2">
        <v>67.400000000000006</v>
      </c>
      <c r="HQ54" s="2">
        <v>69.7</v>
      </c>
      <c r="HR54" s="2">
        <v>70.3</v>
      </c>
      <c r="HS54" s="2">
        <v>77.900000000000006</v>
      </c>
      <c r="HT54" s="2">
        <v>81.3</v>
      </c>
      <c r="HU54" s="2">
        <v>110.7</v>
      </c>
      <c r="HV54" s="2">
        <v>74.2</v>
      </c>
      <c r="HW54" s="2">
        <v>62.8</v>
      </c>
      <c r="HX54" s="2">
        <v>66.3</v>
      </c>
      <c r="HY54" s="2">
        <v>65.8</v>
      </c>
      <c r="HZ54" s="2">
        <v>71.900000000000006</v>
      </c>
      <c r="IA54" s="2">
        <v>70.7</v>
      </c>
      <c r="IB54" s="2">
        <v>69.2</v>
      </c>
      <c r="IC54" s="2">
        <v>67</v>
      </c>
      <c r="ID54" s="2">
        <v>67.7</v>
      </c>
      <c r="IE54" s="2">
        <v>73.7</v>
      </c>
      <c r="IF54" s="2">
        <v>77.599999999999994</v>
      </c>
      <c r="IG54" s="2">
        <v>110.8</v>
      </c>
      <c r="IH54" s="2">
        <v>75.8</v>
      </c>
      <c r="II54" s="2">
        <v>64.2</v>
      </c>
      <c r="IJ54" s="2">
        <v>69.3</v>
      </c>
      <c r="IK54" s="2">
        <v>65.3</v>
      </c>
      <c r="IL54" s="2">
        <v>72.3</v>
      </c>
      <c r="IM54" s="2">
        <v>69.5</v>
      </c>
      <c r="IN54" s="2">
        <v>66.7</v>
      </c>
      <c r="IO54" s="2">
        <v>66</v>
      </c>
      <c r="IP54" s="2">
        <v>67.8</v>
      </c>
      <c r="IQ54" s="2">
        <v>78.099999999999994</v>
      </c>
      <c r="IR54" s="2">
        <v>80.7</v>
      </c>
      <c r="IS54" s="2">
        <v>113.7</v>
      </c>
      <c r="IT54" s="2">
        <v>81.400000000000006</v>
      </c>
      <c r="IU54" s="2">
        <v>63.3</v>
      </c>
      <c r="IV54" s="2">
        <v>71</v>
      </c>
      <c r="IW54" s="2">
        <v>75.7</v>
      </c>
      <c r="IX54" s="2">
        <v>77.2</v>
      </c>
      <c r="IY54" s="2">
        <v>75.900000000000006</v>
      </c>
      <c r="IZ54" s="2">
        <v>76</v>
      </c>
      <c r="JA54" s="2">
        <v>75.099999999999994</v>
      </c>
      <c r="JB54" s="2">
        <v>78.7</v>
      </c>
      <c r="JC54" s="2">
        <v>84.1</v>
      </c>
      <c r="JD54" s="2">
        <v>87.4</v>
      </c>
      <c r="JE54" s="2">
        <v>124.1</v>
      </c>
      <c r="JF54" s="2">
        <v>80.5</v>
      </c>
      <c r="JG54" s="2">
        <v>68.099999999999994</v>
      </c>
      <c r="JH54" s="2">
        <v>72.7</v>
      </c>
      <c r="JI54" s="2">
        <v>73.099999999999994</v>
      </c>
      <c r="JJ54" s="2">
        <v>79.400000000000006</v>
      </c>
      <c r="JK54" s="2">
        <v>83.3</v>
      </c>
      <c r="JL54" s="2">
        <v>87.4</v>
      </c>
      <c r="JM54" s="2">
        <v>89</v>
      </c>
      <c r="JN54" s="2">
        <v>95.9</v>
      </c>
      <c r="JO54" s="2">
        <v>92.3</v>
      </c>
      <c r="JP54" s="2">
        <v>94.7</v>
      </c>
      <c r="JQ54" s="2">
        <v>134.4</v>
      </c>
      <c r="JR54" s="2">
        <v>92</v>
      </c>
      <c r="JS54" s="2">
        <v>80.099999999999994</v>
      </c>
      <c r="JT54" s="2">
        <v>84.9</v>
      </c>
      <c r="JU54" s="2">
        <v>80.7</v>
      </c>
      <c r="JV54" s="2">
        <v>83.7</v>
      </c>
      <c r="JW54" s="2">
        <v>83.9</v>
      </c>
      <c r="JX54" s="2">
        <v>88.2</v>
      </c>
      <c r="JY54" s="2">
        <v>89.1</v>
      </c>
      <c r="JZ54" s="2">
        <v>89</v>
      </c>
      <c r="KA54" s="2">
        <v>96</v>
      </c>
      <c r="KB54" s="2">
        <v>99</v>
      </c>
      <c r="KC54" s="2">
        <v>137.19999999999999</v>
      </c>
      <c r="KD54" s="2">
        <v>93.6</v>
      </c>
      <c r="KE54" s="2">
        <v>81</v>
      </c>
      <c r="KF54" s="2">
        <v>89.2</v>
      </c>
      <c r="KG54" s="2">
        <v>88.4</v>
      </c>
      <c r="KH54" s="2">
        <v>97.4</v>
      </c>
      <c r="KI54" s="2">
        <v>95.8</v>
      </c>
      <c r="KJ54" s="2">
        <v>93.8</v>
      </c>
      <c r="KK54" s="2">
        <v>96.2</v>
      </c>
      <c r="KL54" s="2">
        <v>95.7</v>
      </c>
      <c r="KM54" s="2">
        <v>92.1</v>
      </c>
      <c r="KN54" s="2">
        <v>96</v>
      </c>
      <c r="KO54" s="2">
        <v>134.4</v>
      </c>
      <c r="KP54" s="2">
        <v>88.4</v>
      </c>
      <c r="KQ54" s="2">
        <v>76.8</v>
      </c>
      <c r="KR54" s="2">
        <v>86.8</v>
      </c>
      <c r="KS54" s="2">
        <v>82.8</v>
      </c>
      <c r="KT54" s="2">
        <v>90.8</v>
      </c>
      <c r="KU54" s="2">
        <v>93.9</v>
      </c>
      <c r="KV54" s="2">
        <v>92.3</v>
      </c>
      <c r="KW54" s="2">
        <v>92.9</v>
      </c>
      <c r="KX54" s="2">
        <v>99.2</v>
      </c>
      <c r="KY54" s="2">
        <v>107</v>
      </c>
      <c r="KZ54" s="2">
        <v>110.2</v>
      </c>
      <c r="LA54" s="2">
        <v>145.30000000000001</v>
      </c>
      <c r="LB54" s="2">
        <v>101</v>
      </c>
      <c r="LC54" s="2">
        <v>90.8</v>
      </c>
      <c r="LD54" s="2">
        <v>95.3</v>
      </c>
      <c r="LE54" s="2">
        <v>91.7</v>
      </c>
      <c r="LF54" s="2">
        <v>99.2</v>
      </c>
      <c r="LG54" s="2">
        <v>95</v>
      </c>
      <c r="LH54" s="2">
        <v>99.4</v>
      </c>
      <c r="LI54" s="2">
        <v>100.3</v>
      </c>
      <c r="LJ54" s="2">
        <v>102.9</v>
      </c>
      <c r="LK54" s="2">
        <v>111</v>
      </c>
      <c r="LL54" s="2">
        <v>117.5</v>
      </c>
      <c r="LM54" s="2">
        <v>163.6</v>
      </c>
      <c r="LN54" s="2">
        <v>105.3</v>
      </c>
      <c r="LO54" s="2">
        <v>86.7</v>
      </c>
      <c r="LP54" s="2">
        <v>102.2</v>
      </c>
      <c r="LQ54" s="2">
        <v>97.4</v>
      </c>
      <c r="LR54" s="2">
        <v>113.3</v>
      </c>
      <c r="LS54" s="2">
        <v>94.2</v>
      </c>
      <c r="LT54" s="2">
        <v>81</v>
      </c>
      <c r="LU54" s="2">
        <v>88.7</v>
      </c>
      <c r="LV54" s="2">
        <v>90.9</v>
      </c>
      <c r="LW54" s="2">
        <v>96</v>
      </c>
      <c r="LX54" s="2">
        <v>94.2</v>
      </c>
      <c r="LY54" s="2">
        <v>161.6</v>
      </c>
      <c r="LZ54" s="2">
        <v>88.2</v>
      </c>
      <c r="MA54" s="2">
        <v>77.3</v>
      </c>
      <c r="MB54" s="2">
        <v>78</v>
      </c>
      <c r="MC54" s="2">
        <v>80.2</v>
      </c>
      <c r="MD54" s="2">
        <v>85.1</v>
      </c>
      <c r="ME54" s="2">
        <v>82.2</v>
      </c>
      <c r="MF54" s="2">
        <v>87.8</v>
      </c>
      <c r="MG54" s="2">
        <v>88.5</v>
      </c>
      <c r="MH54" s="2">
        <v>93.1</v>
      </c>
      <c r="MI54" s="2">
        <v>95.7</v>
      </c>
      <c r="MJ54" s="2">
        <v>98.9</v>
      </c>
      <c r="MK54" s="2">
        <v>166.2</v>
      </c>
      <c r="ML54" s="2">
        <v>84.9</v>
      </c>
      <c r="MM54" s="2">
        <v>76.8</v>
      </c>
      <c r="MN54" s="2">
        <v>77.8</v>
      </c>
      <c r="MO54" s="2">
        <v>76.3</v>
      </c>
      <c r="MP54" s="2">
        <v>83.4</v>
      </c>
    </row>
    <row r="55" spans="1:354" x14ac:dyDescent="0.25">
      <c r="A55" t="s">
        <v>53</v>
      </c>
      <c r="B55" s="12" t="s">
        <v>273</v>
      </c>
      <c r="C55" t="s">
        <v>212</v>
      </c>
      <c r="D55" t="str">
        <f t="shared" si="0"/>
        <v>Clothing, footwear &amp; personal accessory retailing</v>
      </c>
      <c r="E55" s="2">
        <v>42.8</v>
      </c>
      <c r="F55" s="2">
        <v>45.3</v>
      </c>
      <c r="G55" s="2">
        <v>45.1</v>
      </c>
      <c r="H55" s="2">
        <v>43.1</v>
      </c>
      <c r="I55" s="2">
        <v>41.5</v>
      </c>
      <c r="J55" s="2">
        <v>44.5</v>
      </c>
      <c r="K55" s="2">
        <v>48.6</v>
      </c>
      <c r="L55" s="2">
        <v>51.4</v>
      </c>
      <c r="M55" s="2">
        <v>70.900000000000006</v>
      </c>
      <c r="N55" s="2">
        <v>44.6</v>
      </c>
      <c r="O55" s="2">
        <v>37.9</v>
      </c>
      <c r="P55" s="2">
        <v>46.3</v>
      </c>
      <c r="Q55" s="2">
        <v>47.8</v>
      </c>
      <c r="R55" s="2">
        <v>49.5</v>
      </c>
      <c r="S55" s="2">
        <v>49.5</v>
      </c>
      <c r="T55" s="2">
        <v>49.5</v>
      </c>
      <c r="U55" s="2">
        <v>52.9</v>
      </c>
      <c r="V55" s="2">
        <v>54.5</v>
      </c>
      <c r="W55" s="2">
        <v>49.3</v>
      </c>
      <c r="X55" s="2">
        <v>55.1</v>
      </c>
      <c r="Y55" s="2">
        <v>75.5</v>
      </c>
      <c r="Z55" s="2">
        <v>47.7</v>
      </c>
      <c r="AA55" s="2">
        <v>41.5</v>
      </c>
      <c r="AB55" s="2">
        <v>46.6</v>
      </c>
      <c r="AC55" s="2">
        <v>48.5</v>
      </c>
      <c r="AD55" s="2">
        <v>56.6</v>
      </c>
      <c r="AE55" s="2">
        <v>51</v>
      </c>
      <c r="AF55" s="2">
        <v>51.6</v>
      </c>
      <c r="AG55" s="2">
        <v>54.5</v>
      </c>
      <c r="AH55" s="2">
        <v>52.1</v>
      </c>
      <c r="AI55" s="2">
        <v>53.9</v>
      </c>
      <c r="AJ55" s="2">
        <v>57.5</v>
      </c>
      <c r="AK55" s="2">
        <v>72.599999999999994</v>
      </c>
      <c r="AL55" s="2">
        <v>52.3</v>
      </c>
      <c r="AM55" s="2">
        <v>44</v>
      </c>
      <c r="AN55" s="2">
        <v>51.8</v>
      </c>
      <c r="AO55" s="2">
        <v>53.6</v>
      </c>
      <c r="AP55" s="2">
        <v>63.6</v>
      </c>
      <c r="AQ55" s="2">
        <v>57.2</v>
      </c>
      <c r="AR55" s="2">
        <v>58.6</v>
      </c>
      <c r="AS55" s="2">
        <v>62.6</v>
      </c>
      <c r="AT55" s="2">
        <v>62.2</v>
      </c>
      <c r="AU55" s="2">
        <v>67.7</v>
      </c>
      <c r="AV55" s="2">
        <v>69.5</v>
      </c>
      <c r="AW55" s="2">
        <v>93.4</v>
      </c>
      <c r="AX55" s="2">
        <v>62.7</v>
      </c>
      <c r="AY55" s="2">
        <v>52.6</v>
      </c>
      <c r="AZ55" s="2">
        <v>57.2</v>
      </c>
      <c r="BA55" s="2">
        <v>62.9</v>
      </c>
      <c r="BB55" s="2">
        <v>73.400000000000006</v>
      </c>
      <c r="BC55" s="2">
        <v>65.5</v>
      </c>
      <c r="BD55" s="2">
        <v>62.9</v>
      </c>
      <c r="BE55" s="2">
        <v>63.7</v>
      </c>
      <c r="BF55" s="2">
        <v>69.400000000000006</v>
      </c>
      <c r="BG55" s="2">
        <v>74.599999999999994</v>
      </c>
      <c r="BH55" s="2">
        <v>73.099999999999994</v>
      </c>
      <c r="BI55" s="2">
        <v>104.9</v>
      </c>
      <c r="BJ55" s="2">
        <v>63.7</v>
      </c>
      <c r="BK55" s="2">
        <v>56.6</v>
      </c>
      <c r="BL55" s="2">
        <v>61.9</v>
      </c>
      <c r="BM55" s="2">
        <v>68.599999999999994</v>
      </c>
      <c r="BN55" s="2">
        <v>74.900000000000006</v>
      </c>
      <c r="BO55" s="2">
        <v>71.7</v>
      </c>
      <c r="BP55" s="2">
        <v>87.1</v>
      </c>
      <c r="BQ55" s="2">
        <v>78.3</v>
      </c>
      <c r="BR55" s="2">
        <v>89.3</v>
      </c>
      <c r="BS55" s="2">
        <v>94.2</v>
      </c>
      <c r="BT55" s="2">
        <v>86.6</v>
      </c>
      <c r="BU55" s="2">
        <v>128.4</v>
      </c>
      <c r="BV55" s="2">
        <v>78.2</v>
      </c>
      <c r="BW55" s="2">
        <v>75.099999999999994</v>
      </c>
      <c r="BX55" s="2">
        <v>84.8</v>
      </c>
      <c r="BY55" s="2">
        <v>82.1</v>
      </c>
      <c r="BZ55" s="2">
        <v>92.5</v>
      </c>
      <c r="CA55" s="2">
        <v>102.7</v>
      </c>
      <c r="CB55" s="2">
        <v>112.9</v>
      </c>
      <c r="CC55" s="2">
        <v>107.6</v>
      </c>
      <c r="CD55" s="2">
        <v>120.2</v>
      </c>
      <c r="CE55" s="2">
        <v>117.3</v>
      </c>
      <c r="CF55" s="2">
        <v>111.8</v>
      </c>
      <c r="CG55" s="2">
        <v>161.1</v>
      </c>
      <c r="CH55" s="2">
        <v>106</v>
      </c>
      <c r="CI55" s="2">
        <v>85.4</v>
      </c>
      <c r="CJ55" s="2">
        <v>96.4</v>
      </c>
      <c r="CK55" s="2">
        <v>97.9</v>
      </c>
      <c r="CL55" s="2">
        <v>111.2</v>
      </c>
      <c r="CM55" s="2">
        <v>118.3</v>
      </c>
      <c r="CN55" s="2">
        <v>110.6</v>
      </c>
      <c r="CO55" s="2">
        <v>107.3</v>
      </c>
      <c r="CP55" s="2">
        <v>113.1</v>
      </c>
      <c r="CQ55" s="2">
        <v>119.3</v>
      </c>
      <c r="CR55" s="2">
        <v>124.8</v>
      </c>
      <c r="CS55" s="2">
        <v>157.19999999999999</v>
      </c>
      <c r="CT55" s="2">
        <v>108.1</v>
      </c>
      <c r="CU55" s="2">
        <v>86.1</v>
      </c>
      <c r="CV55" s="2">
        <v>101.7</v>
      </c>
      <c r="CW55" s="2">
        <v>103.3</v>
      </c>
      <c r="CX55" s="2">
        <v>121.3</v>
      </c>
      <c r="CY55" s="2">
        <v>120.7</v>
      </c>
      <c r="CZ55" s="2">
        <v>110.2</v>
      </c>
      <c r="DA55" s="2">
        <v>117.5</v>
      </c>
      <c r="DB55" s="2">
        <v>116.3</v>
      </c>
      <c r="DC55" s="2">
        <v>123.3</v>
      </c>
      <c r="DD55" s="2">
        <v>129.1</v>
      </c>
      <c r="DE55" s="2">
        <v>168.3</v>
      </c>
      <c r="DF55" s="2">
        <v>116.4</v>
      </c>
      <c r="DG55" s="2">
        <v>97.1</v>
      </c>
      <c r="DH55" s="2">
        <v>101.2</v>
      </c>
      <c r="DI55" s="2">
        <v>107.4</v>
      </c>
      <c r="DJ55" s="2">
        <v>119.5</v>
      </c>
      <c r="DK55" s="2">
        <v>115.8</v>
      </c>
      <c r="DL55" s="2">
        <v>121.8</v>
      </c>
      <c r="DM55" s="2">
        <v>117</v>
      </c>
      <c r="DN55" s="2">
        <v>125.3</v>
      </c>
      <c r="DO55" s="2">
        <v>133.19999999999999</v>
      </c>
      <c r="DP55" s="2">
        <v>133.5</v>
      </c>
      <c r="DQ55" s="2">
        <v>182.3</v>
      </c>
      <c r="DR55" s="2">
        <v>128.69999999999999</v>
      </c>
      <c r="DS55" s="2">
        <v>108.5</v>
      </c>
      <c r="DT55" s="2">
        <v>108.7</v>
      </c>
      <c r="DU55" s="2">
        <v>118.3</v>
      </c>
      <c r="DV55" s="2">
        <v>127.4</v>
      </c>
      <c r="DW55" s="2">
        <v>120.2</v>
      </c>
      <c r="DX55" s="2">
        <v>122</v>
      </c>
      <c r="DY55" s="2">
        <v>108.1</v>
      </c>
      <c r="DZ55" s="2">
        <v>119.2</v>
      </c>
      <c r="EA55" s="2">
        <v>125.2</v>
      </c>
      <c r="EB55" s="2">
        <v>122.2</v>
      </c>
      <c r="EC55" s="2">
        <v>188.2</v>
      </c>
      <c r="ED55" s="2">
        <v>118.7</v>
      </c>
      <c r="EE55" s="2">
        <v>98.9</v>
      </c>
      <c r="EF55" s="2">
        <v>110.1</v>
      </c>
      <c r="EG55" s="2">
        <v>117.6</v>
      </c>
      <c r="EH55" s="2">
        <v>122.8</v>
      </c>
      <c r="EI55" s="2">
        <v>123.1</v>
      </c>
      <c r="EJ55" s="2">
        <v>125.5</v>
      </c>
      <c r="EK55" s="2">
        <v>120</v>
      </c>
      <c r="EL55" s="2">
        <v>139.9</v>
      </c>
      <c r="EM55" s="2">
        <v>137.4</v>
      </c>
      <c r="EN55" s="2">
        <v>142.4</v>
      </c>
      <c r="EO55" s="2">
        <v>210.9</v>
      </c>
      <c r="EP55" s="2">
        <v>128.6</v>
      </c>
      <c r="EQ55" s="2">
        <v>109.6</v>
      </c>
      <c r="ER55" s="2">
        <v>132.9</v>
      </c>
      <c r="ES55" s="2">
        <v>131.30000000000001</v>
      </c>
      <c r="ET55" s="2">
        <v>136.4</v>
      </c>
      <c r="EU55" s="2">
        <v>137.6</v>
      </c>
      <c r="EV55" s="2">
        <v>136.6</v>
      </c>
      <c r="EW55" s="2">
        <v>140.9</v>
      </c>
      <c r="EX55" s="2">
        <v>153.19999999999999</v>
      </c>
      <c r="EY55" s="2">
        <v>152.80000000000001</v>
      </c>
      <c r="EZ55" s="2">
        <v>156.6</v>
      </c>
      <c r="FA55" s="2">
        <v>200.9</v>
      </c>
      <c r="FB55" s="2">
        <v>138.80000000000001</v>
      </c>
      <c r="FC55" s="2">
        <v>120</v>
      </c>
      <c r="FD55" s="2">
        <v>135.30000000000001</v>
      </c>
      <c r="FE55" s="2">
        <v>134</v>
      </c>
      <c r="FF55" s="2">
        <v>144.5</v>
      </c>
      <c r="FG55" s="2">
        <v>154.19999999999999</v>
      </c>
      <c r="FH55" s="2">
        <v>131.6</v>
      </c>
      <c r="FI55" s="2">
        <v>141.80000000000001</v>
      </c>
      <c r="FJ55" s="2">
        <v>156.1</v>
      </c>
      <c r="FK55" s="2">
        <v>150.9</v>
      </c>
      <c r="FL55" s="2">
        <v>158.5</v>
      </c>
      <c r="FM55" s="2">
        <v>202.8</v>
      </c>
      <c r="FN55" s="2">
        <v>143.6</v>
      </c>
      <c r="FO55" s="2">
        <v>120.5</v>
      </c>
      <c r="FP55" s="2">
        <v>129.1</v>
      </c>
      <c r="FQ55" s="2">
        <v>126.3</v>
      </c>
      <c r="FR55" s="2">
        <v>144.4</v>
      </c>
      <c r="FS55" s="2">
        <v>135.19999999999999</v>
      </c>
      <c r="FT55" s="2">
        <v>135.1</v>
      </c>
      <c r="FU55" s="2">
        <v>139.80000000000001</v>
      </c>
      <c r="FV55" s="2">
        <v>148.4</v>
      </c>
      <c r="FW55" s="2">
        <v>153.80000000000001</v>
      </c>
      <c r="FX55" s="2">
        <v>151.69999999999999</v>
      </c>
      <c r="FY55" s="2">
        <v>205.7</v>
      </c>
      <c r="FZ55" s="2">
        <v>145.69999999999999</v>
      </c>
      <c r="GA55" s="2">
        <v>120.1</v>
      </c>
      <c r="GB55" s="2">
        <v>126.1</v>
      </c>
      <c r="GC55" s="2">
        <v>133.9</v>
      </c>
      <c r="GD55" s="2">
        <v>159.6</v>
      </c>
      <c r="GE55" s="2">
        <v>143.6</v>
      </c>
      <c r="GF55" s="2">
        <v>152.4</v>
      </c>
      <c r="GG55" s="2">
        <v>150</v>
      </c>
      <c r="GH55" s="2">
        <v>165.8</v>
      </c>
      <c r="GI55" s="2">
        <v>179.7</v>
      </c>
      <c r="GJ55" s="2">
        <v>177.7</v>
      </c>
      <c r="GK55" s="2">
        <v>239.9</v>
      </c>
      <c r="GL55" s="2">
        <v>175.9</v>
      </c>
      <c r="GM55" s="2">
        <v>146.6</v>
      </c>
      <c r="GN55" s="2">
        <v>153.19999999999999</v>
      </c>
      <c r="GO55" s="2">
        <v>160.5</v>
      </c>
      <c r="GP55" s="2">
        <v>176.1</v>
      </c>
      <c r="GQ55" s="2">
        <v>180.1</v>
      </c>
      <c r="GR55" s="2">
        <v>184.4</v>
      </c>
      <c r="GS55" s="2">
        <v>173.2</v>
      </c>
      <c r="GT55" s="2">
        <v>185.7</v>
      </c>
      <c r="GU55" s="2">
        <v>197.7</v>
      </c>
      <c r="GV55" s="2">
        <v>187.7</v>
      </c>
      <c r="GW55" s="2">
        <v>262.3</v>
      </c>
      <c r="GX55" s="2">
        <v>184.9</v>
      </c>
      <c r="GY55" s="2">
        <v>154.30000000000001</v>
      </c>
      <c r="GZ55" s="2">
        <v>181.5</v>
      </c>
      <c r="HA55" s="2">
        <v>183.4</v>
      </c>
      <c r="HB55" s="2">
        <v>187.6</v>
      </c>
      <c r="HC55" s="2">
        <v>194.5</v>
      </c>
      <c r="HD55" s="2">
        <v>168.8</v>
      </c>
      <c r="HE55" s="2">
        <v>166.6</v>
      </c>
      <c r="HF55" s="2">
        <v>184.1</v>
      </c>
      <c r="HG55" s="2">
        <v>185.1</v>
      </c>
      <c r="HH55" s="2">
        <v>184.2</v>
      </c>
      <c r="HI55" s="2">
        <v>258.7</v>
      </c>
      <c r="HJ55" s="2">
        <v>171</v>
      </c>
      <c r="HK55" s="2">
        <v>134.30000000000001</v>
      </c>
      <c r="HL55" s="2">
        <v>146.5</v>
      </c>
      <c r="HM55" s="2">
        <v>161.1</v>
      </c>
      <c r="HN55" s="2">
        <v>170</v>
      </c>
      <c r="HO55" s="2">
        <v>193.5</v>
      </c>
      <c r="HP55" s="2">
        <v>162.1</v>
      </c>
      <c r="HQ55" s="2">
        <v>170.2</v>
      </c>
      <c r="HR55" s="2">
        <v>190.2</v>
      </c>
      <c r="HS55" s="2">
        <v>189.8</v>
      </c>
      <c r="HT55" s="2">
        <v>196.8</v>
      </c>
      <c r="HU55" s="2">
        <v>284.5</v>
      </c>
      <c r="HV55" s="2">
        <v>204.9</v>
      </c>
      <c r="HW55" s="2">
        <v>157</v>
      </c>
      <c r="HX55" s="2">
        <v>174.4</v>
      </c>
      <c r="HY55" s="2">
        <v>194.8</v>
      </c>
      <c r="HZ55" s="2">
        <v>206.4</v>
      </c>
      <c r="IA55" s="2">
        <v>203.9</v>
      </c>
      <c r="IB55" s="2">
        <v>199.8</v>
      </c>
      <c r="IC55" s="2">
        <v>195.3</v>
      </c>
      <c r="ID55" s="2">
        <v>211.2</v>
      </c>
      <c r="IE55" s="2">
        <v>226</v>
      </c>
      <c r="IF55" s="2">
        <v>228.4</v>
      </c>
      <c r="IG55" s="2">
        <v>330.5</v>
      </c>
      <c r="IH55" s="2">
        <v>225.2</v>
      </c>
      <c r="II55" s="2">
        <v>167</v>
      </c>
      <c r="IJ55" s="2">
        <v>191</v>
      </c>
      <c r="IK55" s="2">
        <v>196.2</v>
      </c>
      <c r="IL55" s="2">
        <v>208.9</v>
      </c>
      <c r="IM55" s="2">
        <v>200.9</v>
      </c>
      <c r="IN55" s="2">
        <v>202.5</v>
      </c>
      <c r="IO55" s="2">
        <v>209.1</v>
      </c>
      <c r="IP55" s="2">
        <v>227.1</v>
      </c>
      <c r="IQ55" s="2">
        <v>245.2</v>
      </c>
      <c r="IR55" s="2">
        <v>260</v>
      </c>
      <c r="IS55" s="2">
        <v>359.7</v>
      </c>
      <c r="IT55" s="2">
        <v>266.60000000000002</v>
      </c>
      <c r="IU55" s="2">
        <v>195.6</v>
      </c>
      <c r="IV55" s="2">
        <v>221.1</v>
      </c>
      <c r="IW55" s="2">
        <v>240.2</v>
      </c>
      <c r="IX55" s="2">
        <v>244.9</v>
      </c>
      <c r="IY55" s="2">
        <v>241.2</v>
      </c>
      <c r="IZ55" s="2">
        <v>249.4</v>
      </c>
      <c r="JA55" s="2">
        <v>239.3</v>
      </c>
      <c r="JB55" s="2">
        <v>269.89999999999998</v>
      </c>
      <c r="JC55" s="2">
        <v>279.10000000000002</v>
      </c>
      <c r="JD55" s="2">
        <v>276.60000000000002</v>
      </c>
      <c r="JE55" s="2">
        <v>390.7</v>
      </c>
      <c r="JF55" s="2">
        <v>272.3</v>
      </c>
      <c r="JG55" s="2">
        <v>209.9</v>
      </c>
      <c r="JH55" s="2">
        <v>223.9</v>
      </c>
      <c r="JI55" s="2">
        <v>239.6</v>
      </c>
      <c r="JJ55" s="2">
        <v>256.8</v>
      </c>
      <c r="JK55" s="2">
        <v>281</v>
      </c>
      <c r="JL55" s="2">
        <v>274.60000000000002</v>
      </c>
      <c r="JM55" s="2">
        <v>264.60000000000002</v>
      </c>
      <c r="JN55" s="2">
        <v>298.7</v>
      </c>
      <c r="JO55" s="2">
        <v>296.39999999999998</v>
      </c>
      <c r="JP55" s="2">
        <v>299</v>
      </c>
      <c r="JQ55" s="2">
        <v>408.1</v>
      </c>
      <c r="JR55" s="2">
        <v>302</v>
      </c>
      <c r="JS55" s="2">
        <v>224.2</v>
      </c>
      <c r="JT55" s="2">
        <v>254.5</v>
      </c>
      <c r="JU55" s="2">
        <v>264.8</v>
      </c>
      <c r="JV55" s="2">
        <v>270.89999999999998</v>
      </c>
      <c r="JW55" s="2">
        <v>287</v>
      </c>
      <c r="JX55" s="2">
        <v>287.39999999999998</v>
      </c>
      <c r="JY55" s="2">
        <v>299.60000000000002</v>
      </c>
      <c r="JZ55" s="2">
        <v>318.2</v>
      </c>
      <c r="KA55" s="2">
        <v>323.10000000000002</v>
      </c>
      <c r="KB55" s="2">
        <v>318.3</v>
      </c>
      <c r="KC55" s="2">
        <v>464.1</v>
      </c>
      <c r="KD55" s="2">
        <v>313.2</v>
      </c>
      <c r="KE55" s="2">
        <v>237.6</v>
      </c>
      <c r="KF55" s="2">
        <v>268.10000000000002</v>
      </c>
      <c r="KG55" s="2">
        <v>269.2</v>
      </c>
      <c r="KH55" s="2">
        <v>290.3</v>
      </c>
      <c r="KI55" s="2">
        <v>304.7</v>
      </c>
      <c r="KJ55" s="2">
        <v>301.7</v>
      </c>
      <c r="KK55" s="2">
        <v>309.8</v>
      </c>
      <c r="KL55" s="2">
        <v>321.7</v>
      </c>
      <c r="KM55" s="2">
        <v>293.10000000000002</v>
      </c>
      <c r="KN55" s="2">
        <v>299.39999999999998</v>
      </c>
      <c r="KO55" s="2">
        <v>410.2</v>
      </c>
      <c r="KP55" s="2">
        <v>289.3</v>
      </c>
      <c r="KQ55" s="2">
        <v>220.5</v>
      </c>
      <c r="KR55" s="2">
        <v>256.8</v>
      </c>
      <c r="KS55" s="2">
        <v>259.39999999999998</v>
      </c>
      <c r="KT55" s="2">
        <v>270</v>
      </c>
      <c r="KU55" s="2">
        <v>307.39999999999998</v>
      </c>
      <c r="KV55" s="2">
        <v>293.5</v>
      </c>
      <c r="KW55" s="2">
        <v>294.3</v>
      </c>
      <c r="KX55" s="2">
        <v>314.60000000000002</v>
      </c>
      <c r="KY55" s="2">
        <v>286.39999999999998</v>
      </c>
      <c r="KZ55" s="2">
        <v>285.60000000000002</v>
      </c>
      <c r="LA55" s="2">
        <v>381.3</v>
      </c>
      <c r="LB55" s="2">
        <v>258.89999999999998</v>
      </c>
      <c r="LC55" s="2">
        <v>213.8</v>
      </c>
      <c r="LD55" s="2">
        <v>231.9</v>
      </c>
      <c r="LE55" s="2">
        <v>234.1</v>
      </c>
      <c r="LF55" s="2">
        <v>242</v>
      </c>
      <c r="LG55" s="2">
        <v>236.6</v>
      </c>
      <c r="LH55" s="2">
        <v>257</v>
      </c>
      <c r="LI55" s="2">
        <v>263.89999999999998</v>
      </c>
      <c r="LJ55" s="2">
        <v>282.2</v>
      </c>
      <c r="LK55" s="2">
        <v>267.3</v>
      </c>
      <c r="LL55" s="2">
        <v>277.3</v>
      </c>
      <c r="LM55" s="2">
        <v>408.4</v>
      </c>
      <c r="LN55" s="2">
        <v>276.8</v>
      </c>
      <c r="LO55" s="2">
        <v>212.7</v>
      </c>
      <c r="LP55" s="2">
        <v>256</v>
      </c>
      <c r="LQ55" s="2">
        <v>264</v>
      </c>
      <c r="LR55" s="2">
        <v>296.8</v>
      </c>
      <c r="LS55" s="2">
        <v>265.89999999999998</v>
      </c>
      <c r="LT55" s="2">
        <v>262.7</v>
      </c>
      <c r="LU55" s="2">
        <v>276.39999999999998</v>
      </c>
      <c r="LV55" s="2">
        <v>292.10000000000002</v>
      </c>
      <c r="LW55" s="2">
        <v>285.5</v>
      </c>
      <c r="LX55" s="2">
        <v>278.10000000000002</v>
      </c>
      <c r="LY55" s="2">
        <v>416.4</v>
      </c>
      <c r="LZ55" s="2">
        <v>256.2</v>
      </c>
      <c r="MA55" s="2">
        <v>206.1</v>
      </c>
      <c r="MB55" s="2">
        <v>229.7</v>
      </c>
      <c r="MC55" s="2">
        <v>241.2</v>
      </c>
      <c r="MD55" s="2">
        <v>260.89999999999998</v>
      </c>
      <c r="ME55" s="2">
        <v>261.2</v>
      </c>
      <c r="MF55" s="2">
        <v>276.3</v>
      </c>
      <c r="MG55" s="2">
        <v>271.7</v>
      </c>
      <c r="MH55" s="2">
        <v>301.3</v>
      </c>
      <c r="MI55" s="2">
        <v>295.39999999999998</v>
      </c>
      <c r="MJ55" s="2">
        <v>292.60000000000002</v>
      </c>
      <c r="MK55" s="2">
        <v>436.7</v>
      </c>
      <c r="ML55" s="2">
        <v>255.1</v>
      </c>
      <c r="MM55" s="2">
        <v>226.2</v>
      </c>
      <c r="MN55" s="2">
        <v>243</v>
      </c>
      <c r="MO55" s="2">
        <v>253.4</v>
      </c>
      <c r="MP55" s="2">
        <v>277.39999999999998</v>
      </c>
    </row>
    <row r="56" spans="1:354" x14ac:dyDescent="0.25">
      <c r="A56" t="s">
        <v>54</v>
      </c>
      <c r="B56" s="12" t="s">
        <v>274</v>
      </c>
      <c r="C56" t="s">
        <v>212</v>
      </c>
      <c r="D56" t="str">
        <f t="shared" si="0"/>
        <v>Department stores</v>
      </c>
      <c r="E56" s="2">
        <v>67.5</v>
      </c>
      <c r="F56" s="2">
        <v>69.7</v>
      </c>
      <c r="G56" s="2">
        <v>60.7</v>
      </c>
      <c r="H56" s="2">
        <v>67.900000000000006</v>
      </c>
      <c r="I56" s="2">
        <v>66.5</v>
      </c>
      <c r="J56" s="2">
        <v>73.400000000000006</v>
      </c>
      <c r="K56" s="2">
        <v>68.3</v>
      </c>
      <c r="L56" s="2">
        <v>73.400000000000006</v>
      </c>
      <c r="M56" s="2">
        <v>127.9</v>
      </c>
      <c r="N56" s="2">
        <v>64</v>
      </c>
      <c r="O56" s="2">
        <v>53.5</v>
      </c>
      <c r="P56" s="2">
        <v>64.400000000000006</v>
      </c>
      <c r="Q56" s="2">
        <v>69.3</v>
      </c>
      <c r="R56" s="2">
        <v>69.3</v>
      </c>
      <c r="S56" s="2">
        <v>72.599999999999994</v>
      </c>
      <c r="T56" s="2">
        <v>65.900000000000006</v>
      </c>
      <c r="U56" s="2">
        <v>60.4</v>
      </c>
      <c r="V56" s="2">
        <v>73.900000000000006</v>
      </c>
      <c r="W56" s="2">
        <v>65.5</v>
      </c>
      <c r="X56" s="2">
        <v>77.599999999999994</v>
      </c>
      <c r="Y56" s="2">
        <v>132.30000000000001</v>
      </c>
      <c r="Z56" s="2">
        <v>65.900000000000006</v>
      </c>
      <c r="AA56" s="2">
        <v>53.8</v>
      </c>
      <c r="AB56" s="2">
        <v>62</v>
      </c>
      <c r="AC56" s="2">
        <v>69.400000000000006</v>
      </c>
      <c r="AD56" s="2">
        <v>75.3</v>
      </c>
      <c r="AE56" s="2">
        <v>70.599999999999994</v>
      </c>
      <c r="AF56" s="2">
        <v>72.7</v>
      </c>
      <c r="AG56" s="2">
        <v>68.5</v>
      </c>
      <c r="AH56" s="2">
        <v>76.3</v>
      </c>
      <c r="AI56" s="2">
        <v>76.7</v>
      </c>
      <c r="AJ56" s="2">
        <v>85.2</v>
      </c>
      <c r="AK56" s="2">
        <v>142.5</v>
      </c>
      <c r="AL56" s="2">
        <v>71.099999999999994</v>
      </c>
      <c r="AM56" s="2">
        <v>58.3</v>
      </c>
      <c r="AN56" s="2">
        <v>69.599999999999994</v>
      </c>
      <c r="AO56" s="2">
        <v>75.7</v>
      </c>
      <c r="AP56" s="2">
        <v>90.1</v>
      </c>
      <c r="AQ56" s="2">
        <v>76.7</v>
      </c>
      <c r="AR56" s="2">
        <v>78.400000000000006</v>
      </c>
      <c r="AS56" s="2">
        <v>75</v>
      </c>
      <c r="AT56" s="2">
        <v>80.099999999999994</v>
      </c>
      <c r="AU56" s="2">
        <v>82.6</v>
      </c>
      <c r="AV56" s="2">
        <v>87.7</v>
      </c>
      <c r="AW56" s="2">
        <v>158.19999999999999</v>
      </c>
      <c r="AX56" s="2">
        <v>73.400000000000006</v>
      </c>
      <c r="AY56" s="2">
        <v>64.7</v>
      </c>
      <c r="AZ56" s="2">
        <v>71.7</v>
      </c>
      <c r="BA56" s="2">
        <v>75.900000000000006</v>
      </c>
      <c r="BB56" s="2">
        <v>90.3</v>
      </c>
      <c r="BC56" s="2">
        <v>71.2</v>
      </c>
      <c r="BD56" s="2">
        <v>82.9</v>
      </c>
      <c r="BE56" s="2">
        <v>78.3</v>
      </c>
      <c r="BF56" s="2">
        <v>94</v>
      </c>
      <c r="BG56" s="2">
        <v>88.5</v>
      </c>
      <c r="BH56" s="2">
        <v>89</v>
      </c>
      <c r="BI56" s="2">
        <v>193.2</v>
      </c>
      <c r="BJ56" s="2">
        <v>89.1</v>
      </c>
      <c r="BK56" s="2">
        <v>66.5</v>
      </c>
      <c r="BL56" s="2">
        <v>77.2</v>
      </c>
      <c r="BM56" s="2">
        <v>91.2</v>
      </c>
      <c r="BN56" s="2">
        <v>97.3</v>
      </c>
      <c r="BO56" s="2">
        <v>91</v>
      </c>
      <c r="BP56" s="2">
        <v>100.2</v>
      </c>
      <c r="BQ56" s="2">
        <v>83.5</v>
      </c>
      <c r="BR56" s="2">
        <v>99</v>
      </c>
      <c r="BS56" s="2">
        <v>103.6</v>
      </c>
      <c r="BT56" s="2">
        <v>100</v>
      </c>
      <c r="BU56" s="2">
        <v>209.2</v>
      </c>
      <c r="BV56" s="2">
        <v>99.9</v>
      </c>
      <c r="BW56" s="2">
        <v>74.7</v>
      </c>
      <c r="BX56" s="2">
        <v>97.4</v>
      </c>
      <c r="BY56" s="2">
        <v>106.1</v>
      </c>
      <c r="BZ56" s="2">
        <v>106.7</v>
      </c>
      <c r="CA56" s="2">
        <v>114.9</v>
      </c>
      <c r="CB56" s="2">
        <v>103.1</v>
      </c>
      <c r="CC56" s="2">
        <v>101.9</v>
      </c>
      <c r="CD56" s="2">
        <v>115.8</v>
      </c>
      <c r="CE56" s="2">
        <v>115.1</v>
      </c>
      <c r="CF56" s="2">
        <v>126.8</v>
      </c>
      <c r="CG56" s="2">
        <v>238</v>
      </c>
      <c r="CH56" s="2">
        <v>98.8</v>
      </c>
      <c r="CI56" s="2">
        <v>89.7</v>
      </c>
      <c r="CJ56" s="2">
        <v>110.4</v>
      </c>
      <c r="CK56" s="2">
        <v>101.4</v>
      </c>
      <c r="CL56" s="2">
        <v>117.1</v>
      </c>
      <c r="CM56" s="2">
        <v>127.8</v>
      </c>
      <c r="CN56" s="2">
        <v>111.3</v>
      </c>
      <c r="CO56" s="2">
        <v>118.9</v>
      </c>
      <c r="CP56" s="2">
        <v>128</v>
      </c>
      <c r="CQ56" s="2">
        <v>123.1</v>
      </c>
      <c r="CR56" s="2">
        <v>142.30000000000001</v>
      </c>
      <c r="CS56" s="2">
        <v>239.3</v>
      </c>
      <c r="CT56" s="2">
        <v>113.6</v>
      </c>
      <c r="CU56" s="2">
        <v>96.6</v>
      </c>
      <c r="CV56" s="2">
        <v>119.4</v>
      </c>
      <c r="CW56" s="2">
        <v>112.6</v>
      </c>
      <c r="CX56" s="2">
        <v>127.6</v>
      </c>
      <c r="CY56" s="2">
        <v>140.30000000000001</v>
      </c>
      <c r="CZ56" s="2">
        <v>109.1</v>
      </c>
      <c r="DA56" s="2">
        <v>124.7</v>
      </c>
      <c r="DB56" s="2">
        <v>126.4</v>
      </c>
      <c r="DC56" s="2">
        <v>129.69999999999999</v>
      </c>
      <c r="DD56" s="2">
        <v>149.1</v>
      </c>
      <c r="DE56" s="2">
        <v>241.4</v>
      </c>
      <c r="DF56" s="2">
        <v>116.4</v>
      </c>
      <c r="DG56" s="2">
        <v>98.6</v>
      </c>
      <c r="DH56" s="2">
        <v>114</v>
      </c>
      <c r="DI56" s="2">
        <v>115.3</v>
      </c>
      <c r="DJ56" s="2">
        <v>129.6</v>
      </c>
      <c r="DK56" s="2">
        <v>124.7</v>
      </c>
      <c r="DL56" s="2">
        <v>121.5</v>
      </c>
      <c r="DM56" s="2">
        <v>127.5</v>
      </c>
      <c r="DN56" s="2">
        <v>125.7</v>
      </c>
      <c r="DO56" s="2">
        <v>137.80000000000001</v>
      </c>
      <c r="DP56" s="2">
        <v>154.6</v>
      </c>
      <c r="DQ56" s="2">
        <v>247.1</v>
      </c>
      <c r="DR56" s="2">
        <v>123.8</v>
      </c>
      <c r="DS56" s="2">
        <v>106.8</v>
      </c>
      <c r="DT56" s="2">
        <v>113.5</v>
      </c>
      <c r="DU56" s="2">
        <v>129.4</v>
      </c>
      <c r="DV56" s="2">
        <v>140.69999999999999</v>
      </c>
      <c r="DW56" s="2">
        <v>139.1</v>
      </c>
      <c r="DX56" s="2">
        <v>131.19999999999999</v>
      </c>
      <c r="DY56" s="2">
        <v>124.7</v>
      </c>
      <c r="DZ56" s="2">
        <v>144.4</v>
      </c>
      <c r="EA56" s="2">
        <v>153.1</v>
      </c>
      <c r="EB56" s="2">
        <v>163.6</v>
      </c>
      <c r="EC56" s="2">
        <v>268.7</v>
      </c>
      <c r="ED56" s="2">
        <v>131.30000000000001</v>
      </c>
      <c r="EE56" s="2">
        <v>108.1</v>
      </c>
      <c r="EF56" s="2">
        <v>119.6</v>
      </c>
      <c r="EG56" s="2">
        <v>134.30000000000001</v>
      </c>
      <c r="EH56" s="2">
        <v>140.5</v>
      </c>
      <c r="EI56" s="2">
        <v>145.5</v>
      </c>
      <c r="EJ56" s="2">
        <v>128.69999999999999</v>
      </c>
      <c r="EK56" s="2">
        <v>126</v>
      </c>
      <c r="EL56" s="2">
        <v>145.1</v>
      </c>
      <c r="EM56" s="2">
        <v>149.9</v>
      </c>
      <c r="EN56" s="2">
        <v>158.6</v>
      </c>
      <c r="EO56" s="2">
        <v>274.5</v>
      </c>
      <c r="EP56" s="2">
        <v>127.7</v>
      </c>
      <c r="EQ56" s="2">
        <v>110.1</v>
      </c>
      <c r="ER56" s="2">
        <v>133.4</v>
      </c>
      <c r="ES56" s="2">
        <v>134.1</v>
      </c>
      <c r="ET56" s="2">
        <v>146.5</v>
      </c>
      <c r="EU56" s="2">
        <v>154.9</v>
      </c>
      <c r="EV56" s="2">
        <v>129.69999999999999</v>
      </c>
      <c r="EW56" s="2">
        <v>138.69999999999999</v>
      </c>
      <c r="EX56" s="2">
        <v>156.6</v>
      </c>
      <c r="EY56" s="2">
        <v>163.5</v>
      </c>
      <c r="EZ56" s="2">
        <v>171.6</v>
      </c>
      <c r="FA56" s="2">
        <v>303.7</v>
      </c>
      <c r="FB56" s="2">
        <v>132.9</v>
      </c>
      <c r="FC56" s="2">
        <v>118.8</v>
      </c>
      <c r="FD56" s="2">
        <v>134</v>
      </c>
      <c r="FE56" s="2">
        <v>147.9</v>
      </c>
      <c r="FF56" s="2">
        <v>154.6</v>
      </c>
      <c r="FG56" s="2">
        <v>163.5</v>
      </c>
      <c r="FH56" s="2">
        <v>141.69999999999999</v>
      </c>
      <c r="FI56" s="2">
        <v>155.1</v>
      </c>
      <c r="FJ56" s="2">
        <v>155.5</v>
      </c>
      <c r="FK56" s="2">
        <v>160.30000000000001</v>
      </c>
      <c r="FL56" s="2">
        <v>182.2</v>
      </c>
      <c r="FM56" s="2">
        <v>302.7</v>
      </c>
      <c r="FN56" s="2">
        <v>147.1</v>
      </c>
      <c r="FO56" s="2">
        <v>124.5</v>
      </c>
      <c r="FP56" s="2">
        <v>130.69999999999999</v>
      </c>
      <c r="FQ56" s="2">
        <v>141.80000000000001</v>
      </c>
      <c r="FR56" s="2">
        <v>159.9</v>
      </c>
      <c r="FS56" s="2">
        <v>153.80000000000001</v>
      </c>
      <c r="FT56" s="2">
        <v>158.19999999999999</v>
      </c>
      <c r="FU56" s="2">
        <v>156.5</v>
      </c>
      <c r="FV56" s="2">
        <v>152.1</v>
      </c>
      <c r="FW56" s="2">
        <v>164.5</v>
      </c>
      <c r="FX56" s="2">
        <v>187.3</v>
      </c>
      <c r="FY56" s="2">
        <v>305.39999999999998</v>
      </c>
      <c r="FZ56" s="2">
        <v>148.5</v>
      </c>
      <c r="GA56" s="2">
        <v>120.3</v>
      </c>
      <c r="GB56" s="2">
        <v>139.5</v>
      </c>
      <c r="GC56" s="2">
        <v>135.4</v>
      </c>
      <c r="GD56" s="2">
        <v>161.5</v>
      </c>
      <c r="GE56" s="2">
        <v>136.5</v>
      </c>
      <c r="GF56" s="2">
        <v>158.19999999999999</v>
      </c>
      <c r="GG56" s="2">
        <v>142.80000000000001</v>
      </c>
      <c r="GH56" s="2">
        <v>163.30000000000001</v>
      </c>
      <c r="GI56" s="2">
        <v>164</v>
      </c>
      <c r="GJ56" s="2">
        <v>182.4</v>
      </c>
      <c r="GK56" s="2">
        <v>309.60000000000002</v>
      </c>
      <c r="GL56" s="2">
        <v>153.19999999999999</v>
      </c>
      <c r="GM56" s="2">
        <v>116.1</v>
      </c>
      <c r="GN56" s="2">
        <v>129</v>
      </c>
      <c r="GO56" s="2">
        <v>150.5</v>
      </c>
      <c r="GP56" s="2">
        <v>152.5</v>
      </c>
      <c r="GQ56" s="2">
        <v>140.4</v>
      </c>
      <c r="GR56" s="2">
        <v>164.4</v>
      </c>
      <c r="GS56" s="2">
        <v>148.1</v>
      </c>
      <c r="GT56" s="2">
        <v>162.80000000000001</v>
      </c>
      <c r="GU56" s="2">
        <v>172.7</v>
      </c>
      <c r="GV56" s="2">
        <v>184.3</v>
      </c>
      <c r="GW56" s="2">
        <v>319.5</v>
      </c>
      <c r="GX56" s="2">
        <v>156.9</v>
      </c>
      <c r="GY56" s="2">
        <v>120.2</v>
      </c>
      <c r="GZ56" s="2">
        <v>143.4</v>
      </c>
      <c r="HA56" s="2">
        <v>152.9</v>
      </c>
      <c r="HB56" s="2">
        <v>158.9</v>
      </c>
      <c r="HC56" s="2">
        <v>156.69999999999999</v>
      </c>
      <c r="HD56" s="2">
        <v>174.4</v>
      </c>
      <c r="HE56" s="2">
        <v>153.5</v>
      </c>
      <c r="HF56" s="2">
        <v>173.6</v>
      </c>
      <c r="HG56" s="2">
        <v>173.1</v>
      </c>
      <c r="HH56" s="2">
        <v>195.7</v>
      </c>
      <c r="HI56" s="2">
        <v>332.2</v>
      </c>
      <c r="HJ56" s="2">
        <v>155.1</v>
      </c>
      <c r="HK56" s="2">
        <v>134.30000000000001</v>
      </c>
      <c r="HL56" s="2">
        <v>144</v>
      </c>
      <c r="HM56" s="2">
        <v>168.7</v>
      </c>
      <c r="HN56" s="2">
        <v>162.30000000000001</v>
      </c>
      <c r="HO56" s="2">
        <v>189.3</v>
      </c>
      <c r="HP56" s="2">
        <v>147.9</v>
      </c>
      <c r="HQ56" s="2">
        <v>176.6</v>
      </c>
      <c r="HR56" s="2">
        <v>179.9</v>
      </c>
      <c r="HS56" s="2">
        <v>178.8</v>
      </c>
      <c r="HT56" s="2">
        <v>197.8</v>
      </c>
      <c r="HU56" s="2">
        <v>353.2</v>
      </c>
      <c r="HV56" s="2">
        <v>165.6</v>
      </c>
      <c r="HW56" s="2">
        <v>134.9</v>
      </c>
      <c r="HX56" s="2">
        <v>159</v>
      </c>
      <c r="HY56" s="2">
        <v>168.7</v>
      </c>
      <c r="HZ56" s="2">
        <v>180</v>
      </c>
      <c r="IA56" s="2">
        <v>173.4</v>
      </c>
      <c r="IB56" s="2">
        <v>181.4</v>
      </c>
      <c r="IC56" s="2">
        <v>165.8</v>
      </c>
      <c r="ID56" s="2">
        <v>174</v>
      </c>
      <c r="IE56" s="2">
        <v>192.7</v>
      </c>
      <c r="IF56" s="2">
        <v>222.7</v>
      </c>
      <c r="IG56" s="2">
        <v>379.5</v>
      </c>
      <c r="IH56" s="2">
        <v>180.4</v>
      </c>
      <c r="II56" s="2">
        <v>137.1</v>
      </c>
      <c r="IJ56" s="2">
        <v>170.5</v>
      </c>
      <c r="IK56" s="2">
        <v>171</v>
      </c>
      <c r="IL56" s="2">
        <v>192.2</v>
      </c>
      <c r="IM56" s="2">
        <v>187.5</v>
      </c>
      <c r="IN56" s="2">
        <v>185</v>
      </c>
      <c r="IO56" s="2">
        <v>186.9</v>
      </c>
      <c r="IP56" s="2">
        <v>190</v>
      </c>
      <c r="IQ56" s="2">
        <v>208.1</v>
      </c>
      <c r="IR56" s="2">
        <v>251.8</v>
      </c>
      <c r="IS56" s="2">
        <v>390.6</v>
      </c>
      <c r="IT56" s="2">
        <v>191.6</v>
      </c>
      <c r="IU56" s="2">
        <v>152.5</v>
      </c>
      <c r="IV56" s="2">
        <v>178.6</v>
      </c>
      <c r="IW56" s="2">
        <v>201.6</v>
      </c>
      <c r="IX56" s="2">
        <v>206.1</v>
      </c>
      <c r="IY56" s="2">
        <v>205.4</v>
      </c>
      <c r="IZ56" s="2">
        <v>209.2</v>
      </c>
      <c r="JA56" s="2">
        <v>196.3</v>
      </c>
      <c r="JB56" s="2">
        <v>221</v>
      </c>
      <c r="JC56" s="2">
        <v>233.8</v>
      </c>
      <c r="JD56" s="2">
        <v>265.2</v>
      </c>
      <c r="JE56" s="2">
        <v>422.2</v>
      </c>
      <c r="JF56" s="2">
        <v>215.9</v>
      </c>
      <c r="JG56" s="2">
        <v>173.6</v>
      </c>
      <c r="JH56" s="2">
        <v>194.3</v>
      </c>
      <c r="JI56" s="2">
        <v>217.2</v>
      </c>
      <c r="JJ56" s="2">
        <v>218.9</v>
      </c>
      <c r="JK56" s="2">
        <v>247.1</v>
      </c>
      <c r="JL56" s="2">
        <v>238.5</v>
      </c>
      <c r="JM56" s="2">
        <v>216.6</v>
      </c>
      <c r="JN56" s="2">
        <v>251.7</v>
      </c>
      <c r="JO56" s="2">
        <v>253.5</v>
      </c>
      <c r="JP56" s="2">
        <v>278.8</v>
      </c>
      <c r="JQ56" s="2">
        <v>449.4</v>
      </c>
      <c r="JR56" s="2">
        <v>230.2</v>
      </c>
      <c r="JS56" s="2">
        <v>182</v>
      </c>
      <c r="JT56" s="2">
        <v>229.8</v>
      </c>
      <c r="JU56" s="2">
        <v>201</v>
      </c>
      <c r="JV56" s="2">
        <v>223</v>
      </c>
      <c r="JW56" s="2">
        <v>257.8</v>
      </c>
      <c r="JX56" s="2">
        <v>239.2</v>
      </c>
      <c r="JY56" s="2">
        <v>229.2</v>
      </c>
      <c r="JZ56" s="2">
        <v>244.5</v>
      </c>
      <c r="KA56" s="2">
        <v>245.8</v>
      </c>
      <c r="KB56" s="2">
        <v>280.7</v>
      </c>
      <c r="KC56" s="2">
        <v>465.7</v>
      </c>
      <c r="KD56" s="2">
        <v>225.2</v>
      </c>
      <c r="KE56" s="2">
        <v>191.6</v>
      </c>
      <c r="KF56" s="2">
        <v>222.5</v>
      </c>
      <c r="KG56" s="2">
        <v>231</v>
      </c>
      <c r="KH56" s="2">
        <v>229.8</v>
      </c>
      <c r="KI56" s="2">
        <v>267.5</v>
      </c>
      <c r="KJ56" s="2">
        <v>270.89999999999998</v>
      </c>
      <c r="KK56" s="2">
        <v>244</v>
      </c>
      <c r="KL56" s="2">
        <v>238.6</v>
      </c>
      <c r="KM56" s="2">
        <v>259.2</v>
      </c>
      <c r="KN56" s="2">
        <v>308.2</v>
      </c>
      <c r="KO56" s="2">
        <v>492.4</v>
      </c>
      <c r="KP56" s="2">
        <v>248.1</v>
      </c>
      <c r="KQ56" s="2">
        <v>200</v>
      </c>
      <c r="KR56" s="2">
        <v>242.4</v>
      </c>
      <c r="KS56" s="2">
        <v>235</v>
      </c>
      <c r="KT56" s="2">
        <v>245.8</v>
      </c>
      <c r="KU56" s="2">
        <v>292.39999999999998</v>
      </c>
      <c r="KV56" s="2">
        <v>286.39999999999998</v>
      </c>
      <c r="KW56" s="2">
        <v>262.10000000000002</v>
      </c>
      <c r="KX56" s="2">
        <v>276.8</v>
      </c>
      <c r="KY56" s="2">
        <v>283</v>
      </c>
      <c r="KZ56" s="2">
        <v>327.8</v>
      </c>
      <c r="LA56" s="2">
        <v>530.4</v>
      </c>
      <c r="LB56" s="2">
        <v>280.89999999999998</v>
      </c>
      <c r="LC56" s="2">
        <v>219.7</v>
      </c>
      <c r="LD56" s="2">
        <v>263.60000000000002</v>
      </c>
      <c r="LE56" s="2">
        <v>264</v>
      </c>
      <c r="LF56" s="2">
        <v>273.7</v>
      </c>
      <c r="LG56" s="2">
        <v>271.5</v>
      </c>
      <c r="LH56" s="2">
        <v>323.5</v>
      </c>
      <c r="LI56" s="2">
        <v>261.5</v>
      </c>
      <c r="LJ56" s="2">
        <v>288.2</v>
      </c>
      <c r="LK56" s="2">
        <v>293.39999999999998</v>
      </c>
      <c r="LL56" s="2">
        <v>335.8</v>
      </c>
      <c r="LM56" s="2">
        <v>576.20000000000005</v>
      </c>
      <c r="LN56" s="2">
        <v>296</v>
      </c>
      <c r="LO56" s="2">
        <v>207.1</v>
      </c>
      <c r="LP56" s="2">
        <v>269.7</v>
      </c>
      <c r="LQ56" s="2">
        <v>283.10000000000002</v>
      </c>
      <c r="LR56" s="2">
        <v>298.3</v>
      </c>
      <c r="LS56" s="2">
        <v>294.60000000000002</v>
      </c>
      <c r="LT56" s="2">
        <v>320.60000000000002</v>
      </c>
      <c r="LU56" s="2">
        <v>280.8</v>
      </c>
      <c r="LV56" s="2">
        <v>288.10000000000002</v>
      </c>
      <c r="LW56" s="2">
        <v>310.2</v>
      </c>
      <c r="LX56" s="2">
        <v>345.8</v>
      </c>
      <c r="LY56" s="2">
        <v>559.20000000000005</v>
      </c>
      <c r="LZ56" s="2">
        <v>296.10000000000002</v>
      </c>
      <c r="MA56" s="2">
        <v>219.6</v>
      </c>
      <c r="MB56" s="2">
        <v>267.60000000000002</v>
      </c>
      <c r="MC56" s="2">
        <v>259.7</v>
      </c>
      <c r="MD56" s="2">
        <v>267.10000000000002</v>
      </c>
      <c r="ME56" s="2">
        <v>302.3</v>
      </c>
      <c r="MF56" s="2">
        <v>324</v>
      </c>
      <c r="MG56" s="2">
        <v>270.5</v>
      </c>
      <c r="MH56" s="2">
        <v>297.8</v>
      </c>
      <c r="MI56" s="2">
        <v>293.89999999999998</v>
      </c>
      <c r="MJ56" s="2">
        <v>348.8</v>
      </c>
      <c r="MK56" s="2">
        <v>546.70000000000005</v>
      </c>
      <c r="ML56" s="2">
        <v>288.2</v>
      </c>
      <c r="MM56" s="2">
        <v>229</v>
      </c>
      <c r="MN56" s="2">
        <v>261.5</v>
      </c>
      <c r="MO56" s="2">
        <v>282.3</v>
      </c>
      <c r="MP56" s="2">
        <v>275.39999999999998</v>
      </c>
    </row>
    <row r="57" spans="1:354" x14ac:dyDescent="0.25">
      <c r="A57" t="s">
        <v>55</v>
      </c>
      <c r="B57" s="12" t="s">
        <v>275</v>
      </c>
      <c r="C57" t="s">
        <v>212</v>
      </c>
      <c r="D57" t="str">
        <f t="shared" si="0"/>
        <v>Newspaper &amp; book retailing</v>
      </c>
      <c r="E57" s="2">
        <v>18.399999999999999</v>
      </c>
      <c r="F57" s="2">
        <v>17.7</v>
      </c>
      <c r="G57" s="2">
        <v>17.7</v>
      </c>
      <c r="H57" s="2">
        <v>18.399999999999999</v>
      </c>
      <c r="I57" s="2">
        <v>17.8</v>
      </c>
      <c r="J57" s="2">
        <v>18.8</v>
      </c>
      <c r="K57" s="2">
        <v>20.2</v>
      </c>
      <c r="L57" s="2">
        <v>21.5</v>
      </c>
      <c r="M57" s="2">
        <v>30.9</v>
      </c>
      <c r="N57" s="2">
        <v>22.8</v>
      </c>
      <c r="O57" s="2">
        <v>20.2</v>
      </c>
      <c r="P57" s="2">
        <v>20.9</v>
      </c>
      <c r="Q57" s="2">
        <v>18.3</v>
      </c>
      <c r="R57" s="2">
        <v>20.2</v>
      </c>
      <c r="S57" s="2">
        <v>19.8</v>
      </c>
      <c r="T57" s="2">
        <v>20.8</v>
      </c>
      <c r="U57" s="2">
        <v>21.2</v>
      </c>
      <c r="V57" s="2">
        <v>20.5</v>
      </c>
      <c r="W57" s="2">
        <v>21.1</v>
      </c>
      <c r="X57" s="2">
        <v>23.3</v>
      </c>
      <c r="Y57" s="2">
        <v>29.9</v>
      </c>
      <c r="Z57" s="2">
        <v>25.1</v>
      </c>
      <c r="AA57" s="2">
        <v>23.2</v>
      </c>
      <c r="AB57" s="2">
        <v>23.4</v>
      </c>
      <c r="AC57" s="2">
        <v>21.4</v>
      </c>
      <c r="AD57" s="2">
        <v>23.1</v>
      </c>
      <c r="AE57" s="2">
        <v>22</v>
      </c>
      <c r="AF57" s="2">
        <v>25.9</v>
      </c>
      <c r="AG57" s="2">
        <v>27.5</v>
      </c>
      <c r="AH57" s="2">
        <v>27.1</v>
      </c>
      <c r="AI57" s="2">
        <v>29.5</v>
      </c>
      <c r="AJ57" s="2">
        <v>28.6</v>
      </c>
      <c r="AK57" s="2">
        <v>33.6</v>
      </c>
      <c r="AL57" s="2">
        <v>28.6</v>
      </c>
      <c r="AM57" s="2">
        <v>24.5</v>
      </c>
      <c r="AN57" s="2">
        <v>25.9</v>
      </c>
      <c r="AO57" s="2">
        <v>24.1</v>
      </c>
      <c r="AP57" s="2">
        <v>26.9</v>
      </c>
      <c r="AQ57" s="2">
        <v>24.8</v>
      </c>
      <c r="AR57" s="2">
        <v>26.5</v>
      </c>
      <c r="AS57" s="2">
        <v>26.8</v>
      </c>
      <c r="AT57" s="2">
        <v>25.6</v>
      </c>
      <c r="AU57" s="2">
        <v>25.6</v>
      </c>
      <c r="AV57" s="2">
        <v>26.8</v>
      </c>
      <c r="AW57" s="2">
        <v>32.299999999999997</v>
      </c>
      <c r="AX57" s="2">
        <v>32.1</v>
      </c>
      <c r="AY57" s="2">
        <v>28.3</v>
      </c>
      <c r="AZ57" s="2">
        <v>26.4</v>
      </c>
      <c r="BA57" s="2">
        <v>27.7</v>
      </c>
      <c r="BB57" s="2">
        <v>29.7</v>
      </c>
      <c r="BC57" s="2">
        <v>28.5</v>
      </c>
      <c r="BD57" s="2">
        <v>29.1</v>
      </c>
      <c r="BE57" s="2">
        <v>28.9</v>
      </c>
      <c r="BF57" s="2">
        <v>30.1</v>
      </c>
      <c r="BG57" s="2">
        <v>32.1</v>
      </c>
      <c r="BH57" s="2">
        <v>32</v>
      </c>
      <c r="BI57" s="2">
        <v>43.3</v>
      </c>
      <c r="BJ57" s="2">
        <v>39.9</v>
      </c>
      <c r="BK57" s="2">
        <v>32.4</v>
      </c>
      <c r="BL57" s="2">
        <v>32.700000000000003</v>
      </c>
      <c r="BM57" s="2">
        <v>33.1</v>
      </c>
      <c r="BN57" s="2">
        <v>34.299999999999997</v>
      </c>
      <c r="BO57" s="2">
        <v>32.700000000000003</v>
      </c>
      <c r="BP57" s="2">
        <v>35.299999999999997</v>
      </c>
      <c r="BQ57" s="2">
        <v>34.9</v>
      </c>
      <c r="BR57" s="2">
        <v>36.4</v>
      </c>
      <c r="BS57" s="2">
        <v>33.5</v>
      </c>
      <c r="BT57" s="2">
        <v>36.299999999999997</v>
      </c>
      <c r="BU57" s="2">
        <v>51.1</v>
      </c>
      <c r="BV57" s="2">
        <v>37.9</v>
      </c>
      <c r="BW57" s="2">
        <v>37</v>
      </c>
      <c r="BX57" s="2">
        <v>35.799999999999997</v>
      </c>
      <c r="BY57" s="2">
        <v>31.8</v>
      </c>
      <c r="BZ57" s="2">
        <v>36.700000000000003</v>
      </c>
      <c r="CA57" s="2">
        <v>34.700000000000003</v>
      </c>
      <c r="CB57" s="2">
        <v>39.1</v>
      </c>
      <c r="CC57" s="2">
        <v>44.8</v>
      </c>
      <c r="CD57" s="2">
        <v>39.799999999999997</v>
      </c>
      <c r="CE57" s="2">
        <v>39.6</v>
      </c>
      <c r="CF57" s="2">
        <v>40.200000000000003</v>
      </c>
      <c r="CG57" s="2">
        <v>60</v>
      </c>
      <c r="CH57" s="2">
        <v>52.1</v>
      </c>
      <c r="CI57" s="2">
        <v>47</v>
      </c>
      <c r="CJ57" s="2">
        <v>50.7</v>
      </c>
      <c r="CK57" s="2">
        <v>49.2</v>
      </c>
      <c r="CL57" s="2">
        <v>51.7</v>
      </c>
      <c r="CM57" s="2">
        <v>43.4</v>
      </c>
      <c r="CN57" s="2">
        <v>43.9</v>
      </c>
      <c r="CO57" s="2">
        <v>45.8</v>
      </c>
      <c r="CP57" s="2">
        <v>43.1</v>
      </c>
      <c r="CQ57" s="2">
        <v>43.8</v>
      </c>
      <c r="CR57" s="2">
        <v>44.4</v>
      </c>
      <c r="CS57" s="2">
        <v>50.6</v>
      </c>
      <c r="CT57" s="2">
        <v>45.9</v>
      </c>
      <c r="CU57" s="2">
        <v>44</v>
      </c>
      <c r="CV57" s="2">
        <v>40.1</v>
      </c>
      <c r="CW57" s="2">
        <v>39.6</v>
      </c>
      <c r="CX57" s="2">
        <v>43.7</v>
      </c>
      <c r="CY57" s="2">
        <v>42.6</v>
      </c>
      <c r="CZ57" s="2">
        <v>44.2</v>
      </c>
      <c r="DA57" s="2">
        <v>45.4</v>
      </c>
      <c r="DB57" s="2">
        <v>42.2</v>
      </c>
      <c r="DC57" s="2">
        <v>45.7</v>
      </c>
      <c r="DD57" s="2">
        <v>43.3</v>
      </c>
      <c r="DE57" s="2">
        <v>50.2</v>
      </c>
      <c r="DF57" s="2">
        <v>42.7</v>
      </c>
      <c r="DG57" s="2">
        <v>42.3</v>
      </c>
      <c r="DH57" s="2">
        <v>43.3</v>
      </c>
      <c r="DI57" s="2">
        <v>42.3</v>
      </c>
      <c r="DJ57" s="2">
        <v>45.9</v>
      </c>
      <c r="DK57" s="2">
        <v>42.4</v>
      </c>
      <c r="DL57" s="2">
        <v>42.8</v>
      </c>
      <c r="DM57" s="2">
        <v>43.1</v>
      </c>
      <c r="DN57" s="2">
        <v>46.2</v>
      </c>
      <c r="DO57" s="2">
        <v>48.8</v>
      </c>
      <c r="DP57" s="2">
        <v>46.8</v>
      </c>
      <c r="DQ57" s="2">
        <v>60.9</v>
      </c>
      <c r="DR57" s="2">
        <v>52</v>
      </c>
      <c r="DS57" s="2">
        <v>50.4</v>
      </c>
      <c r="DT57" s="2">
        <v>50.6</v>
      </c>
      <c r="DU57" s="2">
        <v>46.3</v>
      </c>
      <c r="DV57" s="2">
        <v>48.2</v>
      </c>
      <c r="DW57" s="2">
        <v>44.1</v>
      </c>
      <c r="DX57" s="2">
        <v>48.1</v>
      </c>
      <c r="DY57" s="2">
        <v>47.1</v>
      </c>
      <c r="DZ57" s="2">
        <v>44.7</v>
      </c>
      <c r="EA57" s="2">
        <v>41.6</v>
      </c>
      <c r="EB57" s="2">
        <v>45.4</v>
      </c>
      <c r="EC57" s="2">
        <v>60.8</v>
      </c>
      <c r="ED57" s="2">
        <v>44.4</v>
      </c>
      <c r="EE57" s="2">
        <v>44.5</v>
      </c>
      <c r="EF57" s="2">
        <v>45.8</v>
      </c>
      <c r="EG57" s="2">
        <v>42.4</v>
      </c>
      <c r="EH57" s="2">
        <v>45.4</v>
      </c>
      <c r="EI57" s="2">
        <v>47.3</v>
      </c>
      <c r="EJ57" s="2">
        <v>50.9</v>
      </c>
      <c r="EK57" s="2">
        <v>50.4</v>
      </c>
      <c r="EL57" s="2">
        <v>43.9</v>
      </c>
      <c r="EM57" s="2">
        <v>41.5</v>
      </c>
      <c r="EN57" s="2">
        <v>41.9</v>
      </c>
      <c r="EO57" s="2">
        <v>66.8</v>
      </c>
      <c r="EP57" s="2">
        <v>50.3</v>
      </c>
      <c r="EQ57" s="2">
        <v>51.4</v>
      </c>
      <c r="ER57" s="2">
        <v>56.5</v>
      </c>
      <c r="ES57" s="2">
        <v>47.7</v>
      </c>
      <c r="ET57" s="2">
        <v>51.7</v>
      </c>
      <c r="EU57" s="2">
        <v>51.1</v>
      </c>
      <c r="EV57" s="2">
        <v>54.9</v>
      </c>
      <c r="EW57" s="2">
        <v>55.2</v>
      </c>
      <c r="EX57" s="2">
        <v>54.6</v>
      </c>
      <c r="EY57" s="2">
        <v>56.1</v>
      </c>
      <c r="EZ57" s="2">
        <v>65</v>
      </c>
      <c r="FA57" s="2">
        <v>84.2</v>
      </c>
      <c r="FB57" s="2">
        <v>68.400000000000006</v>
      </c>
      <c r="FC57" s="2">
        <v>61.6</v>
      </c>
      <c r="FD57" s="2">
        <v>60.5</v>
      </c>
      <c r="FE57" s="2">
        <v>54.5</v>
      </c>
      <c r="FF57" s="2">
        <v>60.6</v>
      </c>
      <c r="FG57" s="2">
        <v>58.6</v>
      </c>
      <c r="FH57" s="2">
        <v>62.4</v>
      </c>
      <c r="FI57" s="2">
        <v>59.9</v>
      </c>
      <c r="FJ57" s="2">
        <v>62.5</v>
      </c>
      <c r="FK57" s="2">
        <v>56.1</v>
      </c>
      <c r="FL57" s="2">
        <v>60.7</v>
      </c>
      <c r="FM57" s="2">
        <v>77.3</v>
      </c>
      <c r="FN57" s="2">
        <v>61.2</v>
      </c>
      <c r="FO57" s="2">
        <v>53.6</v>
      </c>
      <c r="FP57" s="2">
        <v>52.1</v>
      </c>
      <c r="FQ57" s="2">
        <v>48</v>
      </c>
      <c r="FR57" s="2">
        <v>48.9</v>
      </c>
      <c r="FS57" s="2">
        <v>48.7</v>
      </c>
      <c r="FT57" s="2">
        <v>45.8</v>
      </c>
      <c r="FU57" s="2">
        <v>43.9</v>
      </c>
      <c r="FV57" s="2">
        <v>39.1</v>
      </c>
      <c r="FW57" s="2">
        <v>39.1</v>
      </c>
      <c r="FX57" s="2">
        <v>39</v>
      </c>
      <c r="FY57" s="2">
        <v>47</v>
      </c>
      <c r="FZ57" s="2">
        <v>46.3</v>
      </c>
      <c r="GA57" s="2">
        <v>40.9</v>
      </c>
      <c r="GB57" s="2">
        <v>39.200000000000003</v>
      </c>
      <c r="GC57" s="2">
        <v>41.8</v>
      </c>
      <c r="GD57" s="2">
        <v>43.2</v>
      </c>
      <c r="GE57" s="2">
        <v>40.9</v>
      </c>
      <c r="GF57" s="2">
        <v>45.1</v>
      </c>
      <c r="GG57" s="2">
        <v>46.4</v>
      </c>
      <c r="GH57" s="2">
        <v>44</v>
      </c>
      <c r="GI57" s="2">
        <v>45.6</v>
      </c>
      <c r="GJ57" s="2">
        <v>43.3</v>
      </c>
      <c r="GK57" s="2">
        <v>50.9</v>
      </c>
      <c r="GL57" s="2">
        <v>46.1</v>
      </c>
      <c r="GM57" s="2">
        <v>41.4</v>
      </c>
      <c r="GN57" s="2">
        <v>41.6</v>
      </c>
      <c r="GO57" s="2">
        <v>46.2</v>
      </c>
      <c r="GP57" s="2">
        <v>48.6</v>
      </c>
      <c r="GQ57" s="2">
        <v>48.8</v>
      </c>
      <c r="GR57" s="2">
        <v>48.4</v>
      </c>
      <c r="GS57" s="2">
        <v>47.8</v>
      </c>
      <c r="GT57" s="2">
        <v>47.6</v>
      </c>
      <c r="GU57" s="2">
        <v>51.8</v>
      </c>
      <c r="GV57" s="2">
        <v>50.7</v>
      </c>
      <c r="GW57" s="2">
        <v>60.4</v>
      </c>
      <c r="GX57" s="2">
        <v>56.6</v>
      </c>
      <c r="GY57" s="2">
        <v>51.1</v>
      </c>
      <c r="GZ57" s="2">
        <v>57.3</v>
      </c>
      <c r="HA57" s="2">
        <v>50.7</v>
      </c>
      <c r="HB57" s="2">
        <v>54.3</v>
      </c>
      <c r="HC57" s="2">
        <v>49.9</v>
      </c>
      <c r="HD57" s="2">
        <v>60.4</v>
      </c>
      <c r="HE57" s="2">
        <v>59</v>
      </c>
      <c r="HF57" s="2">
        <v>58.6</v>
      </c>
      <c r="HG57" s="2">
        <v>61</v>
      </c>
      <c r="HH57" s="2">
        <v>62.8</v>
      </c>
      <c r="HI57" s="2">
        <v>74.7</v>
      </c>
      <c r="HJ57" s="2">
        <v>58.1</v>
      </c>
      <c r="HK57" s="2">
        <v>64.5</v>
      </c>
      <c r="HL57" s="2">
        <v>60.8</v>
      </c>
      <c r="HM57" s="2">
        <v>49.2</v>
      </c>
      <c r="HN57" s="2">
        <v>49</v>
      </c>
      <c r="HO57" s="2">
        <v>47.8</v>
      </c>
      <c r="HP57" s="2">
        <v>49.9</v>
      </c>
      <c r="HQ57" s="2">
        <v>48.2</v>
      </c>
      <c r="HR57" s="2">
        <v>46.7</v>
      </c>
      <c r="HS57" s="2">
        <v>55.5</v>
      </c>
      <c r="HT57" s="2">
        <v>55.2</v>
      </c>
      <c r="HU57" s="2">
        <v>65.7</v>
      </c>
      <c r="HV57" s="2">
        <v>55.1</v>
      </c>
      <c r="HW57" s="2">
        <v>50.1</v>
      </c>
      <c r="HX57" s="2">
        <v>54.7</v>
      </c>
      <c r="HY57" s="2">
        <v>44.4</v>
      </c>
      <c r="HZ57" s="2">
        <v>46.5</v>
      </c>
      <c r="IA57" s="2">
        <v>42.5</v>
      </c>
      <c r="IB57" s="2">
        <v>42.8</v>
      </c>
      <c r="IC57" s="2">
        <v>43.7</v>
      </c>
      <c r="ID57" s="2">
        <v>39.799999999999997</v>
      </c>
      <c r="IE57" s="2">
        <v>43.6</v>
      </c>
      <c r="IF57" s="2">
        <v>44.1</v>
      </c>
      <c r="IG57" s="2">
        <v>53.8</v>
      </c>
      <c r="IH57" s="2">
        <v>53.5</v>
      </c>
      <c r="II57" s="2">
        <v>47.7</v>
      </c>
      <c r="IJ57" s="2">
        <v>49.1</v>
      </c>
      <c r="IK57" s="2">
        <v>48.5</v>
      </c>
      <c r="IL57" s="2">
        <v>49</v>
      </c>
      <c r="IM57" s="2">
        <v>45.9</v>
      </c>
      <c r="IN57" s="2">
        <v>51.6</v>
      </c>
      <c r="IO57" s="2">
        <v>58.3</v>
      </c>
      <c r="IP57" s="2">
        <v>58.3</v>
      </c>
      <c r="IQ57" s="2">
        <v>57.3</v>
      </c>
      <c r="IR57" s="2">
        <v>55.7</v>
      </c>
      <c r="IS57" s="2">
        <v>70.400000000000006</v>
      </c>
      <c r="IT57" s="2">
        <v>59.1</v>
      </c>
      <c r="IU57" s="2">
        <v>46.4</v>
      </c>
      <c r="IV57" s="2">
        <v>47.9</v>
      </c>
      <c r="IW57" s="2">
        <v>47.1</v>
      </c>
      <c r="IX57" s="2">
        <v>51</v>
      </c>
      <c r="IY57" s="2">
        <v>51.8</v>
      </c>
      <c r="IZ57" s="2">
        <v>63.6</v>
      </c>
      <c r="JA57" s="2">
        <v>65.5</v>
      </c>
      <c r="JB57" s="2">
        <v>66.2</v>
      </c>
      <c r="JC57" s="2">
        <v>73</v>
      </c>
      <c r="JD57" s="2">
        <v>73.099999999999994</v>
      </c>
      <c r="JE57" s="2">
        <v>95.5</v>
      </c>
      <c r="JF57" s="2">
        <v>75.8</v>
      </c>
      <c r="JG57" s="2">
        <v>65.400000000000006</v>
      </c>
      <c r="JH57" s="2">
        <v>65.7</v>
      </c>
      <c r="JI57" s="2">
        <v>70.099999999999994</v>
      </c>
      <c r="JJ57" s="2">
        <v>73.2</v>
      </c>
      <c r="JK57" s="2">
        <v>72.7</v>
      </c>
      <c r="JL57" s="2">
        <v>80.099999999999994</v>
      </c>
      <c r="JM57" s="2">
        <v>79.099999999999994</v>
      </c>
      <c r="JN57" s="2">
        <v>76.3</v>
      </c>
      <c r="JO57" s="2">
        <v>78.099999999999994</v>
      </c>
      <c r="JP57" s="2">
        <v>76.900000000000006</v>
      </c>
      <c r="JQ57" s="2">
        <v>103</v>
      </c>
      <c r="JR57" s="2">
        <v>85.1</v>
      </c>
      <c r="JS57" s="2">
        <v>79.5</v>
      </c>
      <c r="JT57" s="2">
        <v>78.3</v>
      </c>
      <c r="JU57" s="2">
        <v>78.599999999999994</v>
      </c>
      <c r="JV57" s="2">
        <v>81.5</v>
      </c>
      <c r="JW57" s="2">
        <v>76.8</v>
      </c>
      <c r="JX57" s="2">
        <v>81.2</v>
      </c>
      <c r="JY57" s="2">
        <v>83.3</v>
      </c>
      <c r="JZ57" s="2">
        <v>82.6</v>
      </c>
      <c r="KA57" s="2">
        <v>75.599999999999994</v>
      </c>
      <c r="KB57" s="2">
        <v>79.400000000000006</v>
      </c>
      <c r="KC57" s="2">
        <v>97.5</v>
      </c>
      <c r="KD57" s="2">
        <v>77.3</v>
      </c>
      <c r="KE57" s="2">
        <v>70.7</v>
      </c>
      <c r="KF57" s="2">
        <v>69.7</v>
      </c>
      <c r="KG57" s="2">
        <v>69.8</v>
      </c>
      <c r="KH57" s="2">
        <v>69.099999999999994</v>
      </c>
      <c r="KI57" s="2">
        <v>68.900000000000006</v>
      </c>
      <c r="KJ57" s="2">
        <v>72.400000000000006</v>
      </c>
      <c r="KK57" s="2">
        <v>74.599999999999994</v>
      </c>
      <c r="KL57" s="2">
        <v>73.8</v>
      </c>
      <c r="KM57" s="2">
        <v>82.6</v>
      </c>
      <c r="KN57" s="2">
        <v>88.2</v>
      </c>
      <c r="KO57" s="2">
        <v>111</v>
      </c>
      <c r="KP57" s="2">
        <v>77</v>
      </c>
      <c r="KQ57" s="2">
        <v>74.8</v>
      </c>
      <c r="KR57" s="2">
        <v>77.8</v>
      </c>
      <c r="KS57" s="2">
        <v>75.599999999999994</v>
      </c>
      <c r="KT57" s="2">
        <v>81.7</v>
      </c>
      <c r="KU57" s="2">
        <v>79.3</v>
      </c>
      <c r="KV57" s="2">
        <v>82.5</v>
      </c>
      <c r="KW57" s="2">
        <v>78.599999999999994</v>
      </c>
      <c r="KX57" s="2">
        <v>71.8</v>
      </c>
      <c r="KY57" s="2">
        <v>91.3</v>
      </c>
      <c r="KZ57" s="2">
        <v>97.6</v>
      </c>
      <c r="LA57" s="2">
        <v>112.8</v>
      </c>
      <c r="LB57" s="2">
        <v>102.8</v>
      </c>
      <c r="LC57" s="2">
        <v>99.8</v>
      </c>
      <c r="LD57" s="2">
        <v>95.9</v>
      </c>
      <c r="LE57" s="2">
        <v>93.2</v>
      </c>
      <c r="LF57" s="2">
        <v>102.6</v>
      </c>
      <c r="LG57" s="2">
        <v>95.7</v>
      </c>
      <c r="LH57" s="2">
        <v>112</v>
      </c>
      <c r="LI57" s="2">
        <v>111.6</v>
      </c>
      <c r="LJ57" s="2">
        <v>108.3</v>
      </c>
      <c r="LK57" s="2">
        <v>111.2</v>
      </c>
      <c r="LL57" s="2">
        <v>112.4</v>
      </c>
      <c r="LM57" s="2">
        <v>145.30000000000001</v>
      </c>
      <c r="LN57" s="2">
        <v>105</v>
      </c>
      <c r="LO57" s="2">
        <v>96.3</v>
      </c>
      <c r="LP57" s="2">
        <v>97.2</v>
      </c>
      <c r="LQ57" s="2">
        <v>84.8</v>
      </c>
      <c r="LR57" s="2">
        <v>90.9</v>
      </c>
      <c r="LS57" s="2">
        <v>89.3</v>
      </c>
      <c r="LT57" s="2">
        <v>83.3</v>
      </c>
      <c r="LU57" s="2">
        <v>82.5</v>
      </c>
      <c r="LV57" s="2">
        <v>82.1</v>
      </c>
      <c r="LW57" s="2">
        <v>92</v>
      </c>
      <c r="LX57" s="2">
        <v>87.4</v>
      </c>
      <c r="LY57" s="2">
        <v>119.5</v>
      </c>
      <c r="LZ57" s="2">
        <v>113.4</v>
      </c>
      <c r="MA57" s="2">
        <v>90.3</v>
      </c>
      <c r="MB57" s="2">
        <v>92</v>
      </c>
      <c r="MC57" s="2">
        <v>81.099999999999994</v>
      </c>
      <c r="MD57" s="2">
        <v>84.2</v>
      </c>
      <c r="ME57" s="2">
        <v>79.2</v>
      </c>
      <c r="MF57" s="2">
        <v>78.7</v>
      </c>
      <c r="MG57" s="2">
        <v>82.4</v>
      </c>
      <c r="MH57" s="2">
        <v>75.900000000000006</v>
      </c>
      <c r="MI57" s="2">
        <v>79.2</v>
      </c>
      <c r="MJ57" s="2">
        <v>82.2</v>
      </c>
      <c r="MK57" s="2">
        <v>108.3</v>
      </c>
      <c r="ML57" s="2">
        <v>83.2</v>
      </c>
      <c r="MM57" s="2">
        <v>73.2</v>
      </c>
      <c r="MN57" s="2">
        <v>77.8</v>
      </c>
      <c r="MO57" s="2">
        <v>71.5</v>
      </c>
      <c r="MP57" s="2">
        <v>74.8</v>
      </c>
    </row>
    <row r="58" spans="1:354" x14ac:dyDescent="0.25">
      <c r="A58" t="s">
        <v>56</v>
      </c>
      <c r="B58" s="12" t="s">
        <v>276</v>
      </c>
      <c r="C58" t="s">
        <v>212</v>
      </c>
      <c r="D58" t="str">
        <f t="shared" si="0"/>
        <v>Other recreational goods retailing</v>
      </c>
      <c r="E58" s="2">
        <v>11.1</v>
      </c>
      <c r="F58" s="2">
        <v>11.7</v>
      </c>
      <c r="G58" s="2">
        <v>11.5</v>
      </c>
      <c r="H58" s="2">
        <v>13.1</v>
      </c>
      <c r="I58" s="2">
        <v>13</v>
      </c>
      <c r="J58" s="2">
        <v>13</v>
      </c>
      <c r="K58" s="2">
        <v>12</v>
      </c>
      <c r="L58" s="2">
        <v>13.2</v>
      </c>
      <c r="M58" s="2">
        <v>16.2</v>
      </c>
      <c r="N58" s="2">
        <v>12</v>
      </c>
      <c r="O58" s="2">
        <v>11.5</v>
      </c>
      <c r="P58" s="2">
        <v>13.3</v>
      </c>
      <c r="Q58" s="2">
        <v>12.5</v>
      </c>
      <c r="R58" s="2">
        <v>12.7</v>
      </c>
      <c r="S58" s="2">
        <v>12.6</v>
      </c>
      <c r="T58" s="2">
        <v>13</v>
      </c>
      <c r="U58" s="2">
        <v>13.9</v>
      </c>
      <c r="V58" s="2">
        <v>13.4</v>
      </c>
      <c r="W58" s="2">
        <v>13.2</v>
      </c>
      <c r="X58" s="2">
        <v>14.6</v>
      </c>
      <c r="Y58" s="2">
        <v>18</v>
      </c>
      <c r="Z58" s="2">
        <v>13.7</v>
      </c>
      <c r="AA58" s="2">
        <v>12.9</v>
      </c>
      <c r="AB58" s="2">
        <v>13.5</v>
      </c>
      <c r="AC58" s="2">
        <v>12.6</v>
      </c>
      <c r="AD58" s="2">
        <v>14.1</v>
      </c>
      <c r="AE58" s="2">
        <v>13.5</v>
      </c>
      <c r="AF58" s="2">
        <v>14.3</v>
      </c>
      <c r="AG58" s="2">
        <v>15.3</v>
      </c>
      <c r="AH58" s="2">
        <v>14.1</v>
      </c>
      <c r="AI58" s="2">
        <v>15.8</v>
      </c>
      <c r="AJ58" s="2">
        <v>16.8</v>
      </c>
      <c r="AK58" s="2">
        <v>20.399999999999999</v>
      </c>
      <c r="AL58" s="2">
        <v>15.6</v>
      </c>
      <c r="AM58" s="2">
        <v>14</v>
      </c>
      <c r="AN58" s="2">
        <v>15.2</v>
      </c>
      <c r="AO58" s="2">
        <v>14.7</v>
      </c>
      <c r="AP58" s="2">
        <v>16.399999999999999</v>
      </c>
      <c r="AQ58" s="2">
        <v>14.9</v>
      </c>
      <c r="AR58" s="2">
        <v>15.6</v>
      </c>
      <c r="AS58" s="2">
        <v>16.600000000000001</v>
      </c>
      <c r="AT58" s="2">
        <v>15.6</v>
      </c>
      <c r="AU58" s="2">
        <v>17.3</v>
      </c>
      <c r="AV58" s="2">
        <v>17.7</v>
      </c>
      <c r="AW58" s="2">
        <v>21</v>
      </c>
      <c r="AX58" s="2">
        <v>17.8</v>
      </c>
      <c r="AY58" s="2">
        <v>15.3</v>
      </c>
      <c r="AZ58" s="2">
        <v>15.9</v>
      </c>
      <c r="BA58" s="2">
        <v>16.600000000000001</v>
      </c>
      <c r="BB58" s="2">
        <v>18.100000000000001</v>
      </c>
      <c r="BC58" s="2">
        <v>16.899999999999999</v>
      </c>
      <c r="BD58" s="2">
        <v>17.3</v>
      </c>
      <c r="BE58" s="2">
        <v>17.2</v>
      </c>
      <c r="BF58" s="2">
        <v>16.899999999999999</v>
      </c>
      <c r="BG58" s="2">
        <v>18.8</v>
      </c>
      <c r="BH58" s="2">
        <v>17.600000000000001</v>
      </c>
      <c r="BI58" s="2">
        <v>22.5</v>
      </c>
      <c r="BJ58" s="2">
        <v>19.399999999999999</v>
      </c>
      <c r="BK58" s="2">
        <v>17.399999999999999</v>
      </c>
      <c r="BL58" s="2">
        <v>18</v>
      </c>
      <c r="BM58" s="2">
        <v>19.100000000000001</v>
      </c>
      <c r="BN58" s="2">
        <v>17.7</v>
      </c>
      <c r="BO58" s="2">
        <v>17.100000000000001</v>
      </c>
      <c r="BP58" s="2">
        <v>19</v>
      </c>
      <c r="BQ58" s="2">
        <v>18.5</v>
      </c>
      <c r="BR58" s="2">
        <v>18.5</v>
      </c>
      <c r="BS58" s="2">
        <v>21.2</v>
      </c>
      <c r="BT58" s="2">
        <v>22.3</v>
      </c>
      <c r="BU58" s="2">
        <v>28</v>
      </c>
      <c r="BV58" s="2">
        <v>21.2</v>
      </c>
      <c r="BW58" s="2">
        <v>20.6</v>
      </c>
      <c r="BX58" s="2">
        <v>22</v>
      </c>
      <c r="BY58" s="2">
        <v>20.7</v>
      </c>
      <c r="BZ58" s="2">
        <v>23.9</v>
      </c>
      <c r="CA58" s="2">
        <v>24.3</v>
      </c>
      <c r="CB58" s="2">
        <v>26.4</v>
      </c>
      <c r="CC58" s="2">
        <v>25.4</v>
      </c>
      <c r="CD58" s="2">
        <v>25.7</v>
      </c>
      <c r="CE58" s="2">
        <v>25.6</v>
      </c>
      <c r="CF58" s="2">
        <v>24</v>
      </c>
      <c r="CG58" s="2">
        <v>33.1</v>
      </c>
      <c r="CH58" s="2">
        <v>21.8</v>
      </c>
      <c r="CI58" s="2">
        <v>19.8</v>
      </c>
      <c r="CJ58" s="2">
        <v>22.1</v>
      </c>
      <c r="CK58" s="2">
        <v>20.8</v>
      </c>
      <c r="CL58" s="2">
        <v>24.1</v>
      </c>
      <c r="CM58" s="2">
        <v>22.7</v>
      </c>
      <c r="CN58" s="2">
        <v>24.1</v>
      </c>
      <c r="CO58" s="2">
        <v>24.7</v>
      </c>
      <c r="CP58" s="2">
        <v>26.7</v>
      </c>
      <c r="CQ58" s="2">
        <v>26.3</v>
      </c>
      <c r="CR58" s="2">
        <v>27.3</v>
      </c>
      <c r="CS58" s="2">
        <v>42.1</v>
      </c>
      <c r="CT58" s="2">
        <v>24.5</v>
      </c>
      <c r="CU58" s="2">
        <v>23.4</v>
      </c>
      <c r="CV58" s="2">
        <v>25.2</v>
      </c>
      <c r="CW58" s="2">
        <v>24.6</v>
      </c>
      <c r="CX58" s="2">
        <v>30</v>
      </c>
      <c r="CY58" s="2">
        <v>28.1</v>
      </c>
      <c r="CZ58" s="2">
        <v>28.2</v>
      </c>
      <c r="DA58" s="2">
        <v>31.9</v>
      </c>
      <c r="DB58" s="2">
        <v>27.4</v>
      </c>
      <c r="DC58" s="2">
        <v>30</v>
      </c>
      <c r="DD58" s="2">
        <v>30.1</v>
      </c>
      <c r="DE58" s="2">
        <v>47.5</v>
      </c>
      <c r="DF58" s="2">
        <v>28.5</v>
      </c>
      <c r="DG58" s="2">
        <v>26.1</v>
      </c>
      <c r="DH58" s="2">
        <v>28.3</v>
      </c>
      <c r="DI58" s="2">
        <v>28.3</v>
      </c>
      <c r="DJ58" s="2">
        <v>30.7</v>
      </c>
      <c r="DK58" s="2">
        <v>27.5</v>
      </c>
      <c r="DL58" s="2">
        <v>29.9</v>
      </c>
      <c r="DM58" s="2">
        <v>30.6</v>
      </c>
      <c r="DN58" s="2">
        <v>28.9</v>
      </c>
      <c r="DO58" s="2">
        <v>31.4</v>
      </c>
      <c r="DP58" s="2">
        <v>33.200000000000003</v>
      </c>
      <c r="DQ58" s="2">
        <v>44.4</v>
      </c>
      <c r="DR58" s="2">
        <v>29.3</v>
      </c>
      <c r="DS58" s="2">
        <v>27.4</v>
      </c>
      <c r="DT58" s="2">
        <v>27.4</v>
      </c>
      <c r="DU58" s="2">
        <v>26.9</v>
      </c>
      <c r="DV58" s="2">
        <v>27.6</v>
      </c>
      <c r="DW58" s="2">
        <v>25.3</v>
      </c>
      <c r="DX58" s="2">
        <v>26.6</v>
      </c>
      <c r="DY58" s="2">
        <v>25.2</v>
      </c>
      <c r="DZ58" s="2">
        <v>28.4</v>
      </c>
      <c r="EA58" s="2">
        <v>31.2</v>
      </c>
      <c r="EB58" s="2">
        <v>35</v>
      </c>
      <c r="EC58" s="2">
        <v>58.3</v>
      </c>
      <c r="ED58" s="2">
        <v>30.6</v>
      </c>
      <c r="EE58" s="2">
        <v>26.5</v>
      </c>
      <c r="EF58" s="2">
        <v>28.1</v>
      </c>
      <c r="EG58" s="2">
        <v>28.4</v>
      </c>
      <c r="EH58" s="2">
        <v>27.5</v>
      </c>
      <c r="EI58" s="2">
        <v>27.3</v>
      </c>
      <c r="EJ58" s="2">
        <v>27.9</v>
      </c>
      <c r="EK58" s="2">
        <v>29.2</v>
      </c>
      <c r="EL58" s="2">
        <v>39.799999999999997</v>
      </c>
      <c r="EM58" s="2">
        <v>41.3</v>
      </c>
      <c r="EN58" s="2">
        <v>45.2</v>
      </c>
      <c r="EO58" s="2">
        <v>71.900000000000006</v>
      </c>
      <c r="EP58" s="2">
        <v>36.6</v>
      </c>
      <c r="EQ58" s="2">
        <v>32.5</v>
      </c>
      <c r="ER58" s="2">
        <v>35.4</v>
      </c>
      <c r="ES58" s="2">
        <v>32.4</v>
      </c>
      <c r="ET58" s="2">
        <v>33.799999999999997</v>
      </c>
      <c r="EU58" s="2">
        <v>34.9</v>
      </c>
      <c r="EV58" s="2">
        <v>34.799999999999997</v>
      </c>
      <c r="EW58" s="2">
        <v>35.6</v>
      </c>
      <c r="EX58" s="2">
        <v>37.5</v>
      </c>
      <c r="EY58" s="2">
        <v>40.299999999999997</v>
      </c>
      <c r="EZ58" s="2">
        <v>43.7</v>
      </c>
      <c r="FA58" s="2">
        <v>69.2</v>
      </c>
      <c r="FB58" s="2">
        <v>41</v>
      </c>
      <c r="FC58" s="2">
        <v>33.799999999999997</v>
      </c>
      <c r="FD58" s="2">
        <v>40</v>
      </c>
      <c r="FE58" s="2">
        <v>44.2</v>
      </c>
      <c r="FF58" s="2">
        <v>44</v>
      </c>
      <c r="FG58" s="2">
        <v>47.3</v>
      </c>
      <c r="FH58" s="2">
        <v>41.5</v>
      </c>
      <c r="FI58" s="2">
        <v>44.5</v>
      </c>
      <c r="FJ58" s="2">
        <v>46</v>
      </c>
      <c r="FK58" s="2">
        <v>46.5</v>
      </c>
      <c r="FL58" s="2">
        <v>53.3</v>
      </c>
      <c r="FM58" s="2">
        <v>86.8</v>
      </c>
      <c r="FN58" s="2">
        <v>49.1</v>
      </c>
      <c r="FO58" s="2">
        <v>42.3</v>
      </c>
      <c r="FP58" s="2">
        <v>47.7</v>
      </c>
      <c r="FQ58" s="2">
        <v>45.8</v>
      </c>
      <c r="FR58" s="2">
        <v>50.8</v>
      </c>
      <c r="FS58" s="2">
        <v>48.5</v>
      </c>
      <c r="FT58" s="2">
        <v>47.2</v>
      </c>
      <c r="FU58" s="2">
        <v>43.5</v>
      </c>
      <c r="FV58" s="2">
        <v>44.5</v>
      </c>
      <c r="FW58" s="2">
        <v>46.1</v>
      </c>
      <c r="FX58" s="2">
        <v>53.8</v>
      </c>
      <c r="FY58" s="2">
        <v>80.7</v>
      </c>
      <c r="FZ58" s="2">
        <v>48</v>
      </c>
      <c r="GA58" s="2">
        <v>39.299999999999997</v>
      </c>
      <c r="GB58" s="2">
        <v>48.6</v>
      </c>
      <c r="GC58" s="2">
        <v>42.2</v>
      </c>
      <c r="GD58" s="2">
        <v>42.5</v>
      </c>
      <c r="GE58" s="2">
        <v>47.6</v>
      </c>
      <c r="GF58" s="2">
        <v>49.7</v>
      </c>
      <c r="GG58" s="2">
        <v>53</v>
      </c>
      <c r="GH58" s="2">
        <v>57.7</v>
      </c>
      <c r="GI58" s="2">
        <v>59.4</v>
      </c>
      <c r="GJ58" s="2">
        <v>59.1</v>
      </c>
      <c r="GK58" s="2">
        <v>96.2</v>
      </c>
      <c r="GL58" s="2">
        <v>55.4</v>
      </c>
      <c r="GM58" s="2">
        <v>41.6</v>
      </c>
      <c r="GN58" s="2">
        <v>43.6</v>
      </c>
      <c r="GO58" s="2">
        <v>44.5</v>
      </c>
      <c r="GP58" s="2">
        <v>41.5</v>
      </c>
      <c r="GQ58" s="2">
        <v>48</v>
      </c>
      <c r="GR58" s="2">
        <v>48.5</v>
      </c>
      <c r="GS58" s="2">
        <v>54.5</v>
      </c>
      <c r="GT58" s="2">
        <v>63.5</v>
      </c>
      <c r="GU58" s="2">
        <v>66.7</v>
      </c>
      <c r="GV58" s="2">
        <v>60.5</v>
      </c>
      <c r="GW58" s="2">
        <v>102.1</v>
      </c>
      <c r="GX58" s="2">
        <v>58.9</v>
      </c>
      <c r="GY58" s="2">
        <v>47.8</v>
      </c>
      <c r="GZ58" s="2">
        <v>49.1</v>
      </c>
      <c r="HA58" s="2">
        <v>48.6</v>
      </c>
      <c r="HB58" s="2">
        <v>47.8</v>
      </c>
      <c r="HC58" s="2">
        <v>53.4</v>
      </c>
      <c r="HD58" s="2">
        <v>53.8</v>
      </c>
      <c r="HE58" s="2">
        <v>55.1</v>
      </c>
      <c r="HF58" s="2">
        <v>58</v>
      </c>
      <c r="HG58" s="2">
        <v>54.3</v>
      </c>
      <c r="HH58" s="2">
        <v>61.2</v>
      </c>
      <c r="HI58" s="2">
        <v>105.2</v>
      </c>
      <c r="HJ58" s="2">
        <v>52.9</v>
      </c>
      <c r="HK58" s="2">
        <v>47.5</v>
      </c>
      <c r="HL58" s="2">
        <v>48.8</v>
      </c>
      <c r="HM58" s="2">
        <v>50.2</v>
      </c>
      <c r="HN58" s="2">
        <v>50.5</v>
      </c>
      <c r="HO58" s="2">
        <v>57.5</v>
      </c>
      <c r="HP58" s="2">
        <v>52.7</v>
      </c>
      <c r="HQ58" s="2">
        <v>58.6</v>
      </c>
      <c r="HR58" s="2">
        <v>60.3</v>
      </c>
      <c r="HS58" s="2">
        <v>58.8</v>
      </c>
      <c r="HT58" s="2">
        <v>62.6</v>
      </c>
      <c r="HU58" s="2">
        <v>88.8</v>
      </c>
      <c r="HV58" s="2">
        <v>54.7</v>
      </c>
      <c r="HW58" s="2">
        <v>48.3</v>
      </c>
      <c r="HX58" s="2">
        <v>54.5</v>
      </c>
      <c r="HY58" s="2">
        <v>52.2</v>
      </c>
      <c r="HZ58" s="2">
        <v>55.7</v>
      </c>
      <c r="IA58" s="2">
        <v>58.4</v>
      </c>
      <c r="IB58" s="2">
        <v>58.2</v>
      </c>
      <c r="IC58" s="2">
        <v>61.9</v>
      </c>
      <c r="ID58" s="2">
        <v>59.4</v>
      </c>
      <c r="IE58" s="2">
        <v>63.5</v>
      </c>
      <c r="IF58" s="2">
        <v>67</v>
      </c>
      <c r="IG58" s="2">
        <v>102.8</v>
      </c>
      <c r="IH58" s="2">
        <v>62</v>
      </c>
      <c r="II58" s="2">
        <v>53.7</v>
      </c>
      <c r="IJ58" s="2">
        <v>58.7</v>
      </c>
      <c r="IK58" s="2">
        <v>60.9</v>
      </c>
      <c r="IL58" s="2">
        <v>64.7</v>
      </c>
      <c r="IM58" s="2">
        <v>66.900000000000006</v>
      </c>
      <c r="IN58" s="2">
        <v>58.5</v>
      </c>
      <c r="IO58" s="2">
        <v>61.7</v>
      </c>
      <c r="IP58" s="2">
        <v>62.5</v>
      </c>
      <c r="IQ58" s="2">
        <v>58.9</v>
      </c>
      <c r="IR58" s="2">
        <v>61.8</v>
      </c>
      <c r="IS58" s="2">
        <v>92.7</v>
      </c>
      <c r="IT58" s="2">
        <v>55.1</v>
      </c>
      <c r="IU58" s="2">
        <v>47.6</v>
      </c>
      <c r="IV58" s="2">
        <v>49.4</v>
      </c>
      <c r="IW58" s="2">
        <v>47.9</v>
      </c>
      <c r="IX58" s="2">
        <v>49.6</v>
      </c>
      <c r="IY58" s="2">
        <v>51.1</v>
      </c>
      <c r="IZ58" s="2">
        <v>52.8</v>
      </c>
      <c r="JA58" s="2">
        <v>51.7</v>
      </c>
      <c r="JB58" s="2">
        <v>53.4</v>
      </c>
      <c r="JC58" s="2">
        <v>57.6</v>
      </c>
      <c r="JD58" s="2">
        <v>60.6</v>
      </c>
      <c r="JE58" s="2">
        <v>93</v>
      </c>
      <c r="JF58" s="2">
        <v>54.8</v>
      </c>
      <c r="JG58" s="2">
        <v>49.6</v>
      </c>
      <c r="JH58" s="2">
        <v>54.1</v>
      </c>
      <c r="JI58" s="2">
        <v>52.3</v>
      </c>
      <c r="JJ58" s="2">
        <v>54.3</v>
      </c>
      <c r="JK58" s="2">
        <v>60.9</v>
      </c>
      <c r="JL58" s="2">
        <v>63</v>
      </c>
      <c r="JM58" s="2">
        <v>55.6</v>
      </c>
      <c r="JN58" s="2">
        <v>59.6</v>
      </c>
      <c r="JO58" s="2">
        <v>61.9</v>
      </c>
      <c r="JP58" s="2">
        <v>67.5</v>
      </c>
      <c r="JQ58" s="2">
        <v>101.2</v>
      </c>
      <c r="JR58" s="2">
        <v>63.3</v>
      </c>
      <c r="JS58" s="2">
        <v>54.3</v>
      </c>
      <c r="JT58" s="2">
        <v>64.599999999999994</v>
      </c>
      <c r="JU58" s="2">
        <v>65.2</v>
      </c>
      <c r="JV58" s="2">
        <v>61.4</v>
      </c>
      <c r="JW58" s="2">
        <v>68.099999999999994</v>
      </c>
      <c r="JX58" s="2">
        <v>61.9</v>
      </c>
      <c r="JY58" s="2">
        <v>62.1</v>
      </c>
      <c r="JZ58" s="2">
        <v>62</v>
      </c>
      <c r="KA58" s="2">
        <v>64.3</v>
      </c>
      <c r="KB58" s="2">
        <v>66.599999999999994</v>
      </c>
      <c r="KC58" s="2">
        <v>105.6</v>
      </c>
      <c r="KD58" s="2">
        <v>70.2</v>
      </c>
      <c r="KE58" s="2">
        <v>58.8</v>
      </c>
      <c r="KF58" s="2">
        <v>64.900000000000006</v>
      </c>
      <c r="KG58" s="2">
        <v>64.099999999999994</v>
      </c>
      <c r="KH58" s="2">
        <v>65</v>
      </c>
      <c r="KI58" s="2">
        <v>68.8</v>
      </c>
      <c r="KJ58" s="2">
        <v>71.400000000000006</v>
      </c>
      <c r="KK58" s="2">
        <v>70.7</v>
      </c>
      <c r="KL58" s="2">
        <v>71.7</v>
      </c>
      <c r="KM58" s="2">
        <v>73.2</v>
      </c>
      <c r="KN58" s="2">
        <v>79.099999999999994</v>
      </c>
      <c r="KO58" s="2">
        <v>120.4</v>
      </c>
      <c r="KP58" s="2">
        <v>77</v>
      </c>
      <c r="KQ58" s="2">
        <v>68.7</v>
      </c>
      <c r="KR58" s="2">
        <v>81.099999999999994</v>
      </c>
      <c r="KS58" s="2">
        <v>72.8</v>
      </c>
      <c r="KT58" s="2">
        <v>74.2</v>
      </c>
      <c r="KU58" s="2">
        <v>77.7</v>
      </c>
      <c r="KV58" s="2">
        <v>78.900000000000006</v>
      </c>
      <c r="KW58" s="2">
        <v>81</v>
      </c>
      <c r="KX58" s="2">
        <v>82.4</v>
      </c>
      <c r="KY58" s="2">
        <v>90.2</v>
      </c>
      <c r="KZ58" s="2">
        <v>95.1</v>
      </c>
      <c r="LA58" s="2">
        <v>152.80000000000001</v>
      </c>
      <c r="LB58" s="2">
        <v>95.3</v>
      </c>
      <c r="LC58" s="2">
        <v>81.400000000000006</v>
      </c>
      <c r="LD58" s="2">
        <v>86.6</v>
      </c>
      <c r="LE58" s="2">
        <v>87.9</v>
      </c>
      <c r="LF58" s="2">
        <v>89.7</v>
      </c>
      <c r="LG58" s="2">
        <v>92.4</v>
      </c>
      <c r="LH58" s="2">
        <v>88.7</v>
      </c>
      <c r="LI58" s="2">
        <v>87.5</v>
      </c>
      <c r="LJ58" s="2">
        <v>90.4</v>
      </c>
      <c r="LK58" s="2">
        <v>103.8</v>
      </c>
      <c r="LL58" s="2">
        <v>110.1</v>
      </c>
      <c r="LM58" s="2">
        <v>185.3</v>
      </c>
      <c r="LN58" s="2">
        <v>100.3</v>
      </c>
      <c r="LO58" s="2">
        <v>79.8</v>
      </c>
      <c r="LP58" s="2">
        <v>98.2</v>
      </c>
      <c r="LQ58" s="2">
        <v>100.5</v>
      </c>
      <c r="LR58" s="2">
        <v>99.7</v>
      </c>
      <c r="LS58" s="2">
        <v>101.3</v>
      </c>
      <c r="LT58" s="2">
        <v>97.6</v>
      </c>
      <c r="LU58" s="2">
        <v>96.4</v>
      </c>
      <c r="LV58" s="2">
        <v>102.1</v>
      </c>
      <c r="LW58" s="2">
        <v>94.8</v>
      </c>
      <c r="LX58" s="2">
        <v>106.5</v>
      </c>
      <c r="LY58" s="2">
        <v>177.7</v>
      </c>
      <c r="LZ58" s="2">
        <v>106.4</v>
      </c>
      <c r="MA58" s="2">
        <v>79.3</v>
      </c>
      <c r="MB58" s="2">
        <v>88.8</v>
      </c>
      <c r="MC58" s="2">
        <v>86.7</v>
      </c>
      <c r="MD58" s="2">
        <v>87.3</v>
      </c>
      <c r="ME58" s="2">
        <v>92.6</v>
      </c>
      <c r="MF58" s="2">
        <v>88.1</v>
      </c>
      <c r="MG58" s="2">
        <v>83.1</v>
      </c>
      <c r="MH58" s="2">
        <v>89.6</v>
      </c>
      <c r="MI58" s="2">
        <v>77.3</v>
      </c>
      <c r="MJ58" s="2">
        <v>91.9</v>
      </c>
      <c r="MK58" s="2">
        <v>159.5</v>
      </c>
      <c r="ML58" s="2">
        <v>73.5</v>
      </c>
      <c r="MM58" s="2">
        <v>66.099999999999994</v>
      </c>
      <c r="MN58" s="2">
        <v>69.5</v>
      </c>
      <c r="MO58" s="2">
        <v>75.900000000000006</v>
      </c>
      <c r="MP58" s="2">
        <v>68.2</v>
      </c>
    </row>
    <row r="59" spans="1:354" x14ac:dyDescent="0.25">
      <c r="A59" t="s">
        <v>57</v>
      </c>
      <c r="B59" s="12" t="s">
        <v>277</v>
      </c>
      <c r="C59" t="s">
        <v>212</v>
      </c>
      <c r="D59" t="str">
        <f t="shared" si="0"/>
        <v>Pharmaceutical, cosmetic &amp; toiletry goods retailing</v>
      </c>
      <c r="E59" s="2">
        <v>22</v>
      </c>
      <c r="F59" s="2">
        <v>21.9</v>
      </c>
      <c r="G59" s="2">
        <v>22.7</v>
      </c>
      <c r="H59" s="2">
        <v>24.3</v>
      </c>
      <c r="I59" s="2">
        <v>23.6</v>
      </c>
      <c r="J59" s="2">
        <v>21.8</v>
      </c>
      <c r="K59" s="2">
        <v>19.3</v>
      </c>
      <c r="L59" s="2">
        <v>19.2</v>
      </c>
      <c r="M59" s="2">
        <v>23.8</v>
      </c>
      <c r="N59" s="2">
        <v>17.7</v>
      </c>
      <c r="O59" s="2">
        <v>17</v>
      </c>
      <c r="P59" s="2">
        <v>18.899999999999999</v>
      </c>
      <c r="Q59" s="2">
        <v>17.399999999999999</v>
      </c>
      <c r="R59" s="2">
        <v>18</v>
      </c>
      <c r="S59" s="2">
        <v>18.7</v>
      </c>
      <c r="T59" s="2">
        <v>19.5</v>
      </c>
      <c r="U59" s="2">
        <v>22.1</v>
      </c>
      <c r="V59" s="2">
        <v>21.5</v>
      </c>
      <c r="W59" s="2">
        <v>20.9</v>
      </c>
      <c r="X59" s="2">
        <v>22.1</v>
      </c>
      <c r="Y59" s="2">
        <v>25.9</v>
      </c>
      <c r="Z59" s="2">
        <v>22.6</v>
      </c>
      <c r="AA59" s="2">
        <v>21.7</v>
      </c>
      <c r="AB59" s="2">
        <v>23</v>
      </c>
      <c r="AC59" s="2">
        <v>21.1</v>
      </c>
      <c r="AD59" s="2">
        <v>24.2</v>
      </c>
      <c r="AE59" s="2">
        <v>22</v>
      </c>
      <c r="AF59" s="2">
        <v>24.7</v>
      </c>
      <c r="AG59" s="2">
        <v>27.4</v>
      </c>
      <c r="AH59" s="2">
        <v>25.3</v>
      </c>
      <c r="AI59" s="2">
        <v>25.3</v>
      </c>
      <c r="AJ59" s="2">
        <v>26</v>
      </c>
      <c r="AK59" s="2">
        <v>30.3</v>
      </c>
      <c r="AL59" s="2">
        <v>26.7</v>
      </c>
      <c r="AM59" s="2">
        <v>21.2</v>
      </c>
      <c r="AN59" s="2">
        <v>23.5</v>
      </c>
      <c r="AO59" s="2">
        <v>24</v>
      </c>
      <c r="AP59" s="2">
        <v>24.4</v>
      </c>
      <c r="AQ59" s="2">
        <v>23.3</v>
      </c>
      <c r="AR59" s="2">
        <v>25.4</v>
      </c>
      <c r="AS59" s="2">
        <v>27.3</v>
      </c>
      <c r="AT59" s="2">
        <v>25.1</v>
      </c>
      <c r="AU59" s="2">
        <v>28.4</v>
      </c>
      <c r="AV59" s="2">
        <v>28.1</v>
      </c>
      <c r="AW59" s="2">
        <v>34.6</v>
      </c>
      <c r="AX59" s="2">
        <v>27</v>
      </c>
      <c r="AY59" s="2">
        <v>23.6</v>
      </c>
      <c r="AZ59" s="2">
        <v>26.1</v>
      </c>
      <c r="BA59" s="2">
        <v>26.4</v>
      </c>
      <c r="BB59" s="2">
        <v>29.5</v>
      </c>
      <c r="BC59" s="2">
        <v>26.9</v>
      </c>
      <c r="BD59" s="2">
        <v>28.6</v>
      </c>
      <c r="BE59" s="2">
        <v>30.1</v>
      </c>
      <c r="BF59" s="2">
        <v>32.1</v>
      </c>
      <c r="BG59" s="2">
        <v>34.1</v>
      </c>
      <c r="BH59" s="2">
        <v>32.200000000000003</v>
      </c>
      <c r="BI59" s="2">
        <v>42</v>
      </c>
      <c r="BJ59" s="2">
        <v>31.5</v>
      </c>
      <c r="BK59" s="2">
        <v>27.6</v>
      </c>
      <c r="BL59" s="2">
        <v>28.6</v>
      </c>
      <c r="BM59" s="2">
        <v>31.4</v>
      </c>
      <c r="BN59" s="2">
        <v>30.4</v>
      </c>
      <c r="BO59" s="2">
        <v>29.4</v>
      </c>
      <c r="BP59" s="2">
        <v>32.6</v>
      </c>
      <c r="BQ59" s="2">
        <v>33.200000000000003</v>
      </c>
      <c r="BR59" s="2">
        <v>32.200000000000003</v>
      </c>
      <c r="BS59" s="2">
        <v>32.799999999999997</v>
      </c>
      <c r="BT59" s="2">
        <v>31.5</v>
      </c>
      <c r="BU59" s="2">
        <v>40.200000000000003</v>
      </c>
      <c r="BV59" s="2">
        <v>28.7</v>
      </c>
      <c r="BW59" s="2">
        <v>28.8</v>
      </c>
      <c r="BX59" s="2">
        <v>32</v>
      </c>
      <c r="BY59" s="2">
        <v>28.8</v>
      </c>
      <c r="BZ59" s="2">
        <v>32.700000000000003</v>
      </c>
      <c r="CA59" s="2">
        <v>33.1</v>
      </c>
      <c r="CB59" s="2">
        <v>32.5</v>
      </c>
      <c r="CC59" s="2">
        <v>32.9</v>
      </c>
      <c r="CD59" s="2">
        <v>33.9</v>
      </c>
      <c r="CE59" s="2">
        <v>32.200000000000003</v>
      </c>
      <c r="CF59" s="2">
        <v>32.700000000000003</v>
      </c>
      <c r="CG59" s="2">
        <v>41.7</v>
      </c>
      <c r="CH59" s="2">
        <v>30.4</v>
      </c>
      <c r="CI59" s="2">
        <v>27.8</v>
      </c>
      <c r="CJ59" s="2">
        <v>35</v>
      </c>
      <c r="CK59" s="2">
        <v>36.9</v>
      </c>
      <c r="CL59" s="2">
        <v>41.8</v>
      </c>
      <c r="CM59" s="2">
        <v>40.5</v>
      </c>
      <c r="CN59" s="2">
        <v>40.1</v>
      </c>
      <c r="CO59" s="2">
        <v>41.2</v>
      </c>
      <c r="CP59" s="2">
        <v>40.200000000000003</v>
      </c>
      <c r="CQ59" s="2">
        <v>38.4</v>
      </c>
      <c r="CR59" s="2">
        <v>41</v>
      </c>
      <c r="CS59" s="2">
        <v>54.8</v>
      </c>
      <c r="CT59" s="2">
        <v>38.9</v>
      </c>
      <c r="CU59" s="2">
        <v>35.1</v>
      </c>
      <c r="CV59" s="2">
        <v>42.7</v>
      </c>
      <c r="CW59" s="2">
        <v>40.4</v>
      </c>
      <c r="CX59" s="2">
        <v>46.4</v>
      </c>
      <c r="CY59" s="2">
        <v>43.4</v>
      </c>
      <c r="CZ59" s="2">
        <v>46.9</v>
      </c>
      <c r="DA59" s="2">
        <v>52.7</v>
      </c>
      <c r="DB59" s="2">
        <v>49.3</v>
      </c>
      <c r="DC59" s="2">
        <v>52.5</v>
      </c>
      <c r="DD59" s="2">
        <v>46.9</v>
      </c>
      <c r="DE59" s="2">
        <v>55.6</v>
      </c>
      <c r="DF59" s="2">
        <v>41.5</v>
      </c>
      <c r="DG59" s="2">
        <v>38.299999999999997</v>
      </c>
      <c r="DH59" s="2">
        <v>42.5</v>
      </c>
      <c r="DI59" s="2">
        <v>43</v>
      </c>
      <c r="DJ59" s="2">
        <v>47.7</v>
      </c>
      <c r="DK59" s="2">
        <v>38.6</v>
      </c>
      <c r="DL59" s="2">
        <v>44.6</v>
      </c>
      <c r="DM59" s="2">
        <v>47.9</v>
      </c>
      <c r="DN59" s="2">
        <v>36</v>
      </c>
      <c r="DO59" s="2">
        <v>36.1</v>
      </c>
      <c r="DP59" s="2">
        <v>36.200000000000003</v>
      </c>
      <c r="DQ59" s="2">
        <v>52.5</v>
      </c>
      <c r="DR59" s="2">
        <v>39.9</v>
      </c>
      <c r="DS59" s="2">
        <v>33.299999999999997</v>
      </c>
      <c r="DT59" s="2">
        <v>42.5</v>
      </c>
      <c r="DU59" s="2">
        <v>44.3</v>
      </c>
      <c r="DV59" s="2">
        <v>43.1</v>
      </c>
      <c r="DW59" s="2">
        <v>42.8</v>
      </c>
      <c r="DX59" s="2">
        <v>45.9</v>
      </c>
      <c r="DY59" s="2">
        <v>46.7</v>
      </c>
      <c r="DZ59" s="2">
        <v>54.4</v>
      </c>
      <c r="EA59" s="2">
        <v>57.1</v>
      </c>
      <c r="EB59" s="2">
        <v>57.6</v>
      </c>
      <c r="EC59" s="2">
        <v>68.900000000000006</v>
      </c>
      <c r="ED59" s="2">
        <v>47.7</v>
      </c>
      <c r="EE59" s="2">
        <v>43.3</v>
      </c>
      <c r="EF59" s="2">
        <v>46.7</v>
      </c>
      <c r="EG59" s="2">
        <v>44.9</v>
      </c>
      <c r="EH59" s="2">
        <v>47.2</v>
      </c>
      <c r="EI59" s="2">
        <v>47</v>
      </c>
      <c r="EJ59" s="2">
        <v>46.2</v>
      </c>
      <c r="EK59" s="2">
        <v>48.7</v>
      </c>
      <c r="EL59" s="2">
        <v>50.1</v>
      </c>
      <c r="EM59" s="2">
        <v>49.7</v>
      </c>
      <c r="EN59" s="2">
        <v>50.1</v>
      </c>
      <c r="EO59" s="2">
        <v>60.7</v>
      </c>
      <c r="EP59" s="2">
        <v>49</v>
      </c>
      <c r="EQ59" s="2">
        <v>44.9</v>
      </c>
      <c r="ER59" s="2">
        <v>53.9</v>
      </c>
      <c r="ES59" s="2">
        <v>53.5</v>
      </c>
      <c r="ET59" s="2">
        <v>56.8</v>
      </c>
      <c r="EU59" s="2">
        <v>57.7</v>
      </c>
      <c r="EV59" s="2">
        <v>60.9</v>
      </c>
      <c r="EW59" s="2">
        <v>64.3</v>
      </c>
      <c r="EX59" s="2">
        <v>61.9</v>
      </c>
      <c r="EY59" s="2">
        <v>60.1</v>
      </c>
      <c r="EZ59" s="2">
        <v>57.8</v>
      </c>
      <c r="FA59" s="2">
        <v>73.2</v>
      </c>
      <c r="FB59" s="2">
        <v>51.9</v>
      </c>
      <c r="FC59" s="2">
        <v>49.1</v>
      </c>
      <c r="FD59" s="2">
        <v>56.3</v>
      </c>
      <c r="FE59" s="2">
        <v>51.3</v>
      </c>
      <c r="FF59" s="2">
        <v>57.7</v>
      </c>
      <c r="FG59" s="2">
        <v>56.4</v>
      </c>
      <c r="FH59" s="2">
        <v>57.9</v>
      </c>
      <c r="FI59" s="2">
        <v>60.8</v>
      </c>
      <c r="FJ59" s="2">
        <v>58.2</v>
      </c>
      <c r="FK59" s="2">
        <v>57</v>
      </c>
      <c r="FL59" s="2">
        <v>60.2</v>
      </c>
      <c r="FM59" s="2">
        <v>73.2</v>
      </c>
      <c r="FN59" s="2">
        <v>60.4</v>
      </c>
      <c r="FO59" s="2">
        <v>59.2</v>
      </c>
      <c r="FP59" s="2">
        <v>65</v>
      </c>
      <c r="FQ59" s="2">
        <v>61.1</v>
      </c>
      <c r="FR59" s="2">
        <v>68.599999999999994</v>
      </c>
      <c r="FS59" s="2">
        <v>65.400000000000006</v>
      </c>
      <c r="FT59" s="2">
        <v>70.8</v>
      </c>
      <c r="FU59" s="2">
        <v>71.2</v>
      </c>
      <c r="FV59" s="2">
        <v>67.5</v>
      </c>
      <c r="FW59" s="2">
        <v>67.900000000000006</v>
      </c>
      <c r="FX59" s="2">
        <v>67.400000000000006</v>
      </c>
      <c r="FY59" s="2">
        <v>79.599999999999994</v>
      </c>
      <c r="FZ59" s="2">
        <v>62.8</v>
      </c>
      <c r="GA59" s="2">
        <v>57.5</v>
      </c>
      <c r="GB59" s="2">
        <v>61.7</v>
      </c>
      <c r="GC59" s="2">
        <v>67.599999999999994</v>
      </c>
      <c r="GD59" s="2">
        <v>70.8</v>
      </c>
      <c r="GE59" s="2">
        <v>66.3</v>
      </c>
      <c r="GF59" s="2">
        <v>73</v>
      </c>
      <c r="GG59" s="2">
        <v>74.5</v>
      </c>
      <c r="GH59" s="2">
        <v>70.599999999999994</v>
      </c>
      <c r="GI59" s="2">
        <v>70.7</v>
      </c>
      <c r="GJ59" s="2">
        <v>67.099999999999994</v>
      </c>
      <c r="GK59" s="2">
        <v>80.900000000000006</v>
      </c>
      <c r="GL59" s="2">
        <v>61.5</v>
      </c>
      <c r="GM59" s="2">
        <v>58.4</v>
      </c>
      <c r="GN59" s="2">
        <v>65.3</v>
      </c>
      <c r="GO59" s="2">
        <v>66</v>
      </c>
      <c r="GP59" s="2">
        <v>69.400000000000006</v>
      </c>
      <c r="GQ59" s="2">
        <v>69.3</v>
      </c>
      <c r="GR59" s="2">
        <v>71.400000000000006</v>
      </c>
      <c r="GS59" s="2">
        <v>73.7</v>
      </c>
      <c r="GT59" s="2">
        <v>70.599999999999994</v>
      </c>
      <c r="GU59" s="2">
        <v>72</v>
      </c>
      <c r="GV59" s="2">
        <v>65.8</v>
      </c>
      <c r="GW59" s="2">
        <v>80.3</v>
      </c>
      <c r="GX59" s="2">
        <v>65.099999999999994</v>
      </c>
      <c r="GY59" s="2">
        <v>62.3</v>
      </c>
      <c r="GZ59" s="2">
        <v>69.3</v>
      </c>
      <c r="HA59" s="2">
        <v>64.8</v>
      </c>
      <c r="HB59" s="2">
        <v>67</v>
      </c>
      <c r="HC59" s="2">
        <v>73.2</v>
      </c>
      <c r="HD59" s="2">
        <v>76.599999999999994</v>
      </c>
      <c r="HE59" s="2">
        <v>77.2</v>
      </c>
      <c r="HF59" s="2">
        <v>78.2</v>
      </c>
      <c r="HG59" s="2">
        <v>75.5</v>
      </c>
      <c r="HH59" s="2">
        <v>78.400000000000006</v>
      </c>
      <c r="HI59" s="2">
        <v>98.3</v>
      </c>
      <c r="HJ59" s="2">
        <v>53.8</v>
      </c>
      <c r="HK59" s="2">
        <v>55.5</v>
      </c>
      <c r="HL59" s="2">
        <v>58.5</v>
      </c>
      <c r="HM59" s="2">
        <v>59.4</v>
      </c>
      <c r="HN59" s="2">
        <v>63.8</v>
      </c>
      <c r="HO59" s="2">
        <v>65.8</v>
      </c>
      <c r="HP59" s="2">
        <v>69</v>
      </c>
      <c r="HQ59" s="2">
        <v>75.8</v>
      </c>
      <c r="HR59" s="2">
        <v>69.400000000000006</v>
      </c>
      <c r="HS59" s="2">
        <v>69.2</v>
      </c>
      <c r="HT59" s="2">
        <v>71.400000000000006</v>
      </c>
      <c r="HU59" s="2">
        <v>83.5</v>
      </c>
      <c r="HV59" s="2">
        <v>67.7</v>
      </c>
      <c r="HW59" s="2">
        <v>67.5</v>
      </c>
      <c r="HX59" s="2">
        <v>72.7</v>
      </c>
      <c r="HY59" s="2">
        <v>64.8</v>
      </c>
      <c r="HZ59" s="2">
        <v>68.3</v>
      </c>
      <c r="IA59" s="2">
        <v>64</v>
      </c>
      <c r="IB59" s="2">
        <v>74.900000000000006</v>
      </c>
      <c r="IC59" s="2">
        <v>78.900000000000006</v>
      </c>
      <c r="ID59" s="2">
        <v>71.5</v>
      </c>
      <c r="IE59" s="2">
        <v>77.7</v>
      </c>
      <c r="IF59" s="2">
        <v>74.8</v>
      </c>
      <c r="IG59" s="2">
        <v>90.3</v>
      </c>
      <c r="IH59" s="2">
        <v>66.400000000000006</v>
      </c>
      <c r="II59" s="2">
        <v>65.099999999999994</v>
      </c>
      <c r="IJ59" s="2">
        <v>71.900000000000006</v>
      </c>
      <c r="IK59" s="2">
        <v>75</v>
      </c>
      <c r="IL59" s="2">
        <v>83.5</v>
      </c>
      <c r="IM59" s="2">
        <v>78.400000000000006</v>
      </c>
      <c r="IN59" s="2">
        <v>87.4</v>
      </c>
      <c r="IO59" s="2">
        <v>79.900000000000006</v>
      </c>
      <c r="IP59" s="2">
        <v>75.3</v>
      </c>
      <c r="IQ59" s="2">
        <v>90.2</v>
      </c>
      <c r="IR59" s="2">
        <v>85.7</v>
      </c>
      <c r="IS59" s="2">
        <v>105.3</v>
      </c>
      <c r="IT59" s="2">
        <v>89.1</v>
      </c>
      <c r="IU59" s="2">
        <v>78.8</v>
      </c>
      <c r="IV59" s="2">
        <v>84.9</v>
      </c>
      <c r="IW59" s="2">
        <v>97</v>
      </c>
      <c r="IX59" s="2">
        <v>100.9</v>
      </c>
      <c r="IY59" s="2">
        <v>96.9</v>
      </c>
      <c r="IZ59" s="2">
        <v>115.1</v>
      </c>
      <c r="JA59" s="2">
        <v>114.5</v>
      </c>
      <c r="JB59" s="2">
        <v>109.5</v>
      </c>
      <c r="JC59" s="2">
        <v>116</v>
      </c>
      <c r="JD59" s="2">
        <v>114.5</v>
      </c>
      <c r="JE59" s="2">
        <v>137.9</v>
      </c>
      <c r="JF59" s="2">
        <v>102.2</v>
      </c>
      <c r="JG59" s="2">
        <v>96.7</v>
      </c>
      <c r="JH59" s="2">
        <v>114</v>
      </c>
      <c r="JI59" s="2">
        <v>120.9</v>
      </c>
      <c r="JJ59" s="2">
        <v>123.7</v>
      </c>
      <c r="JK59" s="2">
        <v>124.2</v>
      </c>
      <c r="JL59" s="2">
        <v>132.69999999999999</v>
      </c>
      <c r="JM59" s="2">
        <v>134.80000000000001</v>
      </c>
      <c r="JN59" s="2">
        <v>136.30000000000001</v>
      </c>
      <c r="JO59" s="2">
        <v>135.6</v>
      </c>
      <c r="JP59" s="2">
        <v>139.9</v>
      </c>
      <c r="JQ59" s="2">
        <v>173.1</v>
      </c>
      <c r="JR59" s="2">
        <v>110.6</v>
      </c>
      <c r="JS59" s="2">
        <v>114</v>
      </c>
      <c r="JT59" s="2">
        <v>119.7</v>
      </c>
      <c r="JU59" s="2">
        <v>118</v>
      </c>
      <c r="JV59" s="2">
        <v>113.2</v>
      </c>
      <c r="JW59" s="2">
        <v>111.9</v>
      </c>
      <c r="JX59" s="2">
        <v>122.4</v>
      </c>
      <c r="JY59" s="2">
        <v>120.7</v>
      </c>
      <c r="JZ59" s="2">
        <v>116.8</v>
      </c>
      <c r="KA59" s="2">
        <v>125.1</v>
      </c>
      <c r="KB59" s="2">
        <v>127.2</v>
      </c>
      <c r="KC59" s="2">
        <v>162</v>
      </c>
      <c r="KD59" s="2">
        <v>109.7</v>
      </c>
      <c r="KE59" s="2">
        <v>114.4</v>
      </c>
      <c r="KF59" s="2">
        <v>124.7</v>
      </c>
      <c r="KG59" s="2">
        <v>118.9</v>
      </c>
      <c r="KH59" s="2">
        <v>130.4</v>
      </c>
      <c r="KI59" s="2">
        <v>132.1</v>
      </c>
      <c r="KJ59" s="2">
        <v>137.5</v>
      </c>
      <c r="KK59" s="2">
        <v>145.6</v>
      </c>
      <c r="KL59" s="2">
        <v>136.6</v>
      </c>
      <c r="KM59" s="2">
        <v>150.30000000000001</v>
      </c>
      <c r="KN59" s="2">
        <v>146.80000000000001</v>
      </c>
      <c r="KO59" s="2">
        <v>179.1</v>
      </c>
      <c r="KP59" s="2">
        <v>128.6</v>
      </c>
      <c r="KQ59" s="2">
        <v>126</v>
      </c>
      <c r="KR59" s="2">
        <v>140.5</v>
      </c>
      <c r="KS59" s="2">
        <v>131.69999999999999</v>
      </c>
      <c r="KT59" s="2">
        <v>140.1</v>
      </c>
      <c r="KU59" s="2">
        <v>140.9</v>
      </c>
      <c r="KV59" s="2">
        <v>154.80000000000001</v>
      </c>
      <c r="KW59" s="2">
        <v>157</v>
      </c>
      <c r="KX59" s="2">
        <v>148.5</v>
      </c>
      <c r="KY59" s="2">
        <v>168.1</v>
      </c>
      <c r="KZ59" s="2">
        <v>173.5</v>
      </c>
      <c r="LA59" s="2">
        <v>199.3</v>
      </c>
      <c r="LB59" s="2">
        <v>152</v>
      </c>
      <c r="LC59" s="2">
        <v>155.69999999999999</v>
      </c>
      <c r="LD59" s="2">
        <v>158</v>
      </c>
      <c r="LE59" s="2">
        <v>167</v>
      </c>
      <c r="LF59" s="2">
        <v>183.1</v>
      </c>
      <c r="LG59" s="2">
        <v>182.3</v>
      </c>
      <c r="LH59" s="2">
        <v>208.3</v>
      </c>
      <c r="LI59" s="2">
        <v>201.1</v>
      </c>
      <c r="LJ59" s="2">
        <v>193.5</v>
      </c>
      <c r="LK59" s="2">
        <v>204.1</v>
      </c>
      <c r="LL59" s="2">
        <v>192.8</v>
      </c>
      <c r="LM59" s="2">
        <v>229.6</v>
      </c>
      <c r="LN59" s="2">
        <v>201.9</v>
      </c>
      <c r="LO59" s="2">
        <v>192.8</v>
      </c>
      <c r="LP59" s="2">
        <v>218.3</v>
      </c>
      <c r="LQ59" s="2">
        <v>221.3</v>
      </c>
      <c r="LR59" s="2">
        <v>228.8</v>
      </c>
      <c r="LS59" s="2">
        <v>224.9</v>
      </c>
      <c r="LT59" s="2">
        <v>230.3</v>
      </c>
      <c r="LU59" s="2">
        <v>220.2</v>
      </c>
      <c r="LV59" s="2">
        <v>216.5</v>
      </c>
      <c r="LW59" s="2">
        <v>235.1</v>
      </c>
      <c r="LX59" s="2">
        <v>210.7</v>
      </c>
      <c r="LY59" s="2">
        <v>262.3</v>
      </c>
      <c r="LZ59" s="2">
        <v>203.2</v>
      </c>
      <c r="MA59" s="2">
        <v>191.4</v>
      </c>
      <c r="MB59" s="2">
        <v>229.4</v>
      </c>
      <c r="MC59" s="2">
        <v>218</v>
      </c>
      <c r="MD59" s="2">
        <v>220.3</v>
      </c>
      <c r="ME59" s="2">
        <v>223</v>
      </c>
      <c r="MF59" s="2">
        <v>255.3</v>
      </c>
      <c r="MG59" s="2">
        <v>252.1</v>
      </c>
      <c r="MH59" s="2">
        <v>249.5</v>
      </c>
      <c r="MI59" s="2">
        <v>231.2</v>
      </c>
      <c r="MJ59" s="2">
        <v>226.6</v>
      </c>
      <c r="MK59" s="2">
        <v>268.3</v>
      </c>
      <c r="ML59" s="2">
        <v>189.8</v>
      </c>
      <c r="MM59" s="2">
        <v>185.1</v>
      </c>
      <c r="MN59" s="2">
        <v>213.2</v>
      </c>
      <c r="MO59" s="2">
        <v>230.8</v>
      </c>
      <c r="MP59" s="2">
        <v>244.4</v>
      </c>
    </row>
    <row r="60" spans="1:354" x14ac:dyDescent="0.25">
      <c r="A60" t="s">
        <v>58</v>
      </c>
      <c r="B60" s="12" t="s">
        <v>278</v>
      </c>
      <c r="C60" t="s">
        <v>212</v>
      </c>
      <c r="D60" t="str">
        <f t="shared" si="0"/>
        <v>Other retailing n.e.c.</v>
      </c>
      <c r="E60" s="2">
        <v>25.8</v>
      </c>
      <c r="F60" s="2">
        <v>25.9</v>
      </c>
      <c r="G60" s="2">
        <v>25.9</v>
      </c>
      <c r="H60" s="2">
        <v>28.7</v>
      </c>
      <c r="I60" s="2">
        <v>27.7</v>
      </c>
      <c r="J60" s="2">
        <v>29</v>
      </c>
      <c r="K60" s="2">
        <v>27</v>
      </c>
      <c r="L60" s="2">
        <v>29.7</v>
      </c>
      <c r="M60" s="2">
        <v>41.5</v>
      </c>
      <c r="N60" s="2">
        <v>27.8</v>
      </c>
      <c r="O60" s="2">
        <v>25.8</v>
      </c>
      <c r="P60" s="2">
        <v>30.4</v>
      </c>
      <c r="Q60" s="2">
        <v>25.9</v>
      </c>
      <c r="R60" s="2">
        <v>26.9</v>
      </c>
      <c r="S60" s="2">
        <v>26.8</v>
      </c>
      <c r="T60" s="2">
        <v>29</v>
      </c>
      <c r="U60" s="2">
        <v>29.5</v>
      </c>
      <c r="V60" s="2">
        <v>29.6</v>
      </c>
      <c r="W60" s="2">
        <v>29.5</v>
      </c>
      <c r="X60" s="2">
        <v>32.299999999999997</v>
      </c>
      <c r="Y60" s="2">
        <v>46.1</v>
      </c>
      <c r="Z60" s="2">
        <v>31.1</v>
      </c>
      <c r="AA60" s="2">
        <v>28.9</v>
      </c>
      <c r="AB60" s="2">
        <v>32.700000000000003</v>
      </c>
      <c r="AC60" s="2">
        <v>28.3</v>
      </c>
      <c r="AD60" s="2">
        <v>31.7</v>
      </c>
      <c r="AE60" s="2">
        <v>30.1</v>
      </c>
      <c r="AF60" s="2">
        <v>31.8</v>
      </c>
      <c r="AG60" s="2">
        <v>35.299999999999997</v>
      </c>
      <c r="AH60" s="2">
        <v>32.9</v>
      </c>
      <c r="AI60" s="2">
        <v>35.299999999999997</v>
      </c>
      <c r="AJ60" s="2">
        <v>37</v>
      </c>
      <c r="AK60" s="2">
        <v>48.7</v>
      </c>
      <c r="AL60" s="2">
        <v>36.299999999999997</v>
      </c>
      <c r="AM60" s="2">
        <v>33.4</v>
      </c>
      <c r="AN60" s="2">
        <v>36.299999999999997</v>
      </c>
      <c r="AO60" s="2">
        <v>33.299999999999997</v>
      </c>
      <c r="AP60" s="2">
        <v>36.200000000000003</v>
      </c>
      <c r="AQ60" s="2">
        <v>32.6</v>
      </c>
      <c r="AR60" s="2">
        <v>35.6</v>
      </c>
      <c r="AS60" s="2">
        <v>38.6</v>
      </c>
      <c r="AT60" s="2">
        <v>37.299999999999997</v>
      </c>
      <c r="AU60" s="2">
        <v>41.9</v>
      </c>
      <c r="AV60" s="2">
        <v>44.8</v>
      </c>
      <c r="AW60" s="2">
        <v>58.4</v>
      </c>
      <c r="AX60" s="2">
        <v>42.5</v>
      </c>
      <c r="AY60" s="2">
        <v>38.299999999999997</v>
      </c>
      <c r="AZ60" s="2">
        <v>39.299999999999997</v>
      </c>
      <c r="BA60" s="2">
        <v>39</v>
      </c>
      <c r="BB60" s="2">
        <v>41.4</v>
      </c>
      <c r="BC60" s="2">
        <v>39.4</v>
      </c>
      <c r="BD60" s="2">
        <v>39.799999999999997</v>
      </c>
      <c r="BE60" s="2">
        <v>40.4</v>
      </c>
      <c r="BF60" s="2">
        <v>41</v>
      </c>
      <c r="BG60" s="2">
        <v>45.6</v>
      </c>
      <c r="BH60" s="2">
        <v>45.1</v>
      </c>
      <c r="BI60" s="2">
        <v>61.3</v>
      </c>
      <c r="BJ60" s="2">
        <v>45.8</v>
      </c>
      <c r="BK60" s="2">
        <v>41.3</v>
      </c>
      <c r="BL60" s="2">
        <v>42.4</v>
      </c>
      <c r="BM60" s="2">
        <v>43.5</v>
      </c>
      <c r="BN60" s="2">
        <v>41.5</v>
      </c>
      <c r="BO60" s="2">
        <v>39.799999999999997</v>
      </c>
      <c r="BP60" s="2">
        <v>43.4</v>
      </c>
      <c r="BQ60" s="2">
        <v>42.6</v>
      </c>
      <c r="BR60" s="2">
        <v>43.2</v>
      </c>
      <c r="BS60" s="2">
        <v>48.3</v>
      </c>
      <c r="BT60" s="2">
        <v>50.8</v>
      </c>
      <c r="BU60" s="2">
        <v>70.2</v>
      </c>
      <c r="BV60" s="2">
        <v>48.9</v>
      </c>
      <c r="BW60" s="2">
        <v>45.9</v>
      </c>
      <c r="BX60" s="2">
        <v>48.2</v>
      </c>
      <c r="BY60" s="2">
        <v>46.8</v>
      </c>
      <c r="BZ60" s="2">
        <v>53.6</v>
      </c>
      <c r="CA60" s="2">
        <v>56.7</v>
      </c>
      <c r="CB60" s="2">
        <v>61.9</v>
      </c>
      <c r="CC60" s="2">
        <v>61.3</v>
      </c>
      <c r="CD60" s="2">
        <v>62.6</v>
      </c>
      <c r="CE60" s="2">
        <v>63.5</v>
      </c>
      <c r="CF60" s="2">
        <v>58.6</v>
      </c>
      <c r="CG60" s="2">
        <v>91.5</v>
      </c>
      <c r="CH60" s="2">
        <v>56.3</v>
      </c>
      <c r="CI60" s="2">
        <v>51.6</v>
      </c>
      <c r="CJ60" s="2">
        <v>56.8</v>
      </c>
      <c r="CK60" s="2">
        <v>53.3</v>
      </c>
      <c r="CL60" s="2">
        <v>60</v>
      </c>
      <c r="CM60" s="2">
        <v>55.8</v>
      </c>
      <c r="CN60" s="2">
        <v>57.9</v>
      </c>
      <c r="CO60" s="2">
        <v>59.2</v>
      </c>
      <c r="CP60" s="2">
        <v>62.1</v>
      </c>
      <c r="CQ60" s="2">
        <v>62.3</v>
      </c>
      <c r="CR60" s="2">
        <v>67.099999999999994</v>
      </c>
      <c r="CS60" s="2">
        <v>99.4</v>
      </c>
      <c r="CT60" s="2">
        <v>60.2</v>
      </c>
      <c r="CU60" s="2">
        <v>56.2</v>
      </c>
      <c r="CV60" s="2">
        <v>60.8</v>
      </c>
      <c r="CW60" s="2">
        <v>59.6</v>
      </c>
      <c r="CX60" s="2">
        <v>70.400000000000006</v>
      </c>
      <c r="CY60" s="2">
        <v>64.900000000000006</v>
      </c>
      <c r="CZ60" s="2">
        <v>65.599999999999994</v>
      </c>
      <c r="DA60" s="2">
        <v>72.3</v>
      </c>
      <c r="DB60" s="2">
        <v>65.5</v>
      </c>
      <c r="DC60" s="2">
        <v>70.900000000000006</v>
      </c>
      <c r="DD60" s="2">
        <v>73</v>
      </c>
      <c r="DE60" s="2">
        <v>111</v>
      </c>
      <c r="DF60" s="2">
        <v>68.400000000000006</v>
      </c>
      <c r="DG60" s="2">
        <v>63.5</v>
      </c>
      <c r="DH60" s="2">
        <v>67.400000000000006</v>
      </c>
      <c r="DI60" s="2">
        <v>66.8</v>
      </c>
      <c r="DJ60" s="2">
        <v>74.400000000000006</v>
      </c>
      <c r="DK60" s="2">
        <v>68.2</v>
      </c>
      <c r="DL60" s="2">
        <v>70.599999999999994</v>
      </c>
      <c r="DM60" s="2">
        <v>72.7</v>
      </c>
      <c r="DN60" s="2">
        <v>70.599999999999994</v>
      </c>
      <c r="DO60" s="2">
        <v>76.900000000000006</v>
      </c>
      <c r="DP60" s="2">
        <v>82.3</v>
      </c>
      <c r="DQ60" s="2">
        <v>112.9</v>
      </c>
      <c r="DR60" s="2">
        <v>74.3</v>
      </c>
      <c r="DS60" s="2">
        <v>69.8</v>
      </c>
      <c r="DT60" s="2">
        <v>69.7</v>
      </c>
      <c r="DU60" s="2">
        <v>69</v>
      </c>
      <c r="DV60" s="2">
        <v>72.5</v>
      </c>
      <c r="DW60" s="2">
        <v>66.2</v>
      </c>
      <c r="DX60" s="2">
        <v>68.5</v>
      </c>
      <c r="DY60" s="2">
        <v>66.7</v>
      </c>
      <c r="DZ60" s="2">
        <v>70.900000000000006</v>
      </c>
      <c r="EA60" s="2">
        <v>77.8</v>
      </c>
      <c r="EB60" s="2">
        <v>87.1</v>
      </c>
      <c r="EC60" s="2">
        <v>139.19999999999999</v>
      </c>
      <c r="ED60" s="2">
        <v>76.099999999999994</v>
      </c>
      <c r="EE60" s="2">
        <v>69.5</v>
      </c>
      <c r="EF60" s="2">
        <v>71.7</v>
      </c>
      <c r="EG60" s="2">
        <v>74.400000000000006</v>
      </c>
      <c r="EH60" s="2">
        <v>75.5</v>
      </c>
      <c r="EI60" s="2">
        <v>73.3</v>
      </c>
      <c r="EJ60" s="2">
        <v>75.3</v>
      </c>
      <c r="EK60" s="2">
        <v>78</v>
      </c>
      <c r="EL60" s="2">
        <v>96.5</v>
      </c>
      <c r="EM60" s="2">
        <v>100.9</v>
      </c>
      <c r="EN60" s="2">
        <v>109.3</v>
      </c>
      <c r="EO60" s="2">
        <v>170.8</v>
      </c>
      <c r="EP60" s="2">
        <v>87.1</v>
      </c>
      <c r="EQ60" s="2">
        <v>82.3</v>
      </c>
      <c r="ER60" s="2">
        <v>89.1</v>
      </c>
      <c r="ES60" s="2">
        <v>82</v>
      </c>
      <c r="ET60" s="2">
        <v>88.4</v>
      </c>
      <c r="EU60" s="2">
        <v>86.9</v>
      </c>
      <c r="EV60" s="2">
        <v>85</v>
      </c>
      <c r="EW60" s="2">
        <v>95.8</v>
      </c>
      <c r="EX60" s="2">
        <v>99.2</v>
      </c>
      <c r="EY60" s="2">
        <v>99.6</v>
      </c>
      <c r="EZ60" s="2">
        <v>101.7</v>
      </c>
      <c r="FA60" s="2">
        <v>138.30000000000001</v>
      </c>
      <c r="FB60" s="2">
        <v>91.4</v>
      </c>
      <c r="FC60" s="2">
        <v>89.4</v>
      </c>
      <c r="FD60" s="2">
        <v>95.6</v>
      </c>
      <c r="FE60" s="2">
        <v>87.1</v>
      </c>
      <c r="FF60" s="2">
        <v>97.9</v>
      </c>
      <c r="FG60" s="2">
        <v>96.7</v>
      </c>
      <c r="FH60" s="2">
        <v>98</v>
      </c>
      <c r="FI60" s="2">
        <v>102.3</v>
      </c>
      <c r="FJ60" s="2">
        <v>107.8</v>
      </c>
      <c r="FK60" s="2">
        <v>107.5</v>
      </c>
      <c r="FL60" s="2">
        <v>110.6</v>
      </c>
      <c r="FM60" s="2">
        <v>140.6</v>
      </c>
      <c r="FN60" s="2">
        <v>93.5</v>
      </c>
      <c r="FO60" s="2">
        <v>86.3</v>
      </c>
      <c r="FP60" s="2">
        <v>88.9</v>
      </c>
      <c r="FQ60" s="2">
        <v>85.4</v>
      </c>
      <c r="FR60" s="2">
        <v>90.5</v>
      </c>
      <c r="FS60" s="2">
        <v>86.6</v>
      </c>
      <c r="FT60" s="2">
        <v>91.1</v>
      </c>
      <c r="FU60" s="2">
        <v>93.4</v>
      </c>
      <c r="FV60" s="2">
        <v>96.1</v>
      </c>
      <c r="FW60" s="2">
        <v>96.7</v>
      </c>
      <c r="FX60" s="2">
        <v>99.5</v>
      </c>
      <c r="FY60" s="2">
        <v>136.6</v>
      </c>
      <c r="FZ60" s="2">
        <v>109.1</v>
      </c>
      <c r="GA60" s="2">
        <v>105.9</v>
      </c>
      <c r="GB60" s="2">
        <v>106</v>
      </c>
      <c r="GC60" s="2">
        <v>104.7</v>
      </c>
      <c r="GD60" s="2">
        <v>113.8</v>
      </c>
      <c r="GE60" s="2">
        <v>105</v>
      </c>
      <c r="GF60" s="2">
        <v>116.1</v>
      </c>
      <c r="GG60" s="2">
        <v>108.9</v>
      </c>
      <c r="GH60" s="2">
        <v>108.6</v>
      </c>
      <c r="GI60" s="2">
        <v>115.7</v>
      </c>
      <c r="GJ60" s="2">
        <v>119.2</v>
      </c>
      <c r="GK60" s="2">
        <v>167.8</v>
      </c>
      <c r="GL60" s="2">
        <v>114.2</v>
      </c>
      <c r="GM60" s="2">
        <v>107.5</v>
      </c>
      <c r="GN60" s="2">
        <v>109</v>
      </c>
      <c r="GO60" s="2">
        <v>112.3</v>
      </c>
      <c r="GP60" s="2">
        <v>120.2</v>
      </c>
      <c r="GQ60" s="2">
        <v>116.2</v>
      </c>
      <c r="GR60" s="2">
        <v>119.5</v>
      </c>
      <c r="GS60" s="2">
        <v>109.2</v>
      </c>
      <c r="GT60" s="2">
        <v>116.1</v>
      </c>
      <c r="GU60" s="2">
        <v>124.1</v>
      </c>
      <c r="GV60" s="2">
        <v>131.1</v>
      </c>
      <c r="GW60" s="2">
        <v>186.6</v>
      </c>
      <c r="GX60" s="2">
        <v>122.6</v>
      </c>
      <c r="GY60" s="2">
        <v>106.5</v>
      </c>
      <c r="GZ60" s="2">
        <v>116.2</v>
      </c>
      <c r="HA60" s="2">
        <v>116.8</v>
      </c>
      <c r="HB60" s="2">
        <v>123</v>
      </c>
      <c r="HC60" s="2">
        <v>120.6</v>
      </c>
      <c r="HD60" s="2">
        <v>124.2</v>
      </c>
      <c r="HE60" s="2">
        <v>129.4</v>
      </c>
      <c r="HF60" s="2">
        <v>131.1</v>
      </c>
      <c r="HG60" s="2">
        <v>121.7</v>
      </c>
      <c r="HH60" s="2">
        <v>137.4</v>
      </c>
      <c r="HI60" s="2">
        <v>187.3</v>
      </c>
      <c r="HJ60" s="2">
        <v>127.3</v>
      </c>
      <c r="HK60" s="2">
        <v>116.7</v>
      </c>
      <c r="HL60" s="2">
        <v>119.8</v>
      </c>
      <c r="HM60" s="2">
        <v>130.80000000000001</v>
      </c>
      <c r="HN60" s="2">
        <v>133</v>
      </c>
      <c r="HO60" s="2">
        <v>133.69999999999999</v>
      </c>
      <c r="HP60" s="2">
        <v>131.4</v>
      </c>
      <c r="HQ60" s="2">
        <v>138.19999999999999</v>
      </c>
      <c r="HR60" s="2">
        <v>135</v>
      </c>
      <c r="HS60" s="2">
        <v>152.69999999999999</v>
      </c>
      <c r="HT60" s="2">
        <v>160.80000000000001</v>
      </c>
      <c r="HU60" s="2">
        <v>215.9</v>
      </c>
      <c r="HV60" s="2">
        <v>138.9</v>
      </c>
      <c r="HW60" s="2">
        <v>128.4</v>
      </c>
      <c r="HX60" s="2">
        <v>135.5</v>
      </c>
      <c r="HY60" s="2">
        <v>131.19999999999999</v>
      </c>
      <c r="HZ60" s="2">
        <v>144.69999999999999</v>
      </c>
      <c r="IA60" s="2">
        <v>137.1</v>
      </c>
      <c r="IB60" s="2">
        <v>126.7</v>
      </c>
      <c r="IC60" s="2">
        <v>127.8</v>
      </c>
      <c r="ID60" s="2">
        <v>125.7</v>
      </c>
      <c r="IE60" s="2">
        <v>131.9</v>
      </c>
      <c r="IF60" s="2">
        <v>147.19999999999999</v>
      </c>
      <c r="IG60" s="2">
        <v>212.1</v>
      </c>
      <c r="IH60" s="2">
        <v>136.6</v>
      </c>
      <c r="II60" s="2">
        <v>122.3</v>
      </c>
      <c r="IJ60" s="2">
        <v>134.6</v>
      </c>
      <c r="IK60" s="2">
        <v>125.9</v>
      </c>
      <c r="IL60" s="2">
        <v>132.4</v>
      </c>
      <c r="IM60" s="2">
        <v>128.6</v>
      </c>
      <c r="IN60" s="2">
        <v>123.8</v>
      </c>
      <c r="IO60" s="2">
        <v>126.7</v>
      </c>
      <c r="IP60" s="2">
        <v>128.9</v>
      </c>
      <c r="IQ60" s="2">
        <v>151.69999999999999</v>
      </c>
      <c r="IR60" s="2">
        <v>160.30000000000001</v>
      </c>
      <c r="IS60" s="2">
        <v>224.9</v>
      </c>
      <c r="IT60" s="2">
        <v>155</v>
      </c>
      <c r="IU60" s="2">
        <v>129.30000000000001</v>
      </c>
      <c r="IV60" s="2">
        <v>141</v>
      </c>
      <c r="IW60" s="2">
        <v>148.4</v>
      </c>
      <c r="IX60" s="2">
        <v>150.4</v>
      </c>
      <c r="IY60" s="2">
        <v>145.4</v>
      </c>
      <c r="IZ60" s="2">
        <v>145.4</v>
      </c>
      <c r="JA60" s="2">
        <v>152.1</v>
      </c>
      <c r="JB60" s="2">
        <v>153.30000000000001</v>
      </c>
      <c r="JC60" s="2">
        <v>161.1</v>
      </c>
      <c r="JD60" s="2">
        <v>175.3</v>
      </c>
      <c r="JE60" s="2">
        <v>251.3</v>
      </c>
      <c r="JF60" s="2">
        <v>153.6</v>
      </c>
      <c r="JG60" s="2">
        <v>139</v>
      </c>
      <c r="JH60" s="2">
        <v>142.19999999999999</v>
      </c>
      <c r="JI60" s="2">
        <v>144.5</v>
      </c>
      <c r="JJ60" s="2">
        <v>154.19999999999999</v>
      </c>
      <c r="JK60" s="2">
        <v>161.19999999999999</v>
      </c>
      <c r="JL60" s="2">
        <v>163.19999999999999</v>
      </c>
      <c r="JM60" s="2">
        <v>175</v>
      </c>
      <c r="JN60" s="2">
        <v>186</v>
      </c>
      <c r="JO60" s="2">
        <v>180.9</v>
      </c>
      <c r="JP60" s="2">
        <v>186.6</v>
      </c>
      <c r="JQ60" s="2">
        <v>263.10000000000002</v>
      </c>
      <c r="JR60" s="2">
        <v>171.6</v>
      </c>
      <c r="JS60" s="2">
        <v>159.6</v>
      </c>
      <c r="JT60" s="2">
        <v>167.4</v>
      </c>
      <c r="JU60" s="2">
        <v>156.1</v>
      </c>
      <c r="JV60" s="2">
        <v>160.30000000000001</v>
      </c>
      <c r="JW60" s="2">
        <v>160.19999999999999</v>
      </c>
      <c r="JX60" s="2">
        <v>162.80000000000001</v>
      </c>
      <c r="JY60" s="2">
        <v>168.8</v>
      </c>
      <c r="JZ60" s="2">
        <v>161.80000000000001</v>
      </c>
      <c r="KA60" s="2">
        <v>176</v>
      </c>
      <c r="KB60" s="2">
        <v>189.8</v>
      </c>
      <c r="KC60" s="2">
        <v>261.60000000000002</v>
      </c>
      <c r="KD60" s="2">
        <v>166.2</v>
      </c>
      <c r="KE60" s="2">
        <v>157.4</v>
      </c>
      <c r="KF60" s="2">
        <v>163.69999999999999</v>
      </c>
      <c r="KG60" s="2">
        <v>159.80000000000001</v>
      </c>
      <c r="KH60" s="2">
        <v>173.1</v>
      </c>
      <c r="KI60" s="2">
        <v>167.1</v>
      </c>
      <c r="KJ60" s="2">
        <v>167.5</v>
      </c>
      <c r="KK60" s="2">
        <v>177.3</v>
      </c>
      <c r="KL60" s="2">
        <v>172.5</v>
      </c>
      <c r="KM60" s="2">
        <v>162.69999999999999</v>
      </c>
      <c r="KN60" s="2">
        <v>177.6</v>
      </c>
      <c r="KO60" s="2">
        <v>248.4</v>
      </c>
      <c r="KP60" s="2">
        <v>151.80000000000001</v>
      </c>
      <c r="KQ60" s="2">
        <v>142</v>
      </c>
      <c r="KR60" s="2">
        <v>163.80000000000001</v>
      </c>
      <c r="KS60" s="2">
        <v>151.6</v>
      </c>
      <c r="KT60" s="2">
        <v>164.4</v>
      </c>
      <c r="KU60" s="2">
        <v>163.6</v>
      </c>
      <c r="KV60" s="2">
        <v>165.1</v>
      </c>
      <c r="KW60" s="2">
        <v>171.3</v>
      </c>
      <c r="KX60" s="2">
        <v>177.1</v>
      </c>
      <c r="KY60" s="2">
        <v>193.8</v>
      </c>
      <c r="KZ60" s="2">
        <v>206.3</v>
      </c>
      <c r="LA60" s="2">
        <v>267.2</v>
      </c>
      <c r="LB60" s="2">
        <v>174.9</v>
      </c>
      <c r="LC60" s="2">
        <v>169.3</v>
      </c>
      <c r="LD60" s="2">
        <v>180.2</v>
      </c>
      <c r="LE60" s="2">
        <v>166.4</v>
      </c>
      <c r="LF60" s="2">
        <v>179.5</v>
      </c>
      <c r="LG60" s="2">
        <v>168.7</v>
      </c>
      <c r="LH60" s="2">
        <v>176.9</v>
      </c>
      <c r="LI60" s="2">
        <v>185.4</v>
      </c>
      <c r="LJ60" s="2">
        <v>184.2</v>
      </c>
      <c r="LK60" s="2">
        <v>196.8</v>
      </c>
      <c r="LL60" s="2">
        <v>218</v>
      </c>
      <c r="LM60" s="2">
        <v>302.2</v>
      </c>
      <c r="LN60" s="2">
        <v>175.2</v>
      </c>
      <c r="LO60" s="2">
        <v>161.1</v>
      </c>
      <c r="LP60" s="2">
        <v>181.5</v>
      </c>
      <c r="LQ60" s="2">
        <v>171.5</v>
      </c>
      <c r="LR60" s="2">
        <v>181.2</v>
      </c>
      <c r="LS60" s="2">
        <v>174.8</v>
      </c>
      <c r="LT60" s="2">
        <v>193.7</v>
      </c>
      <c r="LU60" s="2">
        <v>194.3</v>
      </c>
      <c r="LV60" s="2">
        <v>192</v>
      </c>
      <c r="LW60" s="2">
        <v>201.9</v>
      </c>
      <c r="LX60" s="2">
        <v>214.9</v>
      </c>
      <c r="LY60" s="2">
        <v>285.60000000000002</v>
      </c>
      <c r="LZ60" s="2">
        <v>177.5</v>
      </c>
      <c r="MA60" s="2">
        <v>163.1</v>
      </c>
      <c r="MB60" s="2">
        <v>181.3</v>
      </c>
      <c r="MC60" s="2">
        <v>160.4</v>
      </c>
      <c r="MD60" s="2">
        <v>173.3</v>
      </c>
      <c r="ME60" s="2">
        <v>163.6</v>
      </c>
      <c r="MF60" s="2">
        <v>182.2</v>
      </c>
      <c r="MG60" s="2">
        <v>189.5</v>
      </c>
      <c r="MH60" s="2">
        <v>186.8</v>
      </c>
      <c r="MI60" s="2">
        <v>217.6</v>
      </c>
      <c r="MJ60" s="2">
        <v>220.2</v>
      </c>
      <c r="MK60" s="2">
        <v>277.8</v>
      </c>
      <c r="ML60" s="2">
        <v>211.4</v>
      </c>
      <c r="MM60" s="2">
        <v>204.7</v>
      </c>
      <c r="MN60" s="2">
        <v>203.2</v>
      </c>
      <c r="MO60" s="2">
        <v>191.7</v>
      </c>
      <c r="MP60" s="2">
        <v>197.8</v>
      </c>
    </row>
    <row r="61" spans="1:354" x14ac:dyDescent="0.25">
      <c r="A61" t="s">
        <v>59</v>
      </c>
      <c r="B61" s="12" t="s">
        <v>279</v>
      </c>
      <c r="C61" t="s">
        <v>212</v>
      </c>
      <c r="D61" t="str">
        <f t="shared" si="0"/>
        <v>Other retailing</v>
      </c>
      <c r="E61" s="2">
        <v>77.3</v>
      </c>
      <c r="F61" s="2">
        <v>77.2</v>
      </c>
      <c r="G61" s="2">
        <v>77.7</v>
      </c>
      <c r="H61" s="2">
        <v>84.4</v>
      </c>
      <c r="I61" s="2">
        <v>82.1</v>
      </c>
      <c r="J61" s="2">
        <v>82.6</v>
      </c>
      <c r="K61" s="2">
        <v>78.5</v>
      </c>
      <c r="L61" s="2">
        <v>83.6</v>
      </c>
      <c r="M61" s="2">
        <v>112.4</v>
      </c>
      <c r="N61" s="2">
        <v>80.400000000000006</v>
      </c>
      <c r="O61" s="2">
        <v>74.5</v>
      </c>
      <c r="P61" s="2">
        <v>83.4</v>
      </c>
      <c r="Q61" s="2">
        <v>74.099999999999994</v>
      </c>
      <c r="R61" s="2">
        <v>77.8</v>
      </c>
      <c r="S61" s="2">
        <v>77.900000000000006</v>
      </c>
      <c r="T61" s="2">
        <v>82.2</v>
      </c>
      <c r="U61" s="2">
        <v>86.7</v>
      </c>
      <c r="V61" s="2">
        <v>85.1</v>
      </c>
      <c r="W61" s="2">
        <v>84.7</v>
      </c>
      <c r="X61" s="2">
        <v>92.2</v>
      </c>
      <c r="Y61" s="2">
        <v>120</v>
      </c>
      <c r="Z61" s="2">
        <v>92.5</v>
      </c>
      <c r="AA61" s="2">
        <v>86.6</v>
      </c>
      <c r="AB61" s="2">
        <v>92.6</v>
      </c>
      <c r="AC61" s="2">
        <v>83.5</v>
      </c>
      <c r="AD61" s="2">
        <v>93.1</v>
      </c>
      <c r="AE61" s="2">
        <v>87.6</v>
      </c>
      <c r="AF61" s="2">
        <v>96.7</v>
      </c>
      <c r="AG61" s="2">
        <v>105.6</v>
      </c>
      <c r="AH61" s="2">
        <v>99.5</v>
      </c>
      <c r="AI61" s="2">
        <v>105.8</v>
      </c>
      <c r="AJ61" s="2">
        <v>108.5</v>
      </c>
      <c r="AK61" s="2">
        <v>133</v>
      </c>
      <c r="AL61" s="2">
        <v>107.2</v>
      </c>
      <c r="AM61" s="2">
        <v>93.1</v>
      </c>
      <c r="AN61" s="2">
        <v>100.9</v>
      </c>
      <c r="AO61" s="2">
        <v>96.2</v>
      </c>
      <c r="AP61" s="2">
        <v>104</v>
      </c>
      <c r="AQ61" s="2">
        <v>95.6</v>
      </c>
      <c r="AR61" s="2">
        <v>103.1</v>
      </c>
      <c r="AS61" s="2">
        <v>109.3</v>
      </c>
      <c r="AT61" s="2">
        <v>103.6</v>
      </c>
      <c r="AU61" s="2">
        <v>113.2</v>
      </c>
      <c r="AV61" s="2">
        <v>117.4</v>
      </c>
      <c r="AW61" s="2">
        <v>146.19999999999999</v>
      </c>
      <c r="AX61" s="2">
        <v>119.4</v>
      </c>
      <c r="AY61" s="2">
        <v>105.4</v>
      </c>
      <c r="AZ61" s="2">
        <v>107.7</v>
      </c>
      <c r="BA61" s="2">
        <v>109.6</v>
      </c>
      <c r="BB61" s="2">
        <v>118.7</v>
      </c>
      <c r="BC61" s="2">
        <v>111.7</v>
      </c>
      <c r="BD61" s="2">
        <v>114.7</v>
      </c>
      <c r="BE61" s="2">
        <v>116.6</v>
      </c>
      <c r="BF61" s="2">
        <v>120.1</v>
      </c>
      <c r="BG61" s="2">
        <v>130.80000000000001</v>
      </c>
      <c r="BH61" s="2">
        <v>126.9</v>
      </c>
      <c r="BI61" s="2">
        <v>169.1</v>
      </c>
      <c r="BJ61" s="2">
        <v>136.69999999999999</v>
      </c>
      <c r="BK61" s="2">
        <v>118.7</v>
      </c>
      <c r="BL61" s="2">
        <v>121.7</v>
      </c>
      <c r="BM61" s="2">
        <v>127.2</v>
      </c>
      <c r="BN61" s="2">
        <v>123.8</v>
      </c>
      <c r="BO61" s="2">
        <v>119</v>
      </c>
      <c r="BP61" s="2">
        <v>130.30000000000001</v>
      </c>
      <c r="BQ61" s="2">
        <v>129.19999999999999</v>
      </c>
      <c r="BR61" s="2">
        <v>130.4</v>
      </c>
      <c r="BS61" s="2">
        <v>135.69999999999999</v>
      </c>
      <c r="BT61" s="2">
        <v>140.80000000000001</v>
      </c>
      <c r="BU61" s="2">
        <v>189.5</v>
      </c>
      <c r="BV61" s="2">
        <v>136.69999999999999</v>
      </c>
      <c r="BW61" s="2">
        <v>132.4</v>
      </c>
      <c r="BX61" s="2">
        <v>138</v>
      </c>
      <c r="BY61" s="2">
        <v>128.19999999999999</v>
      </c>
      <c r="BZ61" s="2">
        <v>146.9</v>
      </c>
      <c r="CA61" s="2">
        <v>148.80000000000001</v>
      </c>
      <c r="CB61" s="2">
        <v>160</v>
      </c>
      <c r="CC61" s="2">
        <v>164.3</v>
      </c>
      <c r="CD61" s="2">
        <v>161.9</v>
      </c>
      <c r="CE61" s="2">
        <v>160.9</v>
      </c>
      <c r="CF61" s="2">
        <v>155.6</v>
      </c>
      <c r="CG61" s="2">
        <v>226.4</v>
      </c>
      <c r="CH61" s="2">
        <v>160.6</v>
      </c>
      <c r="CI61" s="2">
        <v>146.19999999999999</v>
      </c>
      <c r="CJ61" s="2">
        <v>164.5</v>
      </c>
      <c r="CK61" s="2">
        <v>160.1</v>
      </c>
      <c r="CL61" s="2">
        <v>177.6</v>
      </c>
      <c r="CM61" s="2">
        <v>162.4</v>
      </c>
      <c r="CN61" s="2">
        <v>166</v>
      </c>
      <c r="CO61" s="2">
        <v>170.9</v>
      </c>
      <c r="CP61" s="2">
        <v>172</v>
      </c>
      <c r="CQ61" s="2">
        <v>170.8</v>
      </c>
      <c r="CR61" s="2">
        <v>179.8</v>
      </c>
      <c r="CS61" s="2">
        <v>246.9</v>
      </c>
      <c r="CT61" s="2">
        <v>169.5</v>
      </c>
      <c r="CU61" s="2">
        <v>158.69999999999999</v>
      </c>
      <c r="CV61" s="2">
        <v>168.9</v>
      </c>
      <c r="CW61" s="2">
        <v>164.2</v>
      </c>
      <c r="CX61" s="2">
        <v>190.5</v>
      </c>
      <c r="CY61" s="2">
        <v>179.1</v>
      </c>
      <c r="CZ61" s="2">
        <v>184.8</v>
      </c>
      <c r="DA61" s="2">
        <v>202.4</v>
      </c>
      <c r="DB61" s="2">
        <v>184.4</v>
      </c>
      <c r="DC61" s="2">
        <v>199</v>
      </c>
      <c r="DD61" s="2">
        <v>193.3</v>
      </c>
      <c r="DE61" s="2">
        <v>264.3</v>
      </c>
      <c r="DF61" s="2">
        <v>181.1</v>
      </c>
      <c r="DG61" s="2">
        <v>170.2</v>
      </c>
      <c r="DH61" s="2">
        <v>181.5</v>
      </c>
      <c r="DI61" s="2">
        <v>180.5</v>
      </c>
      <c r="DJ61" s="2">
        <v>198.8</v>
      </c>
      <c r="DK61" s="2">
        <v>176.7</v>
      </c>
      <c r="DL61" s="2">
        <v>188</v>
      </c>
      <c r="DM61" s="2">
        <v>194.3</v>
      </c>
      <c r="DN61" s="2">
        <v>181.6</v>
      </c>
      <c r="DO61" s="2">
        <v>193.2</v>
      </c>
      <c r="DP61" s="2">
        <v>198.6</v>
      </c>
      <c r="DQ61" s="2">
        <v>270.7</v>
      </c>
      <c r="DR61" s="2">
        <v>195.5</v>
      </c>
      <c r="DS61" s="2">
        <v>180.9</v>
      </c>
      <c r="DT61" s="2">
        <v>190.2</v>
      </c>
      <c r="DU61" s="2">
        <v>186.5</v>
      </c>
      <c r="DV61" s="2">
        <v>191.5</v>
      </c>
      <c r="DW61" s="2">
        <v>178.4</v>
      </c>
      <c r="DX61" s="2">
        <v>189.1</v>
      </c>
      <c r="DY61" s="2">
        <v>185.8</v>
      </c>
      <c r="DZ61" s="2">
        <v>198.5</v>
      </c>
      <c r="EA61" s="2">
        <v>207.7</v>
      </c>
      <c r="EB61" s="2">
        <v>225.1</v>
      </c>
      <c r="EC61" s="2">
        <v>327.3</v>
      </c>
      <c r="ED61" s="2">
        <v>198.8</v>
      </c>
      <c r="EE61" s="2">
        <v>183.9</v>
      </c>
      <c r="EF61" s="2">
        <v>192.3</v>
      </c>
      <c r="EG61" s="2">
        <v>190.1</v>
      </c>
      <c r="EH61" s="2">
        <v>195.6</v>
      </c>
      <c r="EI61" s="2">
        <v>194.9</v>
      </c>
      <c r="EJ61" s="2">
        <v>200.2</v>
      </c>
      <c r="EK61" s="2">
        <v>206.3</v>
      </c>
      <c r="EL61" s="2">
        <v>230.4</v>
      </c>
      <c r="EM61" s="2">
        <v>233.4</v>
      </c>
      <c r="EN61" s="2">
        <v>246.4</v>
      </c>
      <c r="EO61" s="2">
        <v>370.3</v>
      </c>
      <c r="EP61" s="2">
        <v>223</v>
      </c>
      <c r="EQ61" s="2">
        <v>211</v>
      </c>
      <c r="ER61" s="2">
        <v>234.9</v>
      </c>
      <c r="ES61" s="2">
        <v>215.6</v>
      </c>
      <c r="ET61" s="2">
        <v>230.7</v>
      </c>
      <c r="EU61" s="2">
        <v>230.7</v>
      </c>
      <c r="EV61" s="2">
        <v>235.7</v>
      </c>
      <c r="EW61" s="2">
        <v>251</v>
      </c>
      <c r="EX61" s="2">
        <v>253.3</v>
      </c>
      <c r="EY61" s="2">
        <v>256</v>
      </c>
      <c r="EZ61" s="2">
        <v>268.2</v>
      </c>
      <c r="FA61" s="2">
        <v>364.9</v>
      </c>
      <c r="FB61" s="2">
        <v>252.6</v>
      </c>
      <c r="FC61" s="2">
        <v>233.9</v>
      </c>
      <c r="FD61" s="2">
        <v>252.3</v>
      </c>
      <c r="FE61" s="2">
        <v>237.1</v>
      </c>
      <c r="FF61" s="2">
        <v>260.10000000000002</v>
      </c>
      <c r="FG61" s="2">
        <v>259</v>
      </c>
      <c r="FH61" s="2">
        <v>259.8</v>
      </c>
      <c r="FI61" s="2">
        <v>267.39999999999998</v>
      </c>
      <c r="FJ61" s="2">
        <v>274.60000000000002</v>
      </c>
      <c r="FK61" s="2">
        <v>267.10000000000002</v>
      </c>
      <c r="FL61" s="2">
        <v>284.7</v>
      </c>
      <c r="FM61" s="2">
        <v>378</v>
      </c>
      <c r="FN61" s="2">
        <v>264.2</v>
      </c>
      <c r="FO61" s="2">
        <v>241.3</v>
      </c>
      <c r="FP61" s="2">
        <v>253.7</v>
      </c>
      <c r="FQ61" s="2">
        <v>240.4</v>
      </c>
      <c r="FR61" s="2">
        <v>258.8</v>
      </c>
      <c r="FS61" s="2">
        <v>249.3</v>
      </c>
      <c r="FT61" s="2">
        <v>254.8</v>
      </c>
      <c r="FU61" s="2">
        <v>252</v>
      </c>
      <c r="FV61" s="2">
        <v>247.1</v>
      </c>
      <c r="FW61" s="2">
        <v>249.8</v>
      </c>
      <c r="FX61" s="2">
        <v>259.7</v>
      </c>
      <c r="FY61" s="2">
        <v>343.9</v>
      </c>
      <c r="FZ61" s="2">
        <v>266.3</v>
      </c>
      <c r="GA61" s="2">
        <v>243.6</v>
      </c>
      <c r="GB61" s="2">
        <v>255.6</v>
      </c>
      <c r="GC61" s="2">
        <v>256.3</v>
      </c>
      <c r="GD61" s="2">
        <v>270.3</v>
      </c>
      <c r="GE61" s="2">
        <v>259.89999999999998</v>
      </c>
      <c r="GF61" s="2">
        <v>284</v>
      </c>
      <c r="GG61" s="2">
        <v>282.7</v>
      </c>
      <c r="GH61" s="2">
        <v>280.8</v>
      </c>
      <c r="GI61" s="2">
        <v>291.5</v>
      </c>
      <c r="GJ61" s="2">
        <v>288.7</v>
      </c>
      <c r="GK61" s="2">
        <v>395.8</v>
      </c>
      <c r="GL61" s="2">
        <v>277.2</v>
      </c>
      <c r="GM61" s="2">
        <v>248.9</v>
      </c>
      <c r="GN61" s="2">
        <v>259.5</v>
      </c>
      <c r="GO61" s="2">
        <v>269</v>
      </c>
      <c r="GP61" s="2">
        <v>279.8</v>
      </c>
      <c r="GQ61" s="2">
        <v>282.3</v>
      </c>
      <c r="GR61" s="2">
        <v>287.8</v>
      </c>
      <c r="GS61" s="2">
        <v>285.2</v>
      </c>
      <c r="GT61" s="2">
        <v>297.8</v>
      </c>
      <c r="GU61" s="2">
        <v>314.60000000000002</v>
      </c>
      <c r="GV61" s="2">
        <v>308</v>
      </c>
      <c r="GW61" s="2">
        <v>429.3</v>
      </c>
      <c r="GX61" s="2">
        <v>303.2</v>
      </c>
      <c r="GY61" s="2">
        <v>267.7</v>
      </c>
      <c r="GZ61" s="2">
        <v>291.8</v>
      </c>
      <c r="HA61" s="2">
        <v>280.89999999999998</v>
      </c>
      <c r="HB61" s="2">
        <v>292.10000000000002</v>
      </c>
      <c r="HC61" s="2">
        <v>297.10000000000002</v>
      </c>
      <c r="HD61" s="2">
        <v>315.10000000000002</v>
      </c>
      <c r="HE61" s="2">
        <v>320.7</v>
      </c>
      <c r="HF61" s="2">
        <v>325.89999999999998</v>
      </c>
      <c r="HG61" s="2">
        <v>312.7</v>
      </c>
      <c r="HH61" s="2">
        <v>339.8</v>
      </c>
      <c r="HI61" s="2">
        <v>465.4</v>
      </c>
      <c r="HJ61" s="2">
        <v>292.10000000000002</v>
      </c>
      <c r="HK61" s="2">
        <v>284.3</v>
      </c>
      <c r="HL61" s="2">
        <v>288</v>
      </c>
      <c r="HM61" s="2">
        <v>289.60000000000002</v>
      </c>
      <c r="HN61" s="2">
        <v>296.39999999999998</v>
      </c>
      <c r="HO61" s="2">
        <v>304.8</v>
      </c>
      <c r="HP61" s="2">
        <v>303</v>
      </c>
      <c r="HQ61" s="2">
        <v>320.8</v>
      </c>
      <c r="HR61" s="2">
        <v>311.39999999999998</v>
      </c>
      <c r="HS61" s="2">
        <v>336.3</v>
      </c>
      <c r="HT61" s="2">
        <v>350</v>
      </c>
      <c r="HU61" s="2">
        <v>453.9</v>
      </c>
      <c r="HV61" s="2">
        <v>316.5</v>
      </c>
      <c r="HW61" s="2">
        <v>294.39999999999998</v>
      </c>
      <c r="HX61" s="2">
        <v>317.39999999999998</v>
      </c>
      <c r="HY61" s="2">
        <v>292.7</v>
      </c>
      <c r="HZ61" s="2">
        <v>315.2</v>
      </c>
      <c r="IA61" s="2">
        <v>302</v>
      </c>
      <c r="IB61" s="2">
        <v>302.7</v>
      </c>
      <c r="IC61" s="2">
        <v>312.2</v>
      </c>
      <c r="ID61" s="2">
        <v>296.5</v>
      </c>
      <c r="IE61" s="2">
        <v>316.8</v>
      </c>
      <c r="IF61" s="2">
        <v>333.1</v>
      </c>
      <c r="IG61" s="2">
        <v>459</v>
      </c>
      <c r="IH61" s="2">
        <v>318.60000000000002</v>
      </c>
      <c r="II61" s="2">
        <v>288.7</v>
      </c>
      <c r="IJ61" s="2">
        <v>314.2</v>
      </c>
      <c r="IK61" s="2">
        <v>310.2</v>
      </c>
      <c r="IL61" s="2">
        <v>329.7</v>
      </c>
      <c r="IM61" s="2">
        <v>319.8</v>
      </c>
      <c r="IN61" s="2">
        <v>321.3</v>
      </c>
      <c r="IO61" s="2">
        <v>326.5</v>
      </c>
      <c r="IP61" s="2">
        <v>325</v>
      </c>
      <c r="IQ61" s="2">
        <v>358.2</v>
      </c>
      <c r="IR61" s="2">
        <v>363.4</v>
      </c>
      <c r="IS61" s="2">
        <v>493.4</v>
      </c>
      <c r="IT61" s="2">
        <v>358.2</v>
      </c>
      <c r="IU61" s="2">
        <v>302</v>
      </c>
      <c r="IV61" s="2">
        <v>323.2</v>
      </c>
      <c r="IW61" s="2">
        <v>340.4</v>
      </c>
      <c r="IX61" s="2">
        <v>351.9</v>
      </c>
      <c r="IY61" s="2">
        <v>345.2</v>
      </c>
      <c r="IZ61" s="2">
        <v>376.9</v>
      </c>
      <c r="JA61" s="2">
        <v>383.9</v>
      </c>
      <c r="JB61" s="2">
        <v>382.4</v>
      </c>
      <c r="JC61" s="2">
        <v>407.7</v>
      </c>
      <c r="JD61" s="2">
        <v>423.6</v>
      </c>
      <c r="JE61" s="2">
        <v>577.70000000000005</v>
      </c>
      <c r="JF61" s="2">
        <v>386.4</v>
      </c>
      <c r="JG61" s="2">
        <v>350.7</v>
      </c>
      <c r="JH61" s="2">
        <v>376</v>
      </c>
      <c r="JI61" s="2">
        <v>387.9</v>
      </c>
      <c r="JJ61" s="2">
        <v>405.4</v>
      </c>
      <c r="JK61" s="2">
        <v>419.1</v>
      </c>
      <c r="JL61" s="2">
        <v>439.1</v>
      </c>
      <c r="JM61" s="2">
        <v>444.3</v>
      </c>
      <c r="JN61" s="2">
        <v>458.3</v>
      </c>
      <c r="JO61" s="2">
        <v>456.6</v>
      </c>
      <c r="JP61" s="2">
        <v>471</v>
      </c>
      <c r="JQ61" s="2">
        <v>640.4</v>
      </c>
      <c r="JR61" s="2">
        <v>430.5</v>
      </c>
      <c r="JS61" s="2">
        <v>407.4</v>
      </c>
      <c r="JT61" s="2">
        <v>430.1</v>
      </c>
      <c r="JU61" s="2">
        <v>417.9</v>
      </c>
      <c r="JV61" s="2">
        <v>416.4</v>
      </c>
      <c r="JW61" s="2">
        <v>417.1</v>
      </c>
      <c r="JX61" s="2">
        <v>428.3</v>
      </c>
      <c r="JY61" s="2">
        <v>434.9</v>
      </c>
      <c r="JZ61" s="2">
        <v>423.1</v>
      </c>
      <c r="KA61" s="2">
        <v>441</v>
      </c>
      <c r="KB61" s="2">
        <v>463.1</v>
      </c>
      <c r="KC61" s="2">
        <v>626.70000000000005</v>
      </c>
      <c r="KD61" s="2">
        <v>423.4</v>
      </c>
      <c r="KE61" s="2">
        <v>401.2</v>
      </c>
      <c r="KF61" s="2">
        <v>423</v>
      </c>
      <c r="KG61" s="2">
        <v>412.6</v>
      </c>
      <c r="KH61" s="2">
        <v>437.6</v>
      </c>
      <c r="KI61" s="2">
        <v>436.8</v>
      </c>
      <c r="KJ61" s="2">
        <v>448.8</v>
      </c>
      <c r="KK61" s="2">
        <v>468.1</v>
      </c>
      <c r="KL61" s="2">
        <v>454.5</v>
      </c>
      <c r="KM61" s="2">
        <v>468.9</v>
      </c>
      <c r="KN61" s="2">
        <v>491.7</v>
      </c>
      <c r="KO61" s="2">
        <v>658.8</v>
      </c>
      <c r="KP61" s="2">
        <v>434.5</v>
      </c>
      <c r="KQ61" s="2">
        <v>411.6</v>
      </c>
      <c r="KR61" s="2">
        <v>463.2</v>
      </c>
      <c r="KS61" s="2">
        <v>431.7</v>
      </c>
      <c r="KT61" s="2">
        <v>460.4</v>
      </c>
      <c r="KU61" s="2">
        <v>461.5</v>
      </c>
      <c r="KV61" s="2">
        <v>481.2</v>
      </c>
      <c r="KW61" s="2">
        <v>487.8</v>
      </c>
      <c r="KX61" s="2">
        <v>479.8</v>
      </c>
      <c r="KY61" s="2">
        <v>543.29999999999995</v>
      </c>
      <c r="KZ61" s="2">
        <v>572.5</v>
      </c>
      <c r="LA61" s="2">
        <v>732.1</v>
      </c>
      <c r="LB61" s="2">
        <v>524.9</v>
      </c>
      <c r="LC61" s="2">
        <v>506.3</v>
      </c>
      <c r="LD61" s="2">
        <v>520.6</v>
      </c>
      <c r="LE61" s="2">
        <v>514.4</v>
      </c>
      <c r="LF61" s="2">
        <v>554.9</v>
      </c>
      <c r="LG61" s="2">
        <v>539.1</v>
      </c>
      <c r="LH61" s="2">
        <v>585.9</v>
      </c>
      <c r="LI61" s="2">
        <v>585.5</v>
      </c>
      <c r="LJ61" s="2">
        <v>576.29999999999995</v>
      </c>
      <c r="LK61" s="2">
        <v>615.9</v>
      </c>
      <c r="LL61" s="2">
        <v>633.29999999999995</v>
      </c>
      <c r="LM61" s="2">
        <v>862.3</v>
      </c>
      <c r="LN61" s="2">
        <v>582.4</v>
      </c>
      <c r="LO61" s="2">
        <v>530</v>
      </c>
      <c r="LP61" s="2">
        <v>595.20000000000005</v>
      </c>
      <c r="LQ61" s="2">
        <v>578.1</v>
      </c>
      <c r="LR61" s="2">
        <v>600.5</v>
      </c>
      <c r="LS61" s="2">
        <v>590.20000000000005</v>
      </c>
      <c r="LT61" s="2">
        <v>604.9</v>
      </c>
      <c r="LU61" s="2">
        <v>593.4</v>
      </c>
      <c r="LV61" s="2">
        <v>592.6</v>
      </c>
      <c r="LW61" s="2">
        <v>623.79999999999995</v>
      </c>
      <c r="LX61" s="2">
        <v>619.4</v>
      </c>
      <c r="LY61" s="2">
        <v>845.1</v>
      </c>
      <c r="LZ61" s="2">
        <v>600.4</v>
      </c>
      <c r="MA61" s="2">
        <v>524.1</v>
      </c>
      <c r="MB61" s="2">
        <v>591.5</v>
      </c>
      <c r="MC61" s="2">
        <v>546.20000000000005</v>
      </c>
      <c r="MD61" s="2">
        <v>565</v>
      </c>
      <c r="ME61" s="2">
        <v>558.4</v>
      </c>
      <c r="MF61" s="2">
        <v>604.4</v>
      </c>
      <c r="MG61" s="2">
        <v>607.20000000000005</v>
      </c>
      <c r="MH61" s="2">
        <v>601.9</v>
      </c>
      <c r="MI61" s="2">
        <v>605.4</v>
      </c>
      <c r="MJ61" s="2">
        <v>620.9</v>
      </c>
      <c r="MK61" s="2">
        <v>813.8</v>
      </c>
      <c r="ML61" s="2">
        <v>557.9</v>
      </c>
      <c r="MM61" s="2">
        <v>529.1</v>
      </c>
      <c r="MN61" s="2">
        <v>563.6</v>
      </c>
      <c r="MO61" s="2">
        <v>570</v>
      </c>
      <c r="MP61" s="2">
        <v>585.20000000000005</v>
      </c>
    </row>
    <row r="62" spans="1:354" x14ac:dyDescent="0.25">
      <c r="A62" t="s">
        <v>60</v>
      </c>
      <c r="B62" s="12" t="s">
        <v>280</v>
      </c>
      <c r="C62" t="s">
        <v>212</v>
      </c>
      <c r="D62" t="str">
        <f t="shared" si="0"/>
        <v>Cafes, restaurants &amp; catering services</v>
      </c>
      <c r="E62" s="2">
        <v>18.7</v>
      </c>
      <c r="F62" s="2">
        <v>19.5</v>
      </c>
      <c r="G62" s="2">
        <v>18.600000000000001</v>
      </c>
      <c r="H62" s="2">
        <v>22.6</v>
      </c>
      <c r="I62" s="2">
        <v>22.6</v>
      </c>
      <c r="J62" s="2">
        <v>23.2</v>
      </c>
      <c r="K62" s="2">
        <v>20.8</v>
      </c>
      <c r="L62" s="2">
        <v>22.7</v>
      </c>
      <c r="M62" s="2">
        <v>24.5</v>
      </c>
      <c r="N62" s="2">
        <v>20.5</v>
      </c>
      <c r="O62" s="2">
        <v>19.7</v>
      </c>
      <c r="P62" s="2">
        <v>21.8</v>
      </c>
      <c r="Q62" s="2">
        <v>21.3</v>
      </c>
      <c r="R62" s="2">
        <v>21.3</v>
      </c>
      <c r="S62" s="2">
        <v>21</v>
      </c>
      <c r="T62" s="2">
        <v>22.1</v>
      </c>
      <c r="U62" s="2">
        <v>22.8</v>
      </c>
      <c r="V62" s="2">
        <v>22.8</v>
      </c>
      <c r="W62" s="2">
        <v>22.9</v>
      </c>
      <c r="X62" s="2">
        <v>24.6</v>
      </c>
      <c r="Y62" s="2">
        <v>28</v>
      </c>
      <c r="Z62" s="2">
        <v>23.8</v>
      </c>
      <c r="AA62" s="2">
        <v>21.6</v>
      </c>
      <c r="AB62" s="2">
        <v>23.3</v>
      </c>
      <c r="AC62" s="2">
        <v>22.2</v>
      </c>
      <c r="AD62" s="2">
        <v>23.9</v>
      </c>
      <c r="AE62" s="2">
        <v>22.8</v>
      </c>
      <c r="AF62" s="2">
        <v>23</v>
      </c>
      <c r="AG62" s="2">
        <v>25.8</v>
      </c>
      <c r="AH62" s="2">
        <v>24.8</v>
      </c>
      <c r="AI62" s="2">
        <v>26.7</v>
      </c>
      <c r="AJ62" s="2">
        <v>27.6</v>
      </c>
      <c r="AK62" s="2">
        <v>29.5</v>
      </c>
      <c r="AL62" s="2">
        <v>28.6</v>
      </c>
      <c r="AM62" s="2">
        <v>26.3</v>
      </c>
      <c r="AN62" s="2">
        <v>26.9</v>
      </c>
      <c r="AO62" s="2">
        <v>27.2</v>
      </c>
      <c r="AP62" s="2">
        <v>28.5</v>
      </c>
      <c r="AQ62" s="2">
        <v>25.9</v>
      </c>
      <c r="AR62" s="2">
        <v>28.3</v>
      </c>
      <c r="AS62" s="2">
        <v>30.7</v>
      </c>
      <c r="AT62" s="2">
        <v>28.8</v>
      </c>
      <c r="AU62" s="2">
        <v>32.299999999999997</v>
      </c>
      <c r="AV62" s="2">
        <v>33.5</v>
      </c>
      <c r="AW62" s="2">
        <v>36.5</v>
      </c>
      <c r="AX62" s="2">
        <v>34.5</v>
      </c>
      <c r="AY62" s="2">
        <v>29.9</v>
      </c>
      <c r="AZ62" s="2">
        <v>31.3</v>
      </c>
      <c r="BA62" s="2">
        <v>31.3</v>
      </c>
      <c r="BB62" s="2">
        <v>33.4</v>
      </c>
      <c r="BC62" s="2">
        <v>31.3</v>
      </c>
      <c r="BD62" s="2">
        <v>32.1</v>
      </c>
      <c r="BE62" s="2">
        <v>32.200000000000003</v>
      </c>
      <c r="BF62" s="2">
        <v>32.4</v>
      </c>
      <c r="BG62" s="2">
        <v>37.1</v>
      </c>
      <c r="BH62" s="2">
        <v>34.9</v>
      </c>
      <c r="BI62" s="2">
        <v>40.700000000000003</v>
      </c>
      <c r="BJ62" s="2">
        <v>38.9</v>
      </c>
      <c r="BK62" s="2">
        <v>34.299999999999997</v>
      </c>
      <c r="BL62" s="2">
        <v>35.6</v>
      </c>
      <c r="BM62" s="2">
        <v>39.6</v>
      </c>
      <c r="BN62" s="2">
        <v>34</v>
      </c>
      <c r="BO62" s="2">
        <v>32.200000000000003</v>
      </c>
      <c r="BP62" s="2">
        <v>36.6</v>
      </c>
      <c r="BQ62" s="2">
        <v>36.200000000000003</v>
      </c>
      <c r="BR62" s="2">
        <v>35.9</v>
      </c>
      <c r="BS62" s="2">
        <v>41.6</v>
      </c>
      <c r="BT62" s="2">
        <v>41.8</v>
      </c>
      <c r="BU62" s="2">
        <v>51.2</v>
      </c>
      <c r="BV62" s="2">
        <v>41.9</v>
      </c>
      <c r="BW62" s="2">
        <v>39.6</v>
      </c>
      <c r="BX62" s="2">
        <v>40.799999999999997</v>
      </c>
      <c r="BY62" s="2">
        <v>41.5</v>
      </c>
      <c r="BZ62" s="2">
        <v>47.6</v>
      </c>
      <c r="CA62" s="2">
        <v>54.7</v>
      </c>
      <c r="CB62" s="2">
        <v>59.2</v>
      </c>
      <c r="CC62" s="2">
        <v>59.9</v>
      </c>
      <c r="CD62" s="2">
        <v>49.8</v>
      </c>
      <c r="CE62" s="2">
        <v>49.7</v>
      </c>
      <c r="CF62" s="2">
        <v>28.2</v>
      </c>
      <c r="CG62" s="2">
        <v>44.9</v>
      </c>
      <c r="CH62" s="2">
        <v>47.8</v>
      </c>
      <c r="CI62" s="2">
        <v>41.9</v>
      </c>
      <c r="CJ62" s="2">
        <v>46.6</v>
      </c>
      <c r="CK62" s="2">
        <v>45.4</v>
      </c>
      <c r="CL62" s="2">
        <v>45</v>
      </c>
      <c r="CM62" s="2">
        <v>50.4</v>
      </c>
      <c r="CN62" s="2">
        <v>54.5</v>
      </c>
      <c r="CO62" s="2">
        <v>54.7</v>
      </c>
      <c r="CP62" s="2">
        <v>56.9</v>
      </c>
      <c r="CQ62" s="2">
        <v>53.4</v>
      </c>
      <c r="CR62" s="2">
        <v>50.8</v>
      </c>
      <c r="CS62" s="2">
        <v>70</v>
      </c>
      <c r="CT62" s="2">
        <v>69.599999999999994</v>
      </c>
      <c r="CU62" s="2">
        <v>51.4</v>
      </c>
      <c r="CV62" s="2">
        <v>64.099999999999994</v>
      </c>
      <c r="CW62" s="2">
        <v>62.8</v>
      </c>
      <c r="CX62" s="2">
        <v>64.400000000000006</v>
      </c>
      <c r="CY62" s="2">
        <v>61.2</v>
      </c>
      <c r="CZ62" s="2">
        <v>66.599999999999994</v>
      </c>
      <c r="DA62" s="2">
        <v>69.900000000000006</v>
      </c>
      <c r="DB62" s="2">
        <v>60.6</v>
      </c>
      <c r="DC62" s="2">
        <v>63.1</v>
      </c>
      <c r="DD62" s="2">
        <v>64.900000000000006</v>
      </c>
      <c r="DE62" s="2">
        <v>73.5</v>
      </c>
      <c r="DF62" s="2">
        <v>71.599999999999994</v>
      </c>
      <c r="DG62" s="2">
        <v>62</v>
      </c>
      <c r="DH62" s="2">
        <v>62.9</v>
      </c>
      <c r="DI62" s="2">
        <v>65.2</v>
      </c>
      <c r="DJ62" s="2">
        <v>67.099999999999994</v>
      </c>
      <c r="DK62" s="2">
        <v>60.5</v>
      </c>
      <c r="DL62" s="2">
        <v>62.4</v>
      </c>
      <c r="DM62" s="2">
        <v>66.8</v>
      </c>
      <c r="DN62" s="2">
        <v>70.599999999999994</v>
      </c>
      <c r="DO62" s="2">
        <v>74.400000000000006</v>
      </c>
      <c r="DP62" s="2">
        <v>74.3</v>
      </c>
      <c r="DQ62" s="2">
        <v>87.7</v>
      </c>
      <c r="DR62" s="2">
        <v>84.4</v>
      </c>
      <c r="DS62" s="2">
        <v>66.900000000000006</v>
      </c>
      <c r="DT62" s="2">
        <v>79.099999999999994</v>
      </c>
      <c r="DU62" s="2">
        <v>77.400000000000006</v>
      </c>
      <c r="DV62" s="2">
        <v>77.099999999999994</v>
      </c>
      <c r="DW62" s="2">
        <v>79</v>
      </c>
      <c r="DX62" s="2">
        <v>77.8</v>
      </c>
      <c r="DY62" s="2">
        <v>70.7</v>
      </c>
      <c r="DZ62" s="2">
        <v>77.400000000000006</v>
      </c>
      <c r="EA62" s="2">
        <v>80.3</v>
      </c>
      <c r="EB62" s="2">
        <v>79</v>
      </c>
      <c r="EC62" s="2">
        <v>88.7</v>
      </c>
      <c r="ED62" s="2">
        <v>81.7</v>
      </c>
      <c r="EE62" s="2">
        <v>69.7</v>
      </c>
      <c r="EF62" s="2">
        <v>74.900000000000006</v>
      </c>
      <c r="EG62" s="2">
        <v>76.900000000000006</v>
      </c>
      <c r="EH62" s="2">
        <v>73.900000000000006</v>
      </c>
      <c r="EI62" s="2">
        <v>71.8</v>
      </c>
      <c r="EJ62" s="2">
        <v>77</v>
      </c>
      <c r="EK62" s="2">
        <v>73.7</v>
      </c>
      <c r="EL62" s="2">
        <v>78.8</v>
      </c>
      <c r="EM62" s="2">
        <v>82</v>
      </c>
      <c r="EN62" s="2">
        <v>76.7</v>
      </c>
      <c r="EO62" s="2">
        <v>100.3</v>
      </c>
      <c r="EP62" s="2">
        <v>94.4</v>
      </c>
      <c r="EQ62" s="2">
        <v>80.2</v>
      </c>
      <c r="ER62" s="2">
        <v>84.6</v>
      </c>
      <c r="ES62" s="2">
        <v>84.7</v>
      </c>
      <c r="ET62" s="2">
        <v>79.7</v>
      </c>
      <c r="EU62" s="2">
        <v>84.5</v>
      </c>
      <c r="EV62" s="2">
        <v>95.4</v>
      </c>
      <c r="EW62" s="2">
        <v>97.5</v>
      </c>
      <c r="EX62" s="2">
        <v>97.5</v>
      </c>
      <c r="EY62" s="2">
        <v>103.3</v>
      </c>
      <c r="EZ62" s="2">
        <v>92.2</v>
      </c>
      <c r="FA62" s="2">
        <v>111.5</v>
      </c>
      <c r="FB62" s="2">
        <v>91.9</v>
      </c>
      <c r="FC62" s="2">
        <v>76.7</v>
      </c>
      <c r="FD62" s="2">
        <v>81</v>
      </c>
      <c r="FE62" s="2">
        <v>84.4</v>
      </c>
      <c r="FF62" s="2">
        <v>85.1</v>
      </c>
      <c r="FG62" s="2">
        <v>82.1</v>
      </c>
      <c r="FH62" s="2">
        <v>85.1</v>
      </c>
      <c r="FI62" s="2">
        <v>92.1</v>
      </c>
      <c r="FJ62" s="2">
        <v>84.5</v>
      </c>
      <c r="FK62" s="2">
        <v>90.5</v>
      </c>
      <c r="FL62" s="2">
        <v>99.2</v>
      </c>
      <c r="FM62" s="2">
        <v>120.4</v>
      </c>
      <c r="FN62" s="2">
        <v>96.3</v>
      </c>
      <c r="FO62" s="2">
        <v>83.6</v>
      </c>
      <c r="FP62" s="2">
        <v>84.3</v>
      </c>
      <c r="FQ62" s="2">
        <v>93.5</v>
      </c>
      <c r="FR62" s="2">
        <v>86.6</v>
      </c>
      <c r="FS62" s="2">
        <v>87.2</v>
      </c>
      <c r="FT62" s="2">
        <v>94.7</v>
      </c>
      <c r="FU62" s="2">
        <v>90.4</v>
      </c>
      <c r="FV62" s="2">
        <v>91.5</v>
      </c>
      <c r="FW62" s="2">
        <v>93.5</v>
      </c>
      <c r="FX62" s="2">
        <v>91</v>
      </c>
      <c r="FY62" s="2">
        <v>95.8</v>
      </c>
      <c r="FZ62" s="2">
        <v>103</v>
      </c>
      <c r="GA62" s="2">
        <v>85.1</v>
      </c>
      <c r="GB62" s="2">
        <v>89.4</v>
      </c>
      <c r="GC62" s="2">
        <v>93.3</v>
      </c>
      <c r="GD62" s="2">
        <v>97.2</v>
      </c>
      <c r="GE62" s="2">
        <v>91.6</v>
      </c>
      <c r="GF62" s="2">
        <v>100.9</v>
      </c>
      <c r="GG62" s="2">
        <v>104.6</v>
      </c>
      <c r="GH62" s="2">
        <v>94.9</v>
      </c>
      <c r="GI62" s="2">
        <v>110.2</v>
      </c>
      <c r="GJ62" s="2">
        <v>103.2</v>
      </c>
      <c r="GK62" s="2">
        <v>118.8</v>
      </c>
      <c r="GL62" s="2">
        <v>98.5</v>
      </c>
      <c r="GM62" s="2">
        <v>86.5</v>
      </c>
      <c r="GN62" s="2">
        <v>92</v>
      </c>
      <c r="GO62" s="2">
        <v>99.6</v>
      </c>
      <c r="GP62" s="2">
        <v>99.9</v>
      </c>
      <c r="GQ62" s="2">
        <v>100.7</v>
      </c>
      <c r="GR62" s="2">
        <v>113.2</v>
      </c>
      <c r="GS62" s="2">
        <v>105.8</v>
      </c>
      <c r="GT62" s="2">
        <v>105.8</v>
      </c>
      <c r="GU62" s="2">
        <v>115.5</v>
      </c>
      <c r="GV62" s="2">
        <v>102</v>
      </c>
      <c r="GW62" s="2">
        <v>114.8</v>
      </c>
      <c r="GX62" s="2">
        <v>102.4</v>
      </c>
      <c r="GY62" s="2">
        <v>91.1</v>
      </c>
      <c r="GZ62" s="2">
        <v>95.7</v>
      </c>
      <c r="HA62" s="2">
        <v>93.5</v>
      </c>
      <c r="HB62" s="2">
        <v>98.3</v>
      </c>
      <c r="HC62" s="2">
        <v>94.7</v>
      </c>
      <c r="HD62" s="2">
        <v>115.2</v>
      </c>
      <c r="HE62" s="2">
        <v>109.5</v>
      </c>
      <c r="HF62" s="2">
        <v>106.7</v>
      </c>
      <c r="HG62" s="2">
        <v>132</v>
      </c>
      <c r="HH62" s="2">
        <v>134.5</v>
      </c>
      <c r="HI62" s="2">
        <v>151</v>
      </c>
      <c r="HJ62" s="2">
        <v>134.9</v>
      </c>
      <c r="HK62" s="2">
        <v>137.6</v>
      </c>
      <c r="HL62" s="2">
        <v>147.4</v>
      </c>
      <c r="HM62" s="2">
        <v>131.4</v>
      </c>
      <c r="HN62" s="2">
        <v>135.4</v>
      </c>
      <c r="HO62" s="2">
        <v>137.9</v>
      </c>
      <c r="HP62" s="2">
        <v>141.80000000000001</v>
      </c>
      <c r="HQ62" s="2">
        <v>139.6</v>
      </c>
      <c r="HR62" s="2">
        <v>135.9</v>
      </c>
      <c r="HS62" s="2">
        <v>144.69999999999999</v>
      </c>
      <c r="HT62" s="2">
        <v>149.19999999999999</v>
      </c>
      <c r="HU62" s="2">
        <v>152.30000000000001</v>
      </c>
      <c r="HV62" s="2">
        <v>142</v>
      </c>
      <c r="HW62" s="2">
        <v>136.4</v>
      </c>
      <c r="HX62" s="2">
        <v>154.4</v>
      </c>
      <c r="HY62" s="2">
        <v>145.9</v>
      </c>
      <c r="HZ62" s="2">
        <v>147.5</v>
      </c>
      <c r="IA62" s="2">
        <v>147.6</v>
      </c>
      <c r="IB62" s="2">
        <v>156.6</v>
      </c>
      <c r="IC62" s="2">
        <v>157.5</v>
      </c>
      <c r="ID62" s="2">
        <v>150.80000000000001</v>
      </c>
      <c r="IE62" s="2">
        <v>149.6</v>
      </c>
      <c r="IF62" s="2">
        <v>153.5</v>
      </c>
      <c r="IG62" s="2">
        <v>158.6</v>
      </c>
      <c r="IH62" s="2">
        <v>136</v>
      </c>
      <c r="II62" s="2">
        <v>123.9</v>
      </c>
      <c r="IJ62" s="2">
        <v>140.19999999999999</v>
      </c>
      <c r="IK62" s="2">
        <v>141.19999999999999</v>
      </c>
      <c r="IL62" s="2">
        <v>149.9</v>
      </c>
      <c r="IM62" s="2">
        <v>145.9</v>
      </c>
      <c r="IN62" s="2">
        <v>158.1</v>
      </c>
      <c r="IO62" s="2">
        <v>171.6</v>
      </c>
      <c r="IP62" s="2">
        <v>161.1</v>
      </c>
      <c r="IQ62" s="2">
        <v>170.6</v>
      </c>
      <c r="IR62" s="2">
        <v>186</v>
      </c>
      <c r="IS62" s="2">
        <v>199.8</v>
      </c>
      <c r="IT62" s="2">
        <v>167.4</v>
      </c>
      <c r="IU62" s="2">
        <v>164.1</v>
      </c>
      <c r="IV62" s="2">
        <v>176.2</v>
      </c>
      <c r="IW62" s="2">
        <v>181.8</v>
      </c>
      <c r="IX62" s="2">
        <v>197.8</v>
      </c>
      <c r="IY62" s="2">
        <v>184.6</v>
      </c>
      <c r="IZ62" s="2">
        <v>211.4</v>
      </c>
      <c r="JA62" s="2">
        <v>216.4</v>
      </c>
      <c r="JB62" s="2">
        <v>213</v>
      </c>
      <c r="JC62" s="2">
        <v>257.60000000000002</v>
      </c>
      <c r="JD62" s="2">
        <v>249.9</v>
      </c>
      <c r="JE62" s="2">
        <v>274.60000000000002</v>
      </c>
      <c r="JF62" s="2">
        <v>248.7</v>
      </c>
      <c r="JG62" s="2">
        <v>220</v>
      </c>
      <c r="JH62" s="2">
        <v>228.2</v>
      </c>
      <c r="JI62" s="2">
        <v>217.4</v>
      </c>
      <c r="JJ62" s="2">
        <v>232.4</v>
      </c>
      <c r="JK62" s="2">
        <v>227.5</v>
      </c>
      <c r="JL62" s="2">
        <v>236.4</v>
      </c>
      <c r="JM62" s="2">
        <v>243.6</v>
      </c>
      <c r="JN62" s="2">
        <v>253.3</v>
      </c>
      <c r="JO62" s="2">
        <v>255.5</v>
      </c>
      <c r="JP62" s="2">
        <v>232.5</v>
      </c>
      <c r="JQ62" s="2">
        <v>263.8</v>
      </c>
      <c r="JR62" s="2">
        <v>235.3</v>
      </c>
      <c r="JS62" s="2">
        <v>216</v>
      </c>
      <c r="JT62" s="2">
        <v>237.2</v>
      </c>
      <c r="JU62" s="2">
        <v>227.2</v>
      </c>
      <c r="JV62" s="2">
        <v>234.1</v>
      </c>
      <c r="JW62" s="2">
        <v>228.9</v>
      </c>
      <c r="JX62" s="2">
        <v>251.9</v>
      </c>
      <c r="JY62" s="2">
        <v>245.4</v>
      </c>
      <c r="JZ62" s="2">
        <v>252.7</v>
      </c>
      <c r="KA62" s="2">
        <v>287.60000000000002</v>
      </c>
      <c r="KB62" s="2">
        <v>284.5</v>
      </c>
      <c r="KC62" s="2">
        <v>334.8</v>
      </c>
      <c r="KD62" s="2">
        <v>260.7</v>
      </c>
      <c r="KE62" s="2">
        <v>231.2</v>
      </c>
      <c r="KF62" s="2">
        <v>260.7</v>
      </c>
      <c r="KG62" s="2">
        <v>247.5</v>
      </c>
      <c r="KH62" s="2">
        <v>247.6</v>
      </c>
      <c r="KI62" s="2">
        <v>239.6</v>
      </c>
      <c r="KJ62" s="2">
        <v>253.4</v>
      </c>
      <c r="KK62" s="2">
        <v>267.8</v>
      </c>
      <c r="KL62" s="2">
        <v>269.5</v>
      </c>
      <c r="KM62" s="2">
        <v>286.5</v>
      </c>
      <c r="KN62" s="2">
        <v>265.3</v>
      </c>
      <c r="KO62" s="2">
        <v>277.7</v>
      </c>
      <c r="KP62" s="2">
        <v>255.6</v>
      </c>
      <c r="KQ62" s="2">
        <v>239.2</v>
      </c>
      <c r="KR62" s="2">
        <v>272.60000000000002</v>
      </c>
      <c r="KS62" s="2">
        <v>265.3</v>
      </c>
      <c r="KT62" s="2">
        <v>284.60000000000002</v>
      </c>
      <c r="KU62" s="2">
        <v>283.8</v>
      </c>
      <c r="KV62" s="2">
        <v>298.5</v>
      </c>
      <c r="KW62" s="2">
        <v>297.89999999999998</v>
      </c>
      <c r="KX62" s="2">
        <v>292.10000000000002</v>
      </c>
      <c r="KY62" s="2">
        <v>326.10000000000002</v>
      </c>
      <c r="KZ62" s="2">
        <v>330</v>
      </c>
      <c r="LA62" s="2">
        <v>367.7</v>
      </c>
      <c r="LB62" s="2">
        <v>294.10000000000002</v>
      </c>
      <c r="LC62" s="2">
        <v>266.39999999999998</v>
      </c>
      <c r="LD62" s="2">
        <v>275.5</v>
      </c>
      <c r="LE62" s="2">
        <v>245.9</v>
      </c>
      <c r="LF62" s="2">
        <v>264.2</v>
      </c>
      <c r="LG62" s="2">
        <v>249.9</v>
      </c>
      <c r="LH62" s="2">
        <v>266.2</v>
      </c>
      <c r="LI62" s="2">
        <v>270.10000000000002</v>
      </c>
      <c r="LJ62" s="2">
        <v>256.3</v>
      </c>
      <c r="LK62" s="2">
        <v>275.3</v>
      </c>
      <c r="LL62" s="2">
        <v>269.5</v>
      </c>
      <c r="LM62" s="2">
        <v>287</v>
      </c>
      <c r="LN62" s="2">
        <v>252.9</v>
      </c>
      <c r="LO62" s="2">
        <v>206.4</v>
      </c>
      <c r="LP62" s="2">
        <v>241.8</v>
      </c>
      <c r="LQ62" s="2">
        <v>232.9</v>
      </c>
      <c r="LR62" s="2">
        <v>255.5</v>
      </c>
      <c r="LS62" s="2">
        <v>239</v>
      </c>
      <c r="LT62" s="2">
        <v>256.89999999999998</v>
      </c>
      <c r="LU62" s="2">
        <v>260.2</v>
      </c>
      <c r="LV62" s="2">
        <v>259.60000000000002</v>
      </c>
      <c r="LW62" s="2">
        <v>272</v>
      </c>
      <c r="LX62" s="2">
        <v>261.2</v>
      </c>
      <c r="LY62" s="2">
        <v>300.7</v>
      </c>
      <c r="LZ62" s="2">
        <v>242.5</v>
      </c>
      <c r="MA62" s="2">
        <v>234</v>
      </c>
      <c r="MB62" s="2">
        <v>257.5</v>
      </c>
      <c r="MC62" s="2">
        <v>254.7</v>
      </c>
      <c r="MD62" s="2">
        <v>265.60000000000002</v>
      </c>
      <c r="ME62" s="2">
        <v>253.1</v>
      </c>
      <c r="MF62" s="2">
        <v>325.5</v>
      </c>
      <c r="MG62" s="2">
        <v>312.7</v>
      </c>
      <c r="MH62" s="2">
        <v>288.39999999999998</v>
      </c>
      <c r="MI62" s="2">
        <v>295.2</v>
      </c>
      <c r="MJ62" s="2">
        <v>285.10000000000002</v>
      </c>
      <c r="MK62" s="2">
        <v>319.5</v>
      </c>
      <c r="ML62" s="2">
        <v>253.1</v>
      </c>
      <c r="MM62" s="2">
        <v>255.6</v>
      </c>
      <c r="MN62" s="2">
        <v>274.60000000000002</v>
      </c>
      <c r="MO62" s="2">
        <v>262.8</v>
      </c>
      <c r="MP62" s="2">
        <v>266.89999999999998</v>
      </c>
    </row>
    <row r="63" spans="1:354" x14ac:dyDescent="0.25">
      <c r="A63" t="s">
        <v>61</v>
      </c>
      <c r="B63" s="12" t="s">
        <v>281</v>
      </c>
      <c r="C63" t="s">
        <v>212</v>
      </c>
      <c r="D63" t="str">
        <f t="shared" si="0"/>
        <v>Takeaway food services</v>
      </c>
      <c r="E63" s="2">
        <v>26.7</v>
      </c>
      <c r="F63" s="2">
        <v>27.3</v>
      </c>
      <c r="G63" s="2">
        <v>26.2</v>
      </c>
      <c r="H63" s="2">
        <v>25.2</v>
      </c>
      <c r="I63" s="2">
        <v>25.6</v>
      </c>
      <c r="J63" s="2">
        <v>26.7</v>
      </c>
      <c r="K63" s="2">
        <v>28.1</v>
      </c>
      <c r="L63" s="2">
        <v>27.6</v>
      </c>
      <c r="M63" s="2">
        <v>31.1</v>
      </c>
      <c r="N63" s="2">
        <v>30.7</v>
      </c>
      <c r="O63" s="2">
        <v>27.9</v>
      </c>
      <c r="P63" s="2">
        <v>28.8</v>
      </c>
      <c r="Q63" s="2">
        <v>27</v>
      </c>
      <c r="R63" s="2">
        <v>27.5</v>
      </c>
      <c r="S63" s="2">
        <v>26.5</v>
      </c>
      <c r="T63" s="2">
        <v>27.8</v>
      </c>
      <c r="U63" s="2">
        <v>28.7</v>
      </c>
      <c r="V63" s="2">
        <v>27.7</v>
      </c>
      <c r="W63" s="2">
        <v>29.4</v>
      </c>
      <c r="X63" s="2">
        <v>29.9</v>
      </c>
      <c r="Y63" s="2">
        <v>34.6</v>
      </c>
      <c r="Z63" s="2">
        <v>31.6</v>
      </c>
      <c r="AA63" s="2">
        <v>28.1</v>
      </c>
      <c r="AB63" s="2">
        <v>29.2</v>
      </c>
      <c r="AC63" s="2">
        <v>29.5</v>
      </c>
      <c r="AD63" s="2">
        <v>30.8</v>
      </c>
      <c r="AE63" s="2">
        <v>30</v>
      </c>
      <c r="AF63" s="2">
        <v>33.6</v>
      </c>
      <c r="AG63" s="2">
        <v>34.799999999999997</v>
      </c>
      <c r="AH63" s="2">
        <v>34.799999999999997</v>
      </c>
      <c r="AI63" s="2">
        <v>35.799999999999997</v>
      </c>
      <c r="AJ63" s="2">
        <v>36.6</v>
      </c>
      <c r="AK63" s="2">
        <v>41.4</v>
      </c>
      <c r="AL63" s="2">
        <v>38.299999999999997</v>
      </c>
      <c r="AM63" s="2">
        <v>33.1</v>
      </c>
      <c r="AN63" s="2">
        <v>34.6</v>
      </c>
      <c r="AO63" s="2">
        <v>34.299999999999997</v>
      </c>
      <c r="AP63" s="2">
        <v>35.4</v>
      </c>
      <c r="AQ63" s="2">
        <v>31.6</v>
      </c>
      <c r="AR63" s="2">
        <v>34.799999999999997</v>
      </c>
      <c r="AS63" s="2">
        <v>36.700000000000003</v>
      </c>
      <c r="AT63" s="2">
        <v>35.200000000000003</v>
      </c>
      <c r="AU63" s="2">
        <v>37.9</v>
      </c>
      <c r="AV63" s="2">
        <v>38.299999999999997</v>
      </c>
      <c r="AW63" s="2">
        <v>41.4</v>
      </c>
      <c r="AX63" s="2">
        <v>46.6</v>
      </c>
      <c r="AY63" s="2">
        <v>40.5</v>
      </c>
      <c r="AZ63" s="2">
        <v>42.8</v>
      </c>
      <c r="BA63" s="2">
        <v>41.8</v>
      </c>
      <c r="BB63" s="2">
        <v>43.6</v>
      </c>
      <c r="BC63" s="2">
        <v>42.6</v>
      </c>
      <c r="BD63" s="2">
        <v>42.8</v>
      </c>
      <c r="BE63" s="2">
        <v>43.8</v>
      </c>
      <c r="BF63" s="2">
        <v>42.8</v>
      </c>
      <c r="BG63" s="2">
        <v>45.9</v>
      </c>
      <c r="BH63" s="2">
        <v>44.8</v>
      </c>
      <c r="BI63" s="2">
        <v>51.7</v>
      </c>
      <c r="BJ63" s="2">
        <v>53.6</v>
      </c>
      <c r="BK63" s="2">
        <v>45.7</v>
      </c>
      <c r="BL63" s="2">
        <v>46.4</v>
      </c>
      <c r="BM63" s="2">
        <v>43.4</v>
      </c>
      <c r="BN63" s="2">
        <v>43.4</v>
      </c>
      <c r="BO63" s="2">
        <v>40.6</v>
      </c>
      <c r="BP63" s="2">
        <v>52.3</v>
      </c>
      <c r="BQ63" s="2">
        <v>48.8</v>
      </c>
      <c r="BR63" s="2">
        <v>50.2</v>
      </c>
      <c r="BS63" s="2">
        <v>54</v>
      </c>
      <c r="BT63" s="2">
        <v>54.6</v>
      </c>
      <c r="BU63" s="2">
        <v>60.9</v>
      </c>
      <c r="BV63" s="2">
        <v>58</v>
      </c>
      <c r="BW63" s="2">
        <v>51.6</v>
      </c>
      <c r="BX63" s="2">
        <v>54.8</v>
      </c>
      <c r="BY63" s="2">
        <v>53.9</v>
      </c>
      <c r="BZ63" s="2">
        <v>61.2</v>
      </c>
      <c r="CA63" s="2">
        <v>63.2</v>
      </c>
      <c r="CB63" s="2">
        <v>65.7</v>
      </c>
      <c r="CC63" s="2">
        <v>62.8</v>
      </c>
      <c r="CD63" s="2">
        <v>72.2</v>
      </c>
      <c r="CE63" s="2">
        <v>71.5</v>
      </c>
      <c r="CF63" s="2">
        <v>59</v>
      </c>
      <c r="CG63" s="2">
        <v>69.400000000000006</v>
      </c>
      <c r="CH63" s="2">
        <v>75.5</v>
      </c>
      <c r="CI63" s="2">
        <v>59.9</v>
      </c>
      <c r="CJ63" s="2">
        <v>66.599999999999994</v>
      </c>
      <c r="CK63" s="2">
        <v>65.400000000000006</v>
      </c>
      <c r="CL63" s="2">
        <v>68.900000000000006</v>
      </c>
      <c r="CM63" s="2">
        <v>68.599999999999994</v>
      </c>
      <c r="CN63" s="2">
        <v>72.5</v>
      </c>
      <c r="CO63" s="2">
        <v>74.5</v>
      </c>
      <c r="CP63" s="2">
        <v>77.7</v>
      </c>
      <c r="CQ63" s="2">
        <v>77.400000000000006</v>
      </c>
      <c r="CR63" s="2">
        <v>76.2</v>
      </c>
      <c r="CS63" s="2">
        <v>81.2</v>
      </c>
      <c r="CT63" s="2">
        <v>87.5</v>
      </c>
      <c r="CU63" s="2">
        <v>73.400000000000006</v>
      </c>
      <c r="CV63" s="2">
        <v>80.8</v>
      </c>
      <c r="CW63" s="2">
        <v>77.900000000000006</v>
      </c>
      <c r="CX63" s="2">
        <v>78.3</v>
      </c>
      <c r="CY63" s="2">
        <v>81.8</v>
      </c>
      <c r="CZ63" s="2">
        <v>82.6</v>
      </c>
      <c r="DA63" s="2">
        <v>85</v>
      </c>
      <c r="DB63" s="2">
        <v>82.4</v>
      </c>
      <c r="DC63" s="2">
        <v>84.7</v>
      </c>
      <c r="DD63" s="2">
        <v>83.5</v>
      </c>
      <c r="DE63" s="2">
        <v>91.7</v>
      </c>
      <c r="DF63" s="2">
        <v>92.6</v>
      </c>
      <c r="DG63" s="2">
        <v>82.7</v>
      </c>
      <c r="DH63" s="2">
        <v>85.6</v>
      </c>
      <c r="DI63" s="2">
        <v>81.599999999999994</v>
      </c>
      <c r="DJ63" s="2">
        <v>81.400000000000006</v>
      </c>
      <c r="DK63" s="2">
        <v>86.2</v>
      </c>
      <c r="DL63" s="2">
        <v>87.5</v>
      </c>
      <c r="DM63" s="2">
        <v>91.1</v>
      </c>
      <c r="DN63" s="2">
        <v>93</v>
      </c>
      <c r="DO63" s="2">
        <v>99.9</v>
      </c>
      <c r="DP63" s="2">
        <v>98.2</v>
      </c>
      <c r="DQ63" s="2">
        <v>107.8</v>
      </c>
      <c r="DR63" s="2">
        <v>104</v>
      </c>
      <c r="DS63" s="2">
        <v>92.3</v>
      </c>
      <c r="DT63" s="2">
        <v>96</v>
      </c>
      <c r="DU63" s="2">
        <v>99.4</v>
      </c>
      <c r="DV63" s="2">
        <v>97.8</v>
      </c>
      <c r="DW63" s="2">
        <v>100.7</v>
      </c>
      <c r="DX63" s="2">
        <v>105.8</v>
      </c>
      <c r="DY63" s="2">
        <v>106.2</v>
      </c>
      <c r="DZ63" s="2">
        <v>115.9</v>
      </c>
      <c r="EA63" s="2">
        <v>115.5</v>
      </c>
      <c r="EB63" s="2">
        <v>112.9</v>
      </c>
      <c r="EC63" s="2">
        <v>113.5</v>
      </c>
      <c r="ED63" s="2">
        <v>115.2</v>
      </c>
      <c r="EE63" s="2">
        <v>96.8</v>
      </c>
      <c r="EF63" s="2">
        <v>105</v>
      </c>
      <c r="EG63" s="2">
        <v>100.6</v>
      </c>
      <c r="EH63" s="2">
        <v>96.8</v>
      </c>
      <c r="EI63" s="2">
        <v>98.2</v>
      </c>
      <c r="EJ63" s="2">
        <v>98</v>
      </c>
      <c r="EK63" s="2">
        <v>98.1</v>
      </c>
      <c r="EL63" s="2">
        <v>98.8</v>
      </c>
      <c r="EM63" s="2">
        <v>101.6</v>
      </c>
      <c r="EN63" s="2">
        <v>101.4</v>
      </c>
      <c r="EO63" s="2">
        <v>107.5</v>
      </c>
      <c r="EP63" s="2">
        <v>108.1</v>
      </c>
      <c r="EQ63" s="2">
        <v>93.9</v>
      </c>
      <c r="ER63" s="2">
        <v>116.4</v>
      </c>
      <c r="ES63" s="2">
        <v>113.7</v>
      </c>
      <c r="ET63" s="2">
        <v>116.2</v>
      </c>
      <c r="EU63" s="2">
        <v>116.8</v>
      </c>
      <c r="EV63" s="2">
        <v>118.5</v>
      </c>
      <c r="EW63" s="2">
        <v>121.3</v>
      </c>
      <c r="EX63" s="2">
        <v>127.3</v>
      </c>
      <c r="EY63" s="2">
        <v>131.19999999999999</v>
      </c>
      <c r="EZ63" s="2">
        <v>130.5</v>
      </c>
      <c r="FA63" s="2">
        <v>143.30000000000001</v>
      </c>
      <c r="FB63" s="2">
        <v>129</v>
      </c>
      <c r="FC63" s="2">
        <v>111.9</v>
      </c>
      <c r="FD63" s="2">
        <v>131.1</v>
      </c>
      <c r="FE63" s="2">
        <v>126.4</v>
      </c>
      <c r="FF63" s="2">
        <v>127.4</v>
      </c>
      <c r="FG63" s="2">
        <v>128.5</v>
      </c>
      <c r="FH63" s="2">
        <v>124.5</v>
      </c>
      <c r="FI63" s="2">
        <v>128.5</v>
      </c>
      <c r="FJ63" s="2">
        <v>128.80000000000001</v>
      </c>
      <c r="FK63" s="2">
        <v>119.3</v>
      </c>
      <c r="FL63" s="2">
        <v>120.9</v>
      </c>
      <c r="FM63" s="2">
        <v>125.9</v>
      </c>
      <c r="FN63" s="2">
        <v>128.69999999999999</v>
      </c>
      <c r="FO63" s="2">
        <v>118.5</v>
      </c>
      <c r="FP63" s="2">
        <v>122.6</v>
      </c>
      <c r="FQ63" s="2">
        <v>132.1</v>
      </c>
      <c r="FR63" s="2">
        <v>127.7</v>
      </c>
      <c r="FS63" s="2">
        <v>127.7</v>
      </c>
      <c r="FT63" s="2">
        <v>140.5</v>
      </c>
      <c r="FU63" s="2">
        <v>136.80000000000001</v>
      </c>
      <c r="FV63" s="2">
        <v>135.4</v>
      </c>
      <c r="FW63" s="2">
        <v>141</v>
      </c>
      <c r="FX63" s="2">
        <v>134</v>
      </c>
      <c r="FY63" s="2">
        <v>141.69999999999999</v>
      </c>
      <c r="FZ63" s="2">
        <v>142</v>
      </c>
      <c r="GA63" s="2">
        <v>123.1</v>
      </c>
      <c r="GB63" s="2">
        <v>131.4</v>
      </c>
      <c r="GC63" s="2">
        <v>134.30000000000001</v>
      </c>
      <c r="GD63" s="2">
        <v>144.69999999999999</v>
      </c>
      <c r="GE63" s="2">
        <v>143.5</v>
      </c>
      <c r="GF63" s="2">
        <v>151.5</v>
      </c>
      <c r="GG63" s="2">
        <v>146.6</v>
      </c>
      <c r="GH63" s="2">
        <v>145.4</v>
      </c>
      <c r="GI63" s="2">
        <v>162.6</v>
      </c>
      <c r="GJ63" s="2">
        <v>151.30000000000001</v>
      </c>
      <c r="GK63" s="2">
        <v>172.5</v>
      </c>
      <c r="GL63" s="2">
        <v>165.4</v>
      </c>
      <c r="GM63" s="2">
        <v>144.6</v>
      </c>
      <c r="GN63" s="2">
        <v>155.19999999999999</v>
      </c>
      <c r="GO63" s="2">
        <v>155.69999999999999</v>
      </c>
      <c r="GP63" s="2">
        <v>161.30000000000001</v>
      </c>
      <c r="GQ63" s="2">
        <v>150.4</v>
      </c>
      <c r="GR63" s="2">
        <v>147.30000000000001</v>
      </c>
      <c r="GS63" s="2">
        <v>144.80000000000001</v>
      </c>
      <c r="GT63" s="2">
        <v>150.5</v>
      </c>
      <c r="GU63" s="2">
        <v>160.5</v>
      </c>
      <c r="GV63" s="2">
        <v>140.6</v>
      </c>
      <c r="GW63" s="2">
        <v>155.1</v>
      </c>
      <c r="GX63" s="2">
        <v>153.19999999999999</v>
      </c>
      <c r="GY63" s="2">
        <v>131.5</v>
      </c>
      <c r="GZ63" s="2">
        <v>142.9</v>
      </c>
      <c r="HA63" s="2">
        <v>139.30000000000001</v>
      </c>
      <c r="HB63" s="2">
        <v>140.1</v>
      </c>
      <c r="HC63" s="2">
        <v>146.19999999999999</v>
      </c>
      <c r="HD63" s="2">
        <v>145.9</v>
      </c>
      <c r="HE63" s="2">
        <v>145.5</v>
      </c>
      <c r="HF63" s="2">
        <v>149.80000000000001</v>
      </c>
      <c r="HG63" s="2">
        <v>154.80000000000001</v>
      </c>
      <c r="HH63" s="2">
        <v>152.5</v>
      </c>
      <c r="HI63" s="2">
        <v>161.30000000000001</v>
      </c>
      <c r="HJ63" s="2">
        <v>147.30000000000001</v>
      </c>
      <c r="HK63" s="2">
        <v>128.5</v>
      </c>
      <c r="HL63" s="2">
        <v>143.19999999999999</v>
      </c>
      <c r="HM63" s="2">
        <v>138.9</v>
      </c>
      <c r="HN63" s="2">
        <v>141.19999999999999</v>
      </c>
      <c r="HO63" s="2">
        <v>131.5</v>
      </c>
      <c r="HP63" s="2">
        <v>134.4</v>
      </c>
      <c r="HQ63" s="2">
        <v>133.80000000000001</v>
      </c>
      <c r="HR63" s="2">
        <v>136</v>
      </c>
      <c r="HS63" s="2">
        <v>143.4</v>
      </c>
      <c r="HT63" s="2">
        <v>147</v>
      </c>
      <c r="HU63" s="2">
        <v>155.69999999999999</v>
      </c>
      <c r="HV63" s="2">
        <v>153.1</v>
      </c>
      <c r="HW63" s="2">
        <v>129.80000000000001</v>
      </c>
      <c r="HX63" s="2">
        <v>147.5</v>
      </c>
      <c r="HY63" s="2">
        <v>141.9</v>
      </c>
      <c r="HZ63" s="2">
        <v>149.30000000000001</v>
      </c>
      <c r="IA63" s="2">
        <v>145.69999999999999</v>
      </c>
      <c r="IB63" s="2">
        <v>149.4</v>
      </c>
      <c r="IC63" s="2">
        <v>152.5</v>
      </c>
      <c r="ID63" s="2">
        <v>149.5</v>
      </c>
      <c r="IE63" s="2">
        <v>152.69999999999999</v>
      </c>
      <c r="IF63" s="2">
        <v>153.69999999999999</v>
      </c>
      <c r="IG63" s="2">
        <v>162.30000000000001</v>
      </c>
      <c r="IH63" s="2">
        <v>152.69999999999999</v>
      </c>
      <c r="II63" s="2">
        <v>135.1</v>
      </c>
      <c r="IJ63" s="2">
        <v>151.6</v>
      </c>
      <c r="IK63" s="2">
        <v>152.4</v>
      </c>
      <c r="IL63" s="2">
        <v>164.1</v>
      </c>
      <c r="IM63" s="2">
        <v>156.69999999999999</v>
      </c>
      <c r="IN63" s="2">
        <v>157.69999999999999</v>
      </c>
      <c r="IO63" s="2">
        <v>155.19999999999999</v>
      </c>
      <c r="IP63" s="2">
        <v>154.30000000000001</v>
      </c>
      <c r="IQ63" s="2">
        <v>172</v>
      </c>
      <c r="IR63" s="2">
        <v>166.1</v>
      </c>
      <c r="IS63" s="2">
        <v>181.7</v>
      </c>
      <c r="IT63" s="2">
        <v>175.3</v>
      </c>
      <c r="IU63" s="2">
        <v>145.80000000000001</v>
      </c>
      <c r="IV63" s="2">
        <v>161</v>
      </c>
      <c r="IW63" s="2">
        <v>171.6</v>
      </c>
      <c r="IX63" s="2">
        <v>184</v>
      </c>
      <c r="IY63" s="2">
        <v>181.2</v>
      </c>
      <c r="IZ63" s="2">
        <v>195.8</v>
      </c>
      <c r="JA63" s="2">
        <v>194.9</v>
      </c>
      <c r="JB63" s="2">
        <v>187.1</v>
      </c>
      <c r="JC63" s="2">
        <v>204.5</v>
      </c>
      <c r="JD63" s="2">
        <v>197.4</v>
      </c>
      <c r="JE63" s="2">
        <v>218.1</v>
      </c>
      <c r="JF63" s="2">
        <v>222.9</v>
      </c>
      <c r="JG63" s="2">
        <v>200.1</v>
      </c>
      <c r="JH63" s="2">
        <v>192.8</v>
      </c>
      <c r="JI63" s="2">
        <v>201</v>
      </c>
      <c r="JJ63" s="2">
        <v>190.6</v>
      </c>
      <c r="JK63" s="2">
        <v>190</v>
      </c>
      <c r="JL63" s="2">
        <v>202.9</v>
      </c>
      <c r="JM63" s="2">
        <v>204.5</v>
      </c>
      <c r="JN63" s="2">
        <v>211.2</v>
      </c>
      <c r="JO63" s="2">
        <v>205.4</v>
      </c>
      <c r="JP63" s="2">
        <v>193</v>
      </c>
      <c r="JQ63" s="2">
        <v>215.5</v>
      </c>
      <c r="JR63" s="2">
        <v>205.3</v>
      </c>
      <c r="JS63" s="2">
        <v>179.4</v>
      </c>
      <c r="JT63" s="2">
        <v>197.7</v>
      </c>
      <c r="JU63" s="2">
        <v>200</v>
      </c>
      <c r="JV63" s="2">
        <v>198.2</v>
      </c>
      <c r="JW63" s="2">
        <v>200.6</v>
      </c>
      <c r="JX63" s="2">
        <v>193.1</v>
      </c>
      <c r="JY63" s="2">
        <v>192.2</v>
      </c>
      <c r="JZ63" s="2">
        <v>189.5</v>
      </c>
      <c r="KA63" s="2">
        <v>193.5</v>
      </c>
      <c r="KB63" s="2">
        <v>189.5</v>
      </c>
      <c r="KC63" s="2">
        <v>208.8</v>
      </c>
      <c r="KD63" s="2">
        <v>196.9</v>
      </c>
      <c r="KE63" s="2">
        <v>169.3</v>
      </c>
      <c r="KF63" s="2">
        <v>187.4</v>
      </c>
      <c r="KG63" s="2">
        <v>200</v>
      </c>
      <c r="KH63" s="2">
        <v>196.7</v>
      </c>
      <c r="KI63" s="2">
        <v>197.7</v>
      </c>
      <c r="KJ63" s="2">
        <v>193.8</v>
      </c>
      <c r="KK63" s="2">
        <v>196.1</v>
      </c>
      <c r="KL63" s="2">
        <v>190.9</v>
      </c>
      <c r="KM63" s="2">
        <v>205.2</v>
      </c>
      <c r="KN63" s="2">
        <v>197.4</v>
      </c>
      <c r="KO63" s="2">
        <v>206.8</v>
      </c>
      <c r="KP63" s="2">
        <v>201.4</v>
      </c>
      <c r="KQ63" s="2">
        <v>172.6</v>
      </c>
      <c r="KR63" s="2">
        <v>197.2</v>
      </c>
      <c r="KS63" s="2">
        <v>192.6</v>
      </c>
      <c r="KT63" s="2">
        <v>207.5</v>
      </c>
      <c r="KU63" s="2">
        <v>213.4</v>
      </c>
      <c r="KV63" s="2">
        <v>221.6</v>
      </c>
      <c r="KW63" s="2">
        <v>229.1</v>
      </c>
      <c r="KX63" s="2">
        <v>217.3</v>
      </c>
      <c r="KY63" s="2">
        <v>201.2</v>
      </c>
      <c r="KZ63" s="2">
        <v>209.4</v>
      </c>
      <c r="LA63" s="2">
        <v>222.2</v>
      </c>
      <c r="LB63" s="2">
        <v>212</v>
      </c>
      <c r="LC63" s="2">
        <v>194</v>
      </c>
      <c r="LD63" s="2">
        <v>193.7</v>
      </c>
      <c r="LE63" s="2">
        <v>204.7</v>
      </c>
      <c r="LF63" s="2">
        <v>205.2</v>
      </c>
      <c r="LG63" s="2">
        <v>201.4</v>
      </c>
      <c r="LH63" s="2">
        <v>213.5</v>
      </c>
      <c r="LI63" s="2">
        <v>214.8</v>
      </c>
      <c r="LJ63" s="2">
        <v>213.8</v>
      </c>
      <c r="LK63" s="2">
        <v>229.2</v>
      </c>
      <c r="LL63" s="2">
        <v>228</v>
      </c>
      <c r="LM63" s="2">
        <v>250.3</v>
      </c>
      <c r="LN63" s="2">
        <v>233.9</v>
      </c>
      <c r="LO63" s="2">
        <v>199.8</v>
      </c>
      <c r="LP63" s="2">
        <v>228</v>
      </c>
      <c r="LQ63" s="2">
        <v>241.3</v>
      </c>
      <c r="LR63" s="2">
        <v>249.3</v>
      </c>
      <c r="LS63" s="2">
        <v>240.7</v>
      </c>
      <c r="LT63" s="2">
        <v>258.60000000000002</v>
      </c>
      <c r="LU63" s="2">
        <v>249.4</v>
      </c>
      <c r="LV63" s="2">
        <v>255.3</v>
      </c>
      <c r="LW63" s="2">
        <v>248.8</v>
      </c>
      <c r="LX63" s="2">
        <v>228.2</v>
      </c>
      <c r="LY63" s="2">
        <v>255.7</v>
      </c>
      <c r="LZ63" s="2">
        <v>235.5</v>
      </c>
      <c r="MA63" s="2">
        <v>198.9</v>
      </c>
      <c r="MB63" s="2">
        <v>221.6</v>
      </c>
      <c r="MC63" s="2">
        <v>210.1</v>
      </c>
      <c r="MD63" s="2">
        <v>217.6</v>
      </c>
      <c r="ME63" s="2">
        <v>214.9</v>
      </c>
      <c r="MF63" s="2">
        <v>240.1</v>
      </c>
      <c r="MG63" s="2">
        <v>230.5</v>
      </c>
      <c r="MH63" s="2">
        <v>228.5</v>
      </c>
      <c r="MI63" s="2">
        <v>231.5</v>
      </c>
      <c r="MJ63" s="2">
        <v>221.2</v>
      </c>
      <c r="MK63" s="2">
        <v>237.2</v>
      </c>
      <c r="ML63" s="2">
        <v>224.8</v>
      </c>
      <c r="MM63" s="2">
        <v>206.2</v>
      </c>
      <c r="MN63" s="2">
        <v>228.1</v>
      </c>
      <c r="MO63" s="2">
        <v>233.8</v>
      </c>
      <c r="MP63" s="2">
        <v>238.2</v>
      </c>
    </row>
    <row r="64" spans="1:354" x14ac:dyDescent="0.25">
      <c r="A64" t="s">
        <v>62</v>
      </c>
      <c r="B64" s="12" t="s">
        <v>282</v>
      </c>
      <c r="C64" t="s">
        <v>212</v>
      </c>
      <c r="D64" t="str">
        <f t="shared" si="0"/>
        <v>Cafes, restaurants &amp; takeaway food services</v>
      </c>
      <c r="E64" s="2">
        <v>45.4</v>
      </c>
      <c r="F64" s="2">
        <v>46.8</v>
      </c>
      <c r="G64" s="2">
        <v>44.8</v>
      </c>
      <c r="H64" s="2">
        <v>47.8</v>
      </c>
      <c r="I64" s="2">
        <v>48.2</v>
      </c>
      <c r="J64" s="2">
        <v>49.8</v>
      </c>
      <c r="K64" s="2">
        <v>48.8</v>
      </c>
      <c r="L64" s="2">
        <v>50.4</v>
      </c>
      <c r="M64" s="2">
        <v>55.7</v>
      </c>
      <c r="N64" s="2">
        <v>51.2</v>
      </c>
      <c r="O64" s="2">
        <v>47.6</v>
      </c>
      <c r="P64" s="2">
        <v>50.5</v>
      </c>
      <c r="Q64" s="2">
        <v>48.3</v>
      </c>
      <c r="R64" s="2">
        <v>48.9</v>
      </c>
      <c r="S64" s="2">
        <v>47.5</v>
      </c>
      <c r="T64" s="2">
        <v>49.9</v>
      </c>
      <c r="U64" s="2">
        <v>51.5</v>
      </c>
      <c r="V64" s="2">
        <v>50.5</v>
      </c>
      <c r="W64" s="2">
        <v>52.4</v>
      </c>
      <c r="X64" s="2">
        <v>54.5</v>
      </c>
      <c r="Y64" s="2">
        <v>62.6</v>
      </c>
      <c r="Z64" s="2">
        <v>55.4</v>
      </c>
      <c r="AA64" s="2">
        <v>49.7</v>
      </c>
      <c r="AB64" s="2">
        <v>52.5</v>
      </c>
      <c r="AC64" s="2">
        <v>51.7</v>
      </c>
      <c r="AD64" s="2">
        <v>54.6</v>
      </c>
      <c r="AE64" s="2">
        <v>52.8</v>
      </c>
      <c r="AF64" s="2">
        <v>56.6</v>
      </c>
      <c r="AG64" s="2">
        <v>60.6</v>
      </c>
      <c r="AH64" s="2">
        <v>59.6</v>
      </c>
      <c r="AI64" s="2">
        <v>62.5</v>
      </c>
      <c r="AJ64" s="2">
        <v>64.2</v>
      </c>
      <c r="AK64" s="2">
        <v>70.900000000000006</v>
      </c>
      <c r="AL64" s="2">
        <v>66.900000000000006</v>
      </c>
      <c r="AM64" s="2">
        <v>59.4</v>
      </c>
      <c r="AN64" s="2">
        <v>61.5</v>
      </c>
      <c r="AO64" s="2">
        <v>61.5</v>
      </c>
      <c r="AP64" s="2">
        <v>63.9</v>
      </c>
      <c r="AQ64" s="2">
        <v>57.5</v>
      </c>
      <c r="AR64" s="2">
        <v>63.1</v>
      </c>
      <c r="AS64" s="2">
        <v>67.400000000000006</v>
      </c>
      <c r="AT64" s="2">
        <v>64</v>
      </c>
      <c r="AU64" s="2">
        <v>70.099999999999994</v>
      </c>
      <c r="AV64" s="2">
        <v>71.8</v>
      </c>
      <c r="AW64" s="2">
        <v>77.900000000000006</v>
      </c>
      <c r="AX64" s="2">
        <v>81.099999999999994</v>
      </c>
      <c r="AY64" s="2">
        <v>70.3</v>
      </c>
      <c r="AZ64" s="2">
        <v>74.099999999999994</v>
      </c>
      <c r="BA64" s="2">
        <v>73.099999999999994</v>
      </c>
      <c r="BB64" s="2">
        <v>77</v>
      </c>
      <c r="BC64" s="2">
        <v>74</v>
      </c>
      <c r="BD64" s="2">
        <v>74.900000000000006</v>
      </c>
      <c r="BE64" s="2">
        <v>76.099999999999994</v>
      </c>
      <c r="BF64" s="2">
        <v>75.2</v>
      </c>
      <c r="BG64" s="2">
        <v>82.9</v>
      </c>
      <c r="BH64" s="2">
        <v>79.7</v>
      </c>
      <c r="BI64" s="2">
        <v>92.4</v>
      </c>
      <c r="BJ64" s="2">
        <v>92.5</v>
      </c>
      <c r="BK64" s="2">
        <v>80</v>
      </c>
      <c r="BL64" s="2">
        <v>82.1</v>
      </c>
      <c r="BM64" s="2">
        <v>83.1</v>
      </c>
      <c r="BN64" s="2">
        <v>77.400000000000006</v>
      </c>
      <c r="BO64" s="2">
        <v>72.8</v>
      </c>
      <c r="BP64" s="2">
        <v>88.9</v>
      </c>
      <c r="BQ64" s="2">
        <v>85</v>
      </c>
      <c r="BR64" s="2">
        <v>86.1</v>
      </c>
      <c r="BS64" s="2">
        <v>95.5</v>
      </c>
      <c r="BT64" s="2">
        <v>96.4</v>
      </c>
      <c r="BU64" s="2">
        <v>112.1</v>
      </c>
      <c r="BV64" s="2">
        <v>99.9</v>
      </c>
      <c r="BW64" s="2">
        <v>91.2</v>
      </c>
      <c r="BX64" s="2">
        <v>95.6</v>
      </c>
      <c r="BY64" s="2">
        <v>95.4</v>
      </c>
      <c r="BZ64" s="2">
        <v>108.8</v>
      </c>
      <c r="CA64" s="2">
        <v>117.9</v>
      </c>
      <c r="CB64" s="2">
        <v>124.9</v>
      </c>
      <c r="CC64" s="2">
        <v>122.7</v>
      </c>
      <c r="CD64" s="2">
        <v>122</v>
      </c>
      <c r="CE64" s="2">
        <v>121.2</v>
      </c>
      <c r="CF64" s="2">
        <v>87.2</v>
      </c>
      <c r="CG64" s="2">
        <v>114.3</v>
      </c>
      <c r="CH64" s="2">
        <v>123.3</v>
      </c>
      <c r="CI64" s="2">
        <v>101.8</v>
      </c>
      <c r="CJ64" s="2">
        <v>113.2</v>
      </c>
      <c r="CK64" s="2">
        <v>110.8</v>
      </c>
      <c r="CL64" s="2">
        <v>113.9</v>
      </c>
      <c r="CM64" s="2">
        <v>119</v>
      </c>
      <c r="CN64" s="2">
        <v>127</v>
      </c>
      <c r="CO64" s="2">
        <v>129.19999999999999</v>
      </c>
      <c r="CP64" s="2">
        <v>134.5</v>
      </c>
      <c r="CQ64" s="2">
        <v>130.80000000000001</v>
      </c>
      <c r="CR64" s="2">
        <v>127</v>
      </c>
      <c r="CS64" s="2">
        <v>151.19999999999999</v>
      </c>
      <c r="CT64" s="2">
        <v>157.1</v>
      </c>
      <c r="CU64" s="2">
        <v>124.8</v>
      </c>
      <c r="CV64" s="2">
        <v>144.9</v>
      </c>
      <c r="CW64" s="2">
        <v>140.69999999999999</v>
      </c>
      <c r="CX64" s="2">
        <v>142.80000000000001</v>
      </c>
      <c r="CY64" s="2">
        <v>143</v>
      </c>
      <c r="CZ64" s="2">
        <v>149.19999999999999</v>
      </c>
      <c r="DA64" s="2">
        <v>154.9</v>
      </c>
      <c r="DB64" s="2">
        <v>142.9</v>
      </c>
      <c r="DC64" s="2">
        <v>147.80000000000001</v>
      </c>
      <c r="DD64" s="2">
        <v>148.4</v>
      </c>
      <c r="DE64" s="2">
        <v>165.2</v>
      </c>
      <c r="DF64" s="2">
        <v>164.2</v>
      </c>
      <c r="DG64" s="2">
        <v>144.80000000000001</v>
      </c>
      <c r="DH64" s="2">
        <v>148.4</v>
      </c>
      <c r="DI64" s="2">
        <v>146.80000000000001</v>
      </c>
      <c r="DJ64" s="2">
        <v>148.5</v>
      </c>
      <c r="DK64" s="2">
        <v>146.69999999999999</v>
      </c>
      <c r="DL64" s="2">
        <v>149.9</v>
      </c>
      <c r="DM64" s="2">
        <v>157.9</v>
      </c>
      <c r="DN64" s="2">
        <v>163.69999999999999</v>
      </c>
      <c r="DO64" s="2">
        <v>174.4</v>
      </c>
      <c r="DP64" s="2">
        <v>172.5</v>
      </c>
      <c r="DQ64" s="2">
        <v>195.5</v>
      </c>
      <c r="DR64" s="2">
        <v>188.4</v>
      </c>
      <c r="DS64" s="2">
        <v>159.19999999999999</v>
      </c>
      <c r="DT64" s="2">
        <v>175</v>
      </c>
      <c r="DU64" s="2">
        <v>176.8</v>
      </c>
      <c r="DV64" s="2">
        <v>174.9</v>
      </c>
      <c r="DW64" s="2">
        <v>179.8</v>
      </c>
      <c r="DX64" s="2">
        <v>183.7</v>
      </c>
      <c r="DY64" s="2">
        <v>176.9</v>
      </c>
      <c r="DZ64" s="2">
        <v>193.2</v>
      </c>
      <c r="EA64" s="2">
        <v>195.8</v>
      </c>
      <c r="EB64" s="2">
        <v>192</v>
      </c>
      <c r="EC64" s="2">
        <v>202.1</v>
      </c>
      <c r="ED64" s="2">
        <v>196.9</v>
      </c>
      <c r="EE64" s="2">
        <v>166.5</v>
      </c>
      <c r="EF64" s="2">
        <v>179.9</v>
      </c>
      <c r="EG64" s="2">
        <v>177.6</v>
      </c>
      <c r="EH64" s="2">
        <v>170.7</v>
      </c>
      <c r="EI64" s="2">
        <v>170</v>
      </c>
      <c r="EJ64" s="2">
        <v>174.9</v>
      </c>
      <c r="EK64" s="2">
        <v>171.8</v>
      </c>
      <c r="EL64" s="2">
        <v>177.6</v>
      </c>
      <c r="EM64" s="2">
        <v>183.6</v>
      </c>
      <c r="EN64" s="2">
        <v>178.1</v>
      </c>
      <c r="EO64" s="2">
        <v>207.8</v>
      </c>
      <c r="EP64" s="2">
        <v>202.6</v>
      </c>
      <c r="EQ64" s="2">
        <v>174.1</v>
      </c>
      <c r="ER64" s="2">
        <v>201</v>
      </c>
      <c r="ES64" s="2">
        <v>198.4</v>
      </c>
      <c r="ET64" s="2">
        <v>195.8</v>
      </c>
      <c r="EU64" s="2">
        <v>201.3</v>
      </c>
      <c r="EV64" s="2">
        <v>213.9</v>
      </c>
      <c r="EW64" s="2">
        <v>218.8</v>
      </c>
      <c r="EX64" s="2">
        <v>224.8</v>
      </c>
      <c r="EY64" s="2">
        <v>234.4</v>
      </c>
      <c r="EZ64" s="2">
        <v>222.7</v>
      </c>
      <c r="FA64" s="2">
        <v>254.8</v>
      </c>
      <c r="FB64" s="2">
        <v>220.9</v>
      </c>
      <c r="FC64" s="2">
        <v>188.6</v>
      </c>
      <c r="FD64" s="2">
        <v>212.1</v>
      </c>
      <c r="FE64" s="2">
        <v>210.8</v>
      </c>
      <c r="FF64" s="2">
        <v>212.6</v>
      </c>
      <c r="FG64" s="2">
        <v>210.6</v>
      </c>
      <c r="FH64" s="2">
        <v>209.6</v>
      </c>
      <c r="FI64" s="2">
        <v>220.6</v>
      </c>
      <c r="FJ64" s="2">
        <v>213.3</v>
      </c>
      <c r="FK64" s="2">
        <v>209.9</v>
      </c>
      <c r="FL64" s="2">
        <v>220.1</v>
      </c>
      <c r="FM64" s="2">
        <v>246.4</v>
      </c>
      <c r="FN64" s="2">
        <v>225</v>
      </c>
      <c r="FO64" s="2">
        <v>202.1</v>
      </c>
      <c r="FP64" s="2">
        <v>206.9</v>
      </c>
      <c r="FQ64" s="2">
        <v>225.5</v>
      </c>
      <c r="FR64" s="2">
        <v>214.2</v>
      </c>
      <c r="FS64" s="2">
        <v>214.9</v>
      </c>
      <c r="FT64" s="2">
        <v>235.2</v>
      </c>
      <c r="FU64" s="2">
        <v>227.2</v>
      </c>
      <c r="FV64" s="2">
        <v>226.9</v>
      </c>
      <c r="FW64" s="2">
        <v>234.5</v>
      </c>
      <c r="FX64" s="2">
        <v>225</v>
      </c>
      <c r="FY64" s="2">
        <v>237.5</v>
      </c>
      <c r="FZ64" s="2">
        <v>245</v>
      </c>
      <c r="GA64" s="2">
        <v>208.3</v>
      </c>
      <c r="GB64" s="2">
        <v>220.8</v>
      </c>
      <c r="GC64" s="2">
        <v>227.6</v>
      </c>
      <c r="GD64" s="2">
        <v>241.9</v>
      </c>
      <c r="GE64" s="2">
        <v>235.1</v>
      </c>
      <c r="GF64" s="2">
        <v>252.4</v>
      </c>
      <c r="GG64" s="2">
        <v>251.2</v>
      </c>
      <c r="GH64" s="2">
        <v>240.3</v>
      </c>
      <c r="GI64" s="2">
        <v>272.8</v>
      </c>
      <c r="GJ64" s="2">
        <v>254.5</v>
      </c>
      <c r="GK64" s="2">
        <v>291.3</v>
      </c>
      <c r="GL64" s="2">
        <v>263.89999999999998</v>
      </c>
      <c r="GM64" s="2">
        <v>231.1</v>
      </c>
      <c r="GN64" s="2">
        <v>247.2</v>
      </c>
      <c r="GO64" s="2">
        <v>255.3</v>
      </c>
      <c r="GP64" s="2">
        <v>261.2</v>
      </c>
      <c r="GQ64" s="2">
        <v>251.1</v>
      </c>
      <c r="GR64" s="2">
        <v>260.5</v>
      </c>
      <c r="GS64" s="2">
        <v>250.6</v>
      </c>
      <c r="GT64" s="2">
        <v>256.3</v>
      </c>
      <c r="GU64" s="2">
        <v>276</v>
      </c>
      <c r="GV64" s="2">
        <v>242.5</v>
      </c>
      <c r="GW64" s="2">
        <v>269.89999999999998</v>
      </c>
      <c r="GX64" s="2">
        <v>255.6</v>
      </c>
      <c r="GY64" s="2">
        <v>222.6</v>
      </c>
      <c r="GZ64" s="2">
        <v>238.6</v>
      </c>
      <c r="HA64" s="2">
        <v>232.8</v>
      </c>
      <c r="HB64" s="2">
        <v>238.4</v>
      </c>
      <c r="HC64" s="2">
        <v>241</v>
      </c>
      <c r="HD64" s="2">
        <v>261.10000000000002</v>
      </c>
      <c r="HE64" s="2">
        <v>255</v>
      </c>
      <c r="HF64" s="2">
        <v>256.5</v>
      </c>
      <c r="HG64" s="2">
        <v>286.8</v>
      </c>
      <c r="HH64" s="2">
        <v>287</v>
      </c>
      <c r="HI64" s="2">
        <v>312.3</v>
      </c>
      <c r="HJ64" s="2">
        <v>282.10000000000002</v>
      </c>
      <c r="HK64" s="2">
        <v>266.10000000000002</v>
      </c>
      <c r="HL64" s="2">
        <v>290.60000000000002</v>
      </c>
      <c r="HM64" s="2">
        <v>270.39999999999998</v>
      </c>
      <c r="HN64" s="2">
        <v>276.7</v>
      </c>
      <c r="HO64" s="2">
        <v>269.5</v>
      </c>
      <c r="HP64" s="2">
        <v>276.3</v>
      </c>
      <c r="HQ64" s="2">
        <v>273.39999999999998</v>
      </c>
      <c r="HR64" s="2">
        <v>271.89999999999998</v>
      </c>
      <c r="HS64" s="2">
        <v>288</v>
      </c>
      <c r="HT64" s="2">
        <v>296.2</v>
      </c>
      <c r="HU64" s="2">
        <v>308.10000000000002</v>
      </c>
      <c r="HV64" s="2">
        <v>295.2</v>
      </c>
      <c r="HW64" s="2">
        <v>266.2</v>
      </c>
      <c r="HX64" s="2">
        <v>301.89999999999998</v>
      </c>
      <c r="HY64" s="2">
        <v>287.7</v>
      </c>
      <c r="HZ64" s="2">
        <v>296.7</v>
      </c>
      <c r="IA64" s="2">
        <v>293.3</v>
      </c>
      <c r="IB64" s="2">
        <v>306</v>
      </c>
      <c r="IC64" s="2">
        <v>309.89999999999998</v>
      </c>
      <c r="ID64" s="2">
        <v>300.3</v>
      </c>
      <c r="IE64" s="2">
        <v>302.3</v>
      </c>
      <c r="IF64" s="2">
        <v>307.2</v>
      </c>
      <c r="IG64" s="2">
        <v>320.89999999999998</v>
      </c>
      <c r="IH64" s="2">
        <v>288.7</v>
      </c>
      <c r="II64" s="2">
        <v>258.89999999999998</v>
      </c>
      <c r="IJ64" s="2">
        <v>291.7</v>
      </c>
      <c r="IK64" s="2">
        <v>293.60000000000002</v>
      </c>
      <c r="IL64" s="2">
        <v>314</v>
      </c>
      <c r="IM64" s="2">
        <v>302.60000000000002</v>
      </c>
      <c r="IN64" s="2">
        <v>315.89999999999998</v>
      </c>
      <c r="IO64" s="2">
        <v>326.8</v>
      </c>
      <c r="IP64" s="2">
        <v>315.3</v>
      </c>
      <c r="IQ64" s="2">
        <v>342.6</v>
      </c>
      <c r="IR64" s="2">
        <v>352.1</v>
      </c>
      <c r="IS64" s="2">
        <v>381.5</v>
      </c>
      <c r="IT64" s="2">
        <v>342.7</v>
      </c>
      <c r="IU64" s="2">
        <v>309.89999999999998</v>
      </c>
      <c r="IV64" s="2">
        <v>337.2</v>
      </c>
      <c r="IW64" s="2">
        <v>353.4</v>
      </c>
      <c r="IX64" s="2">
        <v>381.8</v>
      </c>
      <c r="IY64" s="2">
        <v>365.7</v>
      </c>
      <c r="IZ64" s="2">
        <v>407.2</v>
      </c>
      <c r="JA64" s="2">
        <v>411.3</v>
      </c>
      <c r="JB64" s="2">
        <v>400.2</v>
      </c>
      <c r="JC64" s="2">
        <v>462.1</v>
      </c>
      <c r="JD64" s="2">
        <v>447.3</v>
      </c>
      <c r="JE64" s="2">
        <v>492.7</v>
      </c>
      <c r="JF64" s="2">
        <v>471.6</v>
      </c>
      <c r="JG64" s="2">
        <v>420.1</v>
      </c>
      <c r="JH64" s="2">
        <v>421</v>
      </c>
      <c r="JI64" s="2">
        <v>418.4</v>
      </c>
      <c r="JJ64" s="2">
        <v>423</v>
      </c>
      <c r="JK64" s="2">
        <v>417.5</v>
      </c>
      <c r="JL64" s="2">
        <v>439.3</v>
      </c>
      <c r="JM64" s="2">
        <v>448.2</v>
      </c>
      <c r="JN64" s="2">
        <v>464.5</v>
      </c>
      <c r="JO64" s="2">
        <v>461</v>
      </c>
      <c r="JP64" s="2">
        <v>425.4</v>
      </c>
      <c r="JQ64" s="2">
        <v>479.3</v>
      </c>
      <c r="JR64" s="2">
        <v>440.5</v>
      </c>
      <c r="JS64" s="2">
        <v>395.4</v>
      </c>
      <c r="JT64" s="2">
        <v>434.9</v>
      </c>
      <c r="JU64" s="2">
        <v>427.2</v>
      </c>
      <c r="JV64" s="2">
        <v>432.3</v>
      </c>
      <c r="JW64" s="2">
        <v>429.5</v>
      </c>
      <c r="JX64" s="2">
        <v>445</v>
      </c>
      <c r="JY64" s="2">
        <v>437.6</v>
      </c>
      <c r="JZ64" s="2">
        <v>442.1</v>
      </c>
      <c r="KA64" s="2">
        <v>481.2</v>
      </c>
      <c r="KB64" s="2">
        <v>474.1</v>
      </c>
      <c r="KC64" s="2">
        <v>543.6</v>
      </c>
      <c r="KD64" s="2">
        <v>457.6</v>
      </c>
      <c r="KE64" s="2">
        <v>400.5</v>
      </c>
      <c r="KF64" s="2">
        <v>448.1</v>
      </c>
      <c r="KG64" s="2">
        <v>447.5</v>
      </c>
      <c r="KH64" s="2">
        <v>444.2</v>
      </c>
      <c r="KI64" s="2">
        <v>437.3</v>
      </c>
      <c r="KJ64" s="2">
        <v>447.2</v>
      </c>
      <c r="KK64" s="2">
        <v>463.9</v>
      </c>
      <c r="KL64" s="2">
        <v>460.3</v>
      </c>
      <c r="KM64" s="2">
        <v>491.6</v>
      </c>
      <c r="KN64" s="2">
        <v>462.7</v>
      </c>
      <c r="KO64" s="2">
        <v>484.5</v>
      </c>
      <c r="KP64" s="2">
        <v>457</v>
      </c>
      <c r="KQ64" s="2">
        <v>411.8</v>
      </c>
      <c r="KR64" s="2">
        <v>469.8</v>
      </c>
      <c r="KS64" s="2">
        <v>458</v>
      </c>
      <c r="KT64" s="2">
        <v>492.1</v>
      </c>
      <c r="KU64" s="2">
        <v>497.2</v>
      </c>
      <c r="KV64" s="2">
        <v>520.1</v>
      </c>
      <c r="KW64" s="2">
        <v>527.1</v>
      </c>
      <c r="KX64" s="2">
        <v>509.5</v>
      </c>
      <c r="KY64" s="2">
        <v>527.4</v>
      </c>
      <c r="KZ64" s="2">
        <v>539.4</v>
      </c>
      <c r="LA64" s="2">
        <v>589.9</v>
      </c>
      <c r="LB64" s="2">
        <v>506.1</v>
      </c>
      <c r="LC64" s="2">
        <v>460.4</v>
      </c>
      <c r="LD64" s="2">
        <v>469.2</v>
      </c>
      <c r="LE64" s="2">
        <v>450.5</v>
      </c>
      <c r="LF64" s="2">
        <v>469.4</v>
      </c>
      <c r="LG64" s="2">
        <v>451.3</v>
      </c>
      <c r="LH64" s="2">
        <v>479.7</v>
      </c>
      <c r="LI64" s="2">
        <v>484.9</v>
      </c>
      <c r="LJ64" s="2">
        <v>470.2</v>
      </c>
      <c r="LK64" s="2">
        <v>504.4</v>
      </c>
      <c r="LL64" s="2">
        <v>497.5</v>
      </c>
      <c r="LM64" s="2">
        <v>537.29999999999995</v>
      </c>
      <c r="LN64" s="2">
        <v>486.7</v>
      </c>
      <c r="LO64" s="2">
        <v>406.1</v>
      </c>
      <c r="LP64" s="2">
        <v>469.8</v>
      </c>
      <c r="LQ64" s="2">
        <v>474.1</v>
      </c>
      <c r="LR64" s="2">
        <v>504.8</v>
      </c>
      <c r="LS64" s="2">
        <v>479.7</v>
      </c>
      <c r="LT64" s="2">
        <v>515.5</v>
      </c>
      <c r="LU64" s="2">
        <v>509.5</v>
      </c>
      <c r="LV64" s="2">
        <v>514.9</v>
      </c>
      <c r="LW64" s="2">
        <v>520.79999999999995</v>
      </c>
      <c r="LX64" s="2">
        <v>489.5</v>
      </c>
      <c r="LY64" s="2">
        <v>556.5</v>
      </c>
      <c r="LZ64" s="2">
        <v>478</v>
      </c>
      <c r="MA64" s="2">
        <v>432.8</v>
      </c>
      <c r="MB64" s="2">
        <v>479.1</v>
      </c>
      <c r="MC64" s="2">
        <v>464.7</v>
      </c>
      <c r="MD64" s="2">
        <v>483.2</v>
      </c>
      <c r="ME64" s="2">
        <v>468</v>
      </c>
      <c r="MF64" s="2">
        <v>565.70000000000005</v>
      </c>
      <c r="MG64" s="2">
        <v>543.1</v>
      </c>
      <c r="MH64" s="2">
        <v>516.9</v>
      </c>
      <c r="MI64" s="2">
        <v>526.70000000000005</v>
      </c>
      <c r="MJ64" s="2">
        <v>506.3</v>
      </c>
      <c r="MK64" s="2">
        <v>556.6</v>
      </c>
      <c r="ML64" s="2">
        <v>477.9</v>
      </c>
      <c r="MM64" s="2">
        <v>461.8</v>
      </c>
      <c r="MN64" s="2">
        <v>502.7</v>
      </c>
      <c r="MO64" s="2">
        <v>496.6</v>
      </c>
      <c r="MP64" s="2">
        <v>505.1</v>
      </c>
    </row>
    <row r="65" spans="1:354" x14ac:dyDescent="0.25">
      <c r="A65" t="s">
        <v>63</v>
      </c>
      <c r="B65" s="12" t="s">
        <v>283</v>
      </c>
      <c r="C65" t="s">
        <v>212</v>
      </c>
      <c r="D65" t="str">
        <f t="shared" si="0"/>
        <v>All Industries</v>
      </c>
      <c r="E65" s="2">
        <v>486.3</v>
      </c>
      <c r="F65" s="2">
        <v>492.8</v>
      </c>
      <c r="G65" s="2">
        <v>494.1</v>
      </c>
      <c r="H65" s="2">
        <v>515.6</v>
      </c>
      <c r="I65" s="2">
        <v>501.4</v>
      </c>
      <c r="J65" s="2">
        <v>517.70000000000005</v>
      </c>
      <c r="K65" s="2">
        <v>504.2</v>
      </c>
      <c r="L65" s="2">
        <v>536</v>
      </c>
      <c r="M65" s="2">
        <v>715.9</v>
      </c>
      <c r="N65" s="2">
        <v>502.4</v>
      </c>
      <c r="O65" s="2">
        <v>470</v>
      </c>
      <c r="P65" s="2">
        <v>535.70000000000005</v>
      </c>
      <c r="Q65" s="2">
        <v>509</v>
      </c>
      <c r="R65" s="2">
        <v>527.5</v>
      </c>
      <c r="S65" s="2">
        <v>524.20000000000005</v>
      </c>
      <c r="T65" s="2">
        <v>534.79999999999995</v>
      </c>
      <c r="U65" s="2">
        <v>551</v>
      </c>
      <c r="V65" s="2">
        <v>553.9</v>
      </c>
      <c r="W65" s="2">
        <v>545.1</v>
      </c>
      <c r="X65" s="2">
        <v>593.29999999999995</v>
      </c>
      <c r="Y65" s="2">
        <v>772.2</v>
      </c>
      <c r="Z65" s="2">
        <v>548.9</v>
      </c>
      <c r="AA65" s="2">
        <v>513.70000000000005</v>
      </c>
      <c r="AB65" s="2">
        <v>555.70000000000005</v>
      </c>
      <c r="AC65" s="2">
        <v>532.20000000000005</v>
      </c>
      <c r="AD65" s="2">
        <v>593.6</v>
      </c>
      <c r="AE65" s="2">
        <v>560.70000000000005</v>
      </c>
      <c r="AF65" s="2">
        <v>592.4</v>
      </c>
      <c r="AG65" s="2">
        <v>620.29999999999995</v>
      </c>
      <c r="AH65" s="2">
        <v>591.70000000000005</v>
      </c>
      <c r="AI65" s="2">
        <v>627.79999999999995</v>
      </c>
      <c r="AJ65" s="2">
        <v>658.8</v>
      </c>
      <c r="AK65" s="2">
        <v>833.8</v>
      </c>
      <c r="AL65" s="2">
        <v>627.20000000000005</v>
      </c>
      <c r="AM65" s="2">
        <v>548.70000000000005</v>
      </c>
      <c r="AN65" s="2">
        <v>616</v>
      </c>
      <c r="AO65" s="2">
        <v>606.4</v>
      </c>
      <c r="AP65" s="2">
        <v>675.3</v>
      </c>
      <c r="AQ65" s="2">
        <v>613.79999999999995</v>
      </c>
      <c r="AR65" s="2">
        <v>649.70000000000005</v>
      </c>
      <c r="AS65" s="2">
        <v>672.4</v>
      </c>
      <c r="AT65" s="2">
        <v>652.5</v>
      </c>
      <c r="AU65" s="2">
        <v>709.8</v>
      </c>
      <c r="AV65" s="2">
        <v>726.7</v>
      </c>
      <c r="AW65" s="2">
        <v>933.2</v>
      </c>
      <c r="AX65" s="2">
        <v>722.2</v>
      </c>
      <c r="AY65" s="2">
        <v>639.29999999999995</v>
      </c>
      <c r="AZ65" s="2">
        <v>672.1</v>
      </c>
      <c r="BA65" s="2">
        <v>684.1</v>
      </c>
      <c r="BB65" s="2">
        <v>753.3</v>
      </c>
      <c r="BC65" s="2">
        <v>693.7</v>
      </c>
      <c r="BD65" s="2">
        <v>717.8</v>
      </c>
      <c r="BE65" s="2">
        <v>720.3</v>
      </c>
      <c r="BF65" s="2">
        <v>733.3</v>
      </c>
      <c r="BG65" s="2">
        <v>776.3</v>
      </c>
      <c r="BH65" s="2">
        <v>757.7</v>
      </c>
      <c r="BI65" s="2">
        <v>1044.4000000000001</v>
      </c>
      <c r="BJ65" s="2">
        <v>782.2</v>
      </c>
      <c r="BK65" s="2">
        <v>688.4</v>
      </c>
      <c r="BL65" s="2">
        <v>733.3</v>
      </c>
      <c r="BM65" s="2">
        <v>746.4</v>
      </c>
      <c r="BN65" s="2">
        <v>758.6</v>
      </c>
      <c r="BO65" s="2">
        <v>732.6</v>
      </c>
      <c r="BP65" s="2">
        <v>815.6</v>
      </c>
      <c r="BQ65" s="2">
        <v>771.1</v>
      </c>
      <c r="BR65" s="2">
        <v>802.2</v>
      </c>
      <c r="BS65" s="2">
        <v>861.7</v>
      </c>
      <c r="BT65" s="2">
        <v>853.5</v>
      </c>
      <c r="BU65" s="2">
        <v>1167.2</v>
      </c>
      <c r="BV65" s="2">
        <v>839.5</v>
      </c>
      <c r="BW65" s="2">
        <v>785.8</v>
      </c>
      <c r="BX65" s="2">
        <v>874.6</v>
      </c>
      <c r="BY65" s="2">
        <v>838.9</v>
      </c>
      <c r="BZ65" s="2">
        <v>900.7</v>
      </c>
      <c r="CA65" s="2">
        <v>954.6</v>
      </c>
      <c r="CB65" s="2">
        <v>985</v>
      </c>
      <c r="CC65" s="2">
        <v>982.9</v>
      </c>
      <c r="CD65" s="2">
        <v>1003.5</v>
      </c>
      <c r="CE65" s="2">
        <v>998.9</v>
      </c>
      <c r="CF65" s="2">
        <v>978.1</v>
      </c>
      <c r="CG65" s="2">
        <v>1365.4</v>
      </c>
      <c r="CH65" s="2">
        <v>993.5</v>
      </c>
      <c r="CI65" s="2">
        <v>895.6</v>
      </c>
      <c r="CJ65" s="2">
        <v>1006.2</v>
      </c>
      <c r="CK65" s="2">
        <v>971.6</v>
      </c>
      <c r="CL65" s="2">
        <v>1035.7</v>
      </c>
      <c r="CM65" s="2">
        <v>1064.3</v>
      </c>
      <c r="CN65" s="2">
        <v>1039.7</v>
      </c>
      <c r="CO65" s="2">
        <v>1066.9000000000001</v>
      </c>
      <c r="CP65" s="2">
        <v>1105.0999999999999</v>
      </c>
      <c r="CQ65" s="2">
        <v>1096.8</v>
      </c>
      <c r="CR65" s="2">
        <v>1142.8</v>
      </c>
      <c r="CS65" s="2">
        <v>1490.8</v>
      </c>
      <c r="CT65" s="2">
        <v>1102.4000000000001</v>
      </c>
      <c r="CU65" s="2">
        <v>1000.4</v>
      </c>
      <c r="CV65" s="2">
        <v>1124.4000000000001</v>
      </c>
      <c r="CW65" s="2">
        <v>1063.3</v>
      </c>
      <c r="CX65" s="2">
        <v>1164.5</v>
      </c>
      <c r="CY65" s="2">
        <v>1161.2</v>
      </c>
      <c r="CZ65" s="2">
        <v>1119</v>
      </c>
      <c r="DA65" s="2">
        <v>1197</v>
      </c>
      <c r="DB65" s="2">
        <v>1129</v>
      </c>
      <c r="DC65" s="2">
        <v>1198.9000000000001</v>
      </c>
      <c r="DD65" s="2">
        <v>1239.3</v>
      </c>
      <c r="DE65" s="2">
        <v>1557.1</v>
      </c>
      <c r="DF65" s="2">
        <v>1196.5999999999999</v>
      </c>
      <c r="DG65" s="2">
        <v>1086.2</v>
      </c>
      <c r="DH65" s="2">
        <v>1149.5999999999999</v>
      </c>
      <c r="DI65" s="2">
        <v>1121.7</v>
      </c>
      <c r="DJ65" s="2">
        <v>1205.7</v>
      </c>
      <c r="DK65" s="2">
        <v>1141.8</v>
      </c>
      <c r="DL65" s="2">
        <v>1203.9000000000001</v>
      </c>
      <c r="DM65" s="2">
        <v>1236.7</v>
      </c>
      <c r="DN65" s="2">
        <v>1195.5999999999999</v>
      </c>
      <c r="DO65" s="2">
        <v>1295.5</v>
      </c>
      <c r="DP65" s="2">
        <v>1326.1</v>
      </c>
      <c r="DQ65" s="2">
        <v>1656.1</v>
      </c>
      <c r="DR65" s="2">
        <v>1283.4000000000001</v>
      </c>
      <c r="DS65" s="2">
        <v>1166.9000000000001</v>
      </c>
      <c r="DT65" s="2">
        <v>1220.2</v>
      </c>
      <c r="DU65" s="2">
        <v>1248.4000000000001</v>
      </c>
      <c r="DV65" s="2">
        <v>1280.5</v>
      </c>
      <c r="DW65" s="2">
        <v>1259.9000000000001</v>
      </c>
      <c r="DX65" s="2">
        <v>1306.4000000000001</v>
      </c>
      <c r="DY65" s="2">
        <v>1250.3</v>
      </c>
      <c r="DZ65" s="2">
        <v>1308.7</v>
      </c>
      <c r="EA65" s="2">
        <v>1387.6</v>
      </c>
      <c r="EB65" s="2">
        <v>1383.9</v>
      </c>
      <c r="EC65" s="2">
        <v>1813.6</v>
      </c>
      <c r="ED65" s="2">
        <v>1328.7</v>
      </c>
      <c r="EE65" s="2">
        <v>1191.3</v>
      </c>
      <c r="EF65" s="2">
        <v>1300.3</v>
      </c>
      <c r="EG65" s="2">
        <v>1292.0999999999999</v>
      </c>
      <c r="EH65" s="2">
        <v>1299.0999999999999</v>
      </c>
      <c r="EI65" s="2">
        <v>1291.5999999999999</v>
      </c>
      <c r="EJ65" s="2">
        <v>1331.2</v>
      </c>
      <c r="EK65" s="2">
        <v>1290.3</v>
      </c>
      <c r="EL65" s="2">
        <v>1401.7</v>
      </c>
      <c r="EM65" s="2">
        <v>1432.6</v>
      </c>
      <c r="EN65" s="2">
        <v>1470</v>
      </c>
      <c r="EO65" s="2">
        <v>1982.9</v>
      </c>
      <c r="EP65" s="2">
        <v>1392.4</v>
      </c>
      <c r="EQ65" s="2">
        <v>1289.9000000000001</v>
      </c>
      <c r="ER65" s="2">
        <v>1474.7</v>
      </c>
      <c r="ES65" s="2">
        <v>1397.5</v>
      </c>
      <c r="ET65" s="2">
        <v>1444.1</v>
      </c>
      <c r="EU65" s="2">
        <v>1475.4</v>
      </c>
      <c r="EV65" s="2">
        <v>1478.7</v>
      </c>
      <c r="EW65" s="2">
        <v>1519.3</v>
      </c>
      <c r="EX65" s="2">
        <v>1569.8</v>
      </c>
      <c r="EY65" s="2">
        <v>1596</v>
      </c>
      <c r="EZ65" s="2">
        <v>1627.7</v>
      </c>
      <c r="FA65" s="2">
        <v>2082.6999999999998</v>
      </c>
      <c r="FB65" s="2">
        <v>1535</v>
      </c>
      <c r="FC65" s="2">
        <v>1409.6</v>
      </c>
      <c r="FD65" s="2">
        <v>1568</v>
      </c>
      <c r="FE65" s="2">
        <v>1528.1</v>
      </c>
      <c r="FF65" s="2">
        <v>1618.6</v>
      </c>
      <c r="FG65" s="2">
        <v>1652</v>
      </c>
      <c r="FH65" s="2">
        <v>1590.3</v>
      </c>
      <c r="FI65" s="2">
        <v>1654.1</v>
      </c>
      <c r="FJ65" s="2">
        <v>1669.9</v>
      </c>
      <c r="FK65" s="2">
        <v>1650.8</v>
      </c>
      <c r="FL65" s="2">
        <v>1729.8</v>
      </c>
      <c r="FM65" s="2">
        <v>2159.3000000000002</v>
      </c>
      <c r="FN65" s="2">
        <v>1648</v>
      </c>
      <c r="FO65" s="2">
        <v>1529.7</v>
      </c>
      <c r="FP65" s="2">
        <v>1593</v>
      </c>
      <c r="FQ65" s="2">
        <v>1552.5</v>
      </c>
      <c r="FR65" s="2">
        <v>1672</v>
      </c>
      <c r="FS65" s="2">
        <v>1606.8</v>
      </c>
      <c r="FT65" s="2">
        <v>1692.8</v>
      </c>
      <c r="FU65" s="2">
        <v>1702.8</v>
      </c>
      <c r="FV65" s="2">
        <v>1656.8</v>
      </c>
      <c r="FW65" s="2">
        <v>1718.5</v>
      </c>
      <c r="FX65" s="2">
        <v>1756.8</v>
      </c>
      <c r="FY65" s="2">
        <v>2143.1</v>
      </c>
      <c r="FZ65" s="2">
        <v>1723.1</v>
      </c>
      <c r="GA65" s="2">
        <v>1522.3</v>
      </c>
      <c r="GB65" s="2">
        <v>1635.5</v>
      </c>
      <c r="GC65" s="2">
        <v>1606.3</v>
      </c>
      <c r="GD65" s="2">
        <v>1745.5</v>
      </c>
      <c r="GE65" s="2">
        <v>1632.6</v>
      </c>
      <c r="GF65" s="2">
        <v>1756.9</v>
      </c>
      <c r="GG65" s="2">
        <v>1724.4</v>
      </c>
      <c r="GH65" s="2">
        <v>1735.4</v>
      </c>
      <c r="GI65" s="2">
        <v>1855.1</v>
      </c>
      <c r="GJ65" s="2">
        <v>1837</v>
      </c>
      <c r="GK65" s="2">
        <v>2333.6999999999998</v>
      </c>
      <c r="GL65" s="2">
        <v>1840.6</v>
      </c>
      <c r="GM65" s="2">
        <v>1610</v>
      </c>
      <c r="GN65" s="2">
        <v>1707.8</v>
      </c>
      <c r="GO65" s="2">
        <v>1758.2</v>
      </c>
      <c r="GP65" s="2">
        <v>1820.8</v>
      </c>
      <c r="GQ65" s="2">
        <v>1774.6</v>
      </c>
      <c r="GR65" s="2">
        <v>1886.7</v>
      </c>
      <c r="GS65" s="2">
        <v>1841.1</v>
      </c>
      <c r="GT65" s="2">
        <v>1895</v>
      </c>
      <c r="GU65" s="2">
        <v>2010.3</v>
      </c>
      <c r="GV65" s="2">
        <v>1932.2</v>
      </c>
      <c r="GW65" s="2">
        <v>2483.6999999999998</v>
      </c>
      <c r="GX65" s="2">
        <v>1995.6</v>
      </c>
      <c r="GY65" s="2">
        <v>1753.4</v>
      </c>
      <c r="GZ65" s="2">
        <v>1949.6</v>
      </c>
      <c r="HA65" s="2">
        <v>1904.6</v>
      </c>
      <c r="HB65" s="2">
        <v>1914.2</v>
      </c>
      <c r="HC65" s="2">
        <v>1931</v>
      </c>
      <c r="HD65" s="2">
        <v>2005.7</v>
      </c>
      <c r="HE65" s="2">
        <v>1954</v>
      </c>
      <c r="HF65" s="2">
        <v>2019.2</v>
      </c>
      <c r="HG65" s="2">
        <v>2060.5</v>
      </c>
      <c r="HH65" s="2">
        <v>2098.3000000000002</v>
      </c>
      <c r="HI65" s="2">
        <v>2683.9</v>
      </c>
      <c r="HJ65" s="2">
        <v>2040.3</v>
      </c>
      <c r="HK65" s="2">
        <v>1868.2</v>
      </c>
      <c r="HL65" s="2">
        <v>2000.6</v>
      </c>
      <c r="HM65" s="2">
        <v>1981.8</v>
      </c>
      <c r="HN65" s="2">
        <v>2021.9</v>
      </c>
      <c r="HO65" s="2">
        <v>2155.5</v>
      </c>
      <c r="HP65" s="2">
        <v>2060.1999999999998</v>
      </c>
      <c r="HQ65" s="2">
        <v>2148.3000000000002</v>
      </c>
      <c r="HR65" s="2">
        <v>2145.3000000000002</v>
      </c>
      <c r="HS65" s="2">
        <v>2220.6999999999998</v>
      </c>
      <c r="HT65" s="2">
        <v>2264.4</v>
      </c>
      <c r="HU65" s="2">
        <v>2825.7</v>
      </c>
      <c r="HV65" s="2">
        <v>2222.5</v>
      </c>
      <c r="HW65" s="2">
        <v>1999.9</v>
      </c>
      <c r="HX65" s="2">
        <v>2225.6</v>
      </c>
      <c r="HY65" s="2">
        <v>2156</v>
      </c>
      <c r="HZ65" s="2">
        <v>2269.1</v>
      </c>
      <c r="IA65" s="2">
        <v>2231</v>
      </c>
      <c r="IB65" s="2">
        <v>2266.1999999999998</v>
      </c>
      <c r="IC65" s="2">
        <v>2307.9</v>
      </c>
      <c r="ID65" s="2">
        <v>2259.1999999999998</v>
      </c>
      <c r="IE65" s="2">
        <v>2396.1999999999998</v>
      </c>
      <c r="IF65" s="2">
        <v>2483.1999999999998</v>
      </c>
      <c r="IG65" s="2">
        <v>3092.7</v>
      </c>
      <c r="IH65" s="2">
        <v>2441.6</v>
      </c>
      <c r="II65" s="2">
        <v>2119.6</v>
      </c>
      <c r="IJ65" s="2">
        <v>2374.9</v>
      </c>
      <c r="IK65" s="2">
        <v>2311.8000000000002</v>
      </c>
      <c r="IL65" s="2">
        <v>2477.1999999999998</v>
      </c>
      <c r="IM65" s="2">
        <v>2392.6999999999998</v>
      </c>
      <c r="IN65" s="2">
        <v>2478.4</v>
      </c>
      <c r="IO65" s="2">
        <v>2529.4</v>
      </c>
      <c r="IP65" s="2">
        <v>2496.1999999999998</v>
      </c>
      <c r="IQ65" s="2">
        <v>2656.8</v>
      </c>
      <c r="IR65" s="2">
        <v>2727.3</v>
      </c>
      <c r="IS65" s="2">
        <v>3319.8</v>
      </c>
      <c r="IT65" s="2">
        <v>2665.7</v>
      </c>
      <c r="IU65" s="2">
        <v>2276.8000000000002</v>
      </c>
      <c r="IV65" s="2">
        <v>2496.6</v>
      </c>
      <c r="IW65" s="2">
        <v>2546.9</v>
      </c>
      <c r="IX65" s="2">
        <v>2653.4</v>
      </c>
      <c r="IY65" s="2">
        <v>2577.4</v>
      </c>
      <c r="IZ65" s="2">
        <v>2780.5</v>
      </c>
      <c r="JA65" s="2">
        <v>2766.1</v>
      </c>
      <c r="JB65" s="2">
        <v>2824</v>
      </c>
      <c r="JC65" s="2">
        <v>3026.1</v>
      </c>
      <c r="JD65" s="2">
        <v>3035.2</v>
      </c>
      <c r="JE65" s="2">
        <v>3776.8</v>
      </c>
      <c r="JF65" s="2">
        <v>3018.7</v>
      </c>
      <c r="JG65" s="2">
        <v>2671.9</v>
      </c>
      <c r="JH65" s="2">
        <v>2834.9</v>
      </c>
      <c r="JI65" s="2">
        <v>2866.1</v>
      </c>
      <c r="JJ65" s="2">
        <v>2916.8</v>
      </c>
      <c r="JK65" s="2">
        <v>3000</v>
      </c>
      <c r="JL65" s="2">
        <v>3095.2</v>
      </c>
      <c r="JM65" s="2">
        <v>3033</v>
      </c>
      <c r="JN65" s="2">
        <v>3145.6</v>
      </c>
      <c r="JO65" s="2">
        <v>3175.2</v>
      </c>
      <c r="JP65" s="2">
        <v>3184</v>
      </c>
      <c r="JQ65" s="2">
        <v>3944</v>
      </c>
      <c r="JR65" s="2">
        <v>3068.6</v>
      </c>
      <c r="JS65" s="2">
        <v>2716.1</v>
      </c>
      <c r="JT65" s="2">
        <v>3002.2</v>
      </c>
      <c r="JU65" s="2">
        <v>2918.9</v>
      </c>
      <c r="JV65" s="2">
        <v>2939.7</v>
      </c>
      <c r="JW65" s="2">
        <v>3019.3</v>
      </c>
      <c r="JX65" s="2">
        <v>3142.5</v>
      </c>
      <c r="JY65" s="2">
        <v>3145.8</v>
      </c>
      <c r="JZ65" s="2">
        <v>3158.3</v>
      </c>
      <c r="KA65" s="2">
        <v>3278</v>
      </c>
      <c r="KB65" s="2">
        <v>3332.3</v>
      </c>
      <c r="KC65" s="2">
        <v>4201.6000000000004</v>
      </c>
      <c r="KD65" s="2">
        <v>3202</v>
      </c>
      <c r="KE65" s="2">
        <v>2856.8</v>
      </c>
      <c r="KF65" s="2">
        <v>3160.2</v>
      </c>
      <c r="KG65" s="2">
        <v>3069.4</v>
      </c>
      <c r="KH65" s="2">
        <v>3176.9</v>
      </c>
      <c r="KI65" s="2">
        <v>3263.4</v>
      </c>
      <c r="KJ65" s="2">
        <v>3349</v>
      </c>
      <c r="KK65" s="2">
        <v>3413.8</v>
      </c>
      <c r="KL65" s="2">
        <v>3372.6</v>
      </c>
      <c r="KM65" s="2">
        <v>3478.8</v>
      </c>
      <c r="KN65" s="2">
        <v>3563.5</v>
      </c>
      <c r="KO65" s="2">
        <v>4355.5</v>
      </c>
      <c r="KP65" s="2">
        <v>3437</v>
      </c>
      <c r="KQ65" s="2">
        <v>3069.9</v>
      </c>
      <c r="KR65" s="2">
        <v>3484.6</v>
      </c>
      <c r="KS65" s="2">
        <v>3317.9</v>
      </c>
      <c r="KT65" s="2">
        <v>3480.6</v>
      </c>
      <c r="KU65" s="2">
        <v>3582.1</v>
      </c>
      <c r="KV65" s="2">
        <v>3709.6</v>
      </c>
      <c r="KW65" s="2">
        <v>3755.4</v>
      </c>
      <c r="KX65" s="2">
        <v>3742.2</v>
      </c>
      <c r="KY65" s="2">
        <v>3903.3</v>
      </c>
      <c r="KZ65" s="2">
        <v>3985</v>
      </c>
      <c r="LA65" s="2">
        <v>4821.3999999999996</v>
      </c>
      <c r="LB65" s="2">
        <v>3803.2</v>
      </c>
      <c r="LC65" s="2">
        <v>3449.7</v>
      </c>
      <c r="LD65" s="2">
        <v>3681.3</v>
      </c>
      <c r="LE65" s="2">
        <v>3572.7</v>
      </c>
      <c r="LF65" s="2">
        <v>3734.9</v>
      </c>
      <c r="LG65" s="2">
        <v>3622.1</v>
      </c>
      <c r="LH65" s="2">
        <v>3965.5</v>
      </c>
      <c r="LI65" s="2">
        <v>3919</v>
      </c>
      <c r="LJ65" s="2">
        <v>3862.6</v>
      </c>
      <c r="LK65" s="2">
        <v>4042.6</v>
      </c>
      <c r="LL65" s="2">
        <v>4050</v>
      </c>
      <c r="LM65" s="2">
        <v>5186.3999999999996</v>
      </c>
      <c r="LN65" s="2">
        <v>4064</v>
      </c>
      <c r="LO65" s="2">
        <v>3453.3</v>
      </c>
      <c r="LP65" s="2">
        <v>3932.4</v>
      </c>
      <c r="LQ65" s="2">
        <v>3890.2</v>
      </c>
      <c r="LR65" s="2">
        <v>4038.8</v>
      </c>
      <c r="LS65" s="2">
        <v>3952.6</v>
      </c>
      <c r="LT65" s="2">
        <v>4109.8</v>
      </c>
      <c r="LU65" s="2">
        <v>4094.5</v>
      </c>
      <c r="LV65" s="2">
        <v>4045.1</v>
      </c>
      <c r="LW65" s="2">
        <v>4230.5</v>
      </c>
      <c r="LX65" s="2">
        <v>4193.3</v>
      </c>
      <c r="LY65" s="2">
        <v>5215</v>
      </c>
      <c r="LZ65" s="2">
        <v>4046.3</v>
      </c>
      <c r="MA65" s="2">
        <v>3525</v>
      </c>
      <c r="MB65" s="2">
        <v>3920.4</v>
      </c>
      <c r="MC65" s="2">
        <v>3824.7</v>
      </c>
      <c r="MD65" s="2">
        <v>3921.7</v>
      </c>
      <c r="ME65" s="2">
        <v>3926.3</v>
      </c>
      <c r="MF65" s="2">
        <v>4234</v>
      </c>
      <c r="MG65" s="2">
        <v>4135.6000000000004</v>
      </c>
      <c r="MH65" s="2">
        <v>4113.8999999999996</v>
      </c>
      <c r="MI65" s="2">
        <v>4186.8</v>
      </c>
      <c r="MJ65" s="2">
        <v>4252.2</v>
      </c>
      <c r="MK65" s="2">
        <v>5255.4</v>
      </c>
      <c r="ML65" s="2">
        <v>4062.3</v>
      </c>
      <c r="MM65" s="2">
        <v>3692.9</v>
      </c>
      <c r="MN65" s="2">
        <v>3990.7</v>
      </c>
      <c r="MO65" s="2">
        <v>4004.5</v>
      </c>
      <c r="MP65" s="2">
        <v>4053.1</v>
      </c>
    </row>
    <row r="66" spans="1:354" x14ac:dyDescent="0.25">
      <c r="A66" t="s">
        <v>64</v>
      </c>
      <c r="B66" s="12" t="s">
        <v>284</v>
      </c>
      <c r="C66" t="s">
        <v>213</v>
      </c>
      <c r="D66" t="str">
        <f t="shared" si="0"/>
        <v>Supermarket &amp; grocery stores</v>
      </c>
      <c r="E66" s="2">
        <v>83.5</v>
      </c>
      <c r="F66" s="2">
        <v>80.599999999999994</v>
      </c>
      <c r="G66" s="2">
        <v>82.3</v>
      </c>
      <c r="H66" s="2">
        <v>88.2</v>
      </c>
      <c r="I66" s="2">
        <v>82.3</v>
      </c>
      <c r="J66" s="2">
        <v>84.2</v>
      </c>
      <c r="K66" s="2">
        <v>88.9</v>
      </c>
      <c r="L66" s="2">
        <v>87</v>
      </c>
      <c r="M66" s="2">
        <v>99.1</v>
      </c>
      <c r="N66" s="2">
        <v>82.7</v>
      </c>
      <c r="O66" s="2">
        <v>85.3</v>
      </c>
      <c r="P66" s="2">
        <v>95.9</v>
      </c>
      <c r="Q66" s="2">
        <v>91</v>
      </c>
      <c r="R66" s="2">
        <v>91.6</v>
      </c>
      <c r="S66" s="2">
        <v>94</v>
      </c>
      <c r="T66" s="2">
        <v>98.3</v>
      </c>
      <c r="U66" s="2">
        <v>101.7</v>
      </c>
      <c r="V66" s="2">
        <v>99.1</v>
      </c>
      <c r="W66" s="2">
        <v>96.7</v>
      </c>
      <c r="X66" s="2">
        <v>101.2</v>
      </c>
      <c r="Y66" s="2">
        <v>120.4</v>
      </c>
      <c r="Z66" s="2">
        <v>94.6</v>
      </c>
      <c r="AA66" s="2">
        <v>95.9</v>
      </c>
      <c r="AB66" s="2">
        <v>101.4</v>
      </c>
      <c r="AC66" s="2">
        <v>96</v>
      </c>
      <c r="AD66" s="2">
        <v>99.5</v>
      </c>
      <c r="AE66" s="2">
        <v>95.2</v>
      </c>
      <c r="AF66" s="2">
        <v>95.4</v>
      </c>
      <c r="AG66" s="2">
        <v>99.7</v>
      </c>
      <c r="AH66" s="2">
        <v>94.1</v>
      </c>
      <c r="AI66" s="2">
        <v>103.8</v>
      </c>
      <c r="AJ66" s="2">
        <v>105.1</v>
      </c>
      <c r="AK66" s="2">
        <v>116.3</v>
      </c>
      <c r="AL66" s="2">
        <v>105.2</v>
      </c>
      <c r="AM66" s="2">
        <v>97.5</v>
      </c>
      <c r="AN66" s="2">
        <v>105.4</v>
      </c>
      <c r="AO66" s="2">
        <v>107.2</v>
      </c>
      <c r="AP66" s="2">
        <v>112.8</v>
      </c>
      <c r="AQ66" s="2">
        <v>105.5</v>
      </c>
      <c r="AR66" s="2">
        <v>105.9</v>
      </c>
      <c r="AS66" s="2">
        <v>112.8</v>
      </c>
      <c r="AT66" s="2">
        <v>107.2</v>
      </c>
      <c r="AU66" s="2">
        <v>115.9</v>
      </c>
      <c r="AV66" s="2">
        <v>113.4</v>
      </c>
      <c r="AW66" s="2">
        <v>127.4</v>
      </c>
      <c r="AX66" s="2">
        <v>114.7</v>
      </c>
      <c r="AY66" s="2">
        <v>106.4</v>
      </c>
      <c r="AZ66" s="2">
        <v>118.5</v>
      </c>
      <c r="BA66" s="2">
        <v>116.7</v>
      </c>
      <c r="BB66" s="2">
        <v>122.9</v>
      </c>
      <c r="BC66" s="2">
        <v>112.3</v>
      </c>
      <c r="BD66" s="2">
        <v>118.9</v>
      </c>
      <c r="BE66" s="2">
        <v>118.7</v>
      </c>
      <c r="BF66" s="2">
        <v>116.2</v>
      </c>
      <c r="BG66" s="2">
        <v>125</v>
      </c>
      <c r="BH66" s="2">
        <v>119.5</v>
      </c>
      <c r="BI66" s="2">
        <v>141.9</v>
      </c>
      <c r="BJ66" s="2">
        <v>120</v>
      </c>
      <c r="BK66" s="2">
        <v>112.9</v>
      </c>
      <c r="BL66" s="2">
        <v>119.8</v>
      </c>
      <c r="BM66" s="2">
        <v>130.9</v>
      </c>
      <c r="BN66" s="2">
        <v>128.69999999999999</v>
      </c>
      <c r="BO66" s="2">
        <v>124.8</v>
      </c>
      <c r="BP66" s="2">
        <v>131.30000000000001</v>
      </c>
      <c r="BQ66" s="2">
        <v>127.2</v>
      </c>
      <c r="BR66" s="2">
        <v>126.9</v>
      </c>
      <c r="BS66" s="2">
        <v>130.19999999999999</v>
      </c>
      <c r="BT66" s="2">
        <v>124.2</v>
      </c>
      <c r="BU66" s="2">
        <v>149.69999999999999</v>
      </c>
      <c r="BV66" s="2">
        <v>119.5</v>
      </c>
      <c r="BW66" s="2">
        <v>116.9</v>
      </c>
      <c r="BX66" s="2">
        <v>135.5</v>
      </c>
      <c r="BY66" s="2">
        <v>125.9</v>
      </c>
      <c r="BZ66" s="2">
        <v>126.1</v>
      </c>
      <c r="CA66" s="2">
        <v>129.6</v>
      </c>
      <c r="CB66" s="2">
        <v>128.80000000000001</v>
      </c>
      <c r="CC66" s="2">
        <v>133.30000000000001</v>
      </c>
      <c r="CD66" s="2">
        <v>137.80000000000001</v>
      </c>
      <c r="CE66" s="2">
        <v>138.69999999999999</v>
      </c>
      <c r="CF66" s="2">
        <v>139.80000000000001</v>
      </c>
      <c r="CG66" s="2">
        <v>163.69999999999999</v>
      </c>
      <c r="CH66" s="2">
        <v>132.9</v>
      </c>
      <c r="CI66" s="2">
        <v>128.19999999999999</v>
      </c>
      <c r="CJ66" s="2">
        <v>140.19999999999999</v>
      </c>
      <c r="CK66" s="2">
        <v>127.4</v>
      </c>
      <c r="CL66" s="2">
        <v>132.6</v>
      </c>
      <c r="CM66" s="2">
        <v>132.9</v>
      </c>
      <c r="CN66" s="2">
        <v>132.9</v>
      </c>
      <c r="CO66" s="2">
        <v>139.19999999999999</v>
      </c>
      <c r="CP66" s="2">
        <v>135.9</v>
      </c>
      <c r="CQ66" s="2">
        <v>137.19999999999999</v>
      </c>
      <c r="CR66" s="2">
        <v>142.9</v>
      </c>
      <c r="CS66" s="2">
        <v>162.19999999999999</v>
      </c>
      <c r="CT66" s="2">
        <v>139.80000000000001</v>
      </c>
      <c r="CU66" s="2">
        <v>129.5</v>
      </c>
      <c r="CV66" s="2">
        <v>150.1</v>
      </c>
      <c r="CW66" s="2">
        <v>139.9</v>
      </c>
      <c r="CX66" s="2">
        <v>148.19999999999999</v>
      </c>
      <c r="CY66" s="2">
        <v>143.69999999999999</v>
      </c>
      <c r="CZ66" s="2">
        <v>137.80000000000001</v>
      </c>
      <c r="DA66" s="2">
        <v>152</v>
      </c>
      <c r="DB66" s="2">
        <v>138.1</v>
      </c>
      <c r="DC66" s="2">
        <v>149.80000000000001</v>
      </c>
      <c r="DD66" s="2">
        <v>160</v>
      </c>
      <c r="DE66" s="2">
        <v>177.2</v>
      </c>
      <c r="DF66" s="2">
        <v>161.69999999999999</v>
      </c>
      <c r="DG66" s="2">
        <v>147.9</v>
      </c>
      <c r="DH66" s="2">
        <v>170.3</v>
      </c>
      <c r="DI66" s="2">
        <v>150.9</v>
      </c>
      <c r="DJ66" s="2">
        <v>170.6</v>
      </c>
      <c r="DK66" s="2">
        <v>156.19999999999999</v>
      </c>
      <c r="DL66" s="2">
        <v>165.6</v>
      </c>
      <c r="DM66" s="2">
        <v>172.4</v>
      </c>
      <c r="DN66" s="2">
        <v>154.4</v>
      </c>
      <c r="DO66" s="2">
        <v>165.8</v>
      </c>
      <c r="DP66" s="2">
        <v>165.8</v>
      </c>
      <c r="DQ66" s="2">
        <v>174.4</v>
      </c>
      <c r="DR66" s="2">
        <v>162.5</v>
      </c>
      <c r="DS66" s="2">
        <v>155.30000000000001</v>
      </c>
      <c r="DT66" s="2">
        <v>158.19999999999999</v>
      </c>
      <c r="DU66" s="2">
        <v>162.6</v>
      </c>
      <c r="DV66" s="2">
        <v>164.3</v>
      </c>
      <c r="DW66" s="2">
        <v>154.9</v>
      </c>
      <c r="DX66" s="2">
        <v>160.6</v>
      </c>
      <c r="DY66" s="2">
        <v>151.69999999999999</v>
      </c>
      <c r="DZ66" s="2">
        <v>152.19999999999999</v>
      </c>
      <c r="EA66" s="2">
        <v>164.6</v>
      </c>
      <c r="EB66" s="2">
        <v>154.4</v>
      </c>
      <c r="EC66" s="2">
        <v>189.5</v>
      </c>
      <c r="ED66" s="2">
        <v>163.4</v>
      </c>
      <c r="EE66" s="2">
        <v>150</v>
      </c>
      <c r="EF66" s="2">
        <v>171.1</v>
      </c>
      <c r="EG66" s="2">
        <v>173.8</v>
      </c>
      <c r="EH66" s="2">
        <v>169.3</v>
      </c>
      <c r="EI66" s="2">
        <v>164.4</v>
      </c>
      <c r="EJ66" s="2">
        <v>176.2</v>
      </c>
      <c r="EK66" s="2">
        <v>165.2</v>
      </c>
      <c r="EL66" s="2">
        <v>170.1</v>
      </c>
      <c r="EM66" s="2">
        <v>175.8</v>
      </c>
      <c r="EN66" s="2">
        <v>175.5</v>
      </c>
      <c r="EO66" s="2">
        <v>209.5</v>
      </c>
      <c r="EP66" s="2">
        <v>169.9</v>
      </c>
      <c r="EQ66" s="2">
        <v>166.6</v>
      </c>
      <c r="ER66" s="2">
        <v>187.9</v>
      </c>
      <c r="ES66" s="2">
        <v>172.6</v>
      </c>
      <c r="ET66" s="2">
        <v>172.7</v>
      </c>
      <c r="EU66" s="2">
        <v>173.3</v>
      </c>
      <c r="EV66" s="2">
        <v>176.6</v>
      </c>
      <c r="EW66" s="2">
        <v>175.2</v>
      </c>
      <c r="EX66" s="2">
        <v>178.7</v>
      </c>
      <c r="EY66" s="2">
        <v>181.5</v>
      </c>
      <c r="EZ66" s="2">
        <v>182.1</v>
      </c>
      <c r="FA66" s="2">
        <v>217.4</v>
      </c>
      <c r="FB66" s="2">
        <v>182.7</v>
      </c>
      <c r="FC66" s="2">
        <v>176.1</v>
      </c>
      <c r="FD66" s="2">
        <v>197.6</v>
      </c>
      <c r="FE66" s="2">
        <v>188.2</v>
      </c>
      <c r="FF66" s="2">
        <v>190.4</v>
      </c>
      <c r="FG66" s="2">
        <v>189.7</v>
      </c>
      <c r="FH66" s="2">
        <v>187.5</v>
      </c>
      <c r="FI66" s="2">
        <v>198.7</v>
      </c>
      <c r="FJ66" s="2">
        <v>199.3</v>
      </c>
      <c r="FK66" s="2">
        <v>201.7</v>
      </c>
      <c r="FL66" s="2">
        <v>212.7</v>
      </c>
      <c r="FM66" s="2">
        <v>234.2</v>
      </c>
      <c r="FN66" s="2">
        <v>190.9</v>
      </c>
      <c r="FO66" s="2">
        <v>193.7</v>
      </c>
      <c r="FP66" s="2">
        <v>205</v>
      </c>
      <c r="FQ66" s="2">
        <v>197.4</v>
      </c>
      <c r="FR66" s="2">
        <v>209.2</v>
      </c>
      <c r="FS66" s="2">
        <v>194.9</v>
      </c>
      <c r="FT66" s="2">
        <v>204.7</v>
      </c>
      <c r="FU66" s="2">
        <v>214.4</v>
      </c>
      <c r="FV66" s="2">
        <v>200.7</v>
      </c>
      <c r="FW66" s="2">
        <v>224.4</v>
      </c>
      <c r="FX66" s="2">
        <v>222.1</v>
      </c>
      <c r="FY66" s="2">
        <v>235.7</v>
      </c>
      <c r="FZ66" s="2">
        <v>221.6</v>
      </c>
      <c r="GA66" s="2">
        <v>201</v>
      </c>
      <c r="GB66" s="2">
        <v>219.4</v>
      </c>
      <c r="GC66" s="2">
        <v>200.8</v>
      </c>
      <c r="GD66" s="2">
        <v>213.3</v>
      </c>
      <c r="GE66" s="2">
        <v>196</v>
      </c>
      <c r="GF66" s="2">
        <v>210.7</v>
      </c>
      <c r="GG66" s="2">
        <v>207.3</v>
      </c>
      <c r="GH66" s="2">
        <v>208.5</v>
      </c>
      <c r="GI66" s="2">
        <v>224.3</v>
      </c>
      <c r="GJ66" s="2">
        <v>217.8</v>
      </c>
      <c r="GK66" s="2">
        <v>243.8</v>
      </c>
      <c r="GL66" s="2">
        <v>235</v>
      </c>
      <c r="GM66" s="2">
        <v>203.1</v>
      </c>
      <c r="GN66" s="2">
        <v>220</v>
      </c>
      <c r="GO66" s="2">
        <v>224.6</v>
      </c>
      <c r="GP66" s="2">
        <v>225.1</v>
      </c>
      <c r="GQ66" s="2">
        <v>215.4</v>
      </c>
      <c r="GR66" s="2">
        <v>225.8</v>
      </c>
      <c r="GS66" s="2">
        <v>221.5</v>
      </c>
      <c r="GT66" s="2">
        <v>223.5</v>
      </c>
      <c r="GU66" s="2">
        <v>240.5</v>
      </c>
      <c r="GV66" s="2">
        <v>224.3</v>
      </c>
      <c r="GW66" s="2">
        <v>259.39999999999998</v>
      </c>
      <c r="GX66" s="2">
        <v>240.5</v>
      </c>
      <c r="GY66" s="2">
        <v>215.9</v>
      </c>
      <c r="GZ66" s="2">
        <v>238.7</v>
      </c>
      <c r="HA66" s="2">
        <v>229</v>
      </c>
      <c r="HB66" s="2">
        <v>228.1</v>
      </c>
      <c r="HC66" s="2">
        <v>219.4</v>
      </c>
      <c r="HD66" s="2">
        <v>235.9</v>
      </c>
      <c r="HE66" s="2">
        <v>228.8</v>
      </c>
      <c r="HF66" s="2">
        <v>236.1</v>
      </c>
      <c r="HG66" s="2">
        <v>239.3</v>
      </c>
      <c r="HH66" s="2">
        <v>238</v>
      </c>
      <c r="HI66" s="2">
        <v>268.7</v>
      </c>
      <c r="HJ66" s="2">
        <v>228.2</v>
      </c>
      <c r="HK66" s="2">
        <v>224.1</v>
      </c>
      <c r="HL66" s="2">
        <v>243.5</v>
      </c>
      <c r="HM66" s="2">
        <v>230.6</v>
      </c>
      <c r="HN66" s="2">
        <v>230.8</v>
      </c>
      <c r="HO66" s="2">
        <v>226.4</v>
      </c>
      <c r="HP66" s="2">
        <v>227.4</v>
      </c>
      <c r="HQ66" s="2">
        <v>235.8</v>
      </c>
      <c r="HR66" s="2">
        <v>230.2</v>
      </c>
      <c r="HS66" s="2">
        <v>238.2</v>
      </c>
      <c r="HT66" s="2">
        <v>248.8</v>
      </c>
      <c r="HU66" s="2">
        <v>273.3</v>
      </c>
      <c r="HV66" s="2">
        <v>244.5</v>
      </c>
      <c r="HW66" s="2">
        <v>233.1</v>
      </c>
      <c r="HX66" s="2">
        <v>265.2</v>
      </c>
      <c r="HY66" s="2">
        <v>247</v>
      </c>
      <c r="HZ66" s="2">
        <v>258.7</v>
      </c>
      <c r="IA66" s="2">
        <v>247.9</v>
      </c>
      <c r="IB66" s="2">
        <v>252.9</v>
      </c>
      <c r="IC66" s="2">
        <v>273.89999999999998</v>
      </c>
      <c r="ID66" s="2">
        <v>261.10000000000002</v>
      </c>
      <c r="IE66" s="2">
        <v>272</v>
      </c>
      <c r="IF66" s="2">
        <v>280.2</v>
      </c>
      <c r="IG66" s="2">
        <v>298.60000000000002</v>
      </c>
      <c r="IH66" s="2">
        <v>283.60000000000002</v>
      </c>
      <c r="II66" s="2">
        <v>253.4</v>
      </c>
      <c r="IJ66" s="2">
        <v>291.3</v>
      </c>
      <c r="IK66" s="2">
        <v>260.5</v>
      </c>
      <c r="IL66" s="2">
        <v>284</v>
      </c>
      <c r="IM66" s="2">
        <v>261.8</v>
      </c>
      <c r="IN66" s="2">
        <v>285.2</v>
      </c>
      <c r="IO66" s="2">
        <v>302.2</v>
      </c>
      <c r="IP66" s="2">
        <v>280.60000000000002</v>
      </c>
      <c r="IQ66" s="2">
        <v>297.89999999999998</v>
      </c>
      <c r="IR66" s="2">
        <v>298.2</v>
      </c>
      <c r="IS66" s="2">
        <v>322.7</v>
      </c>
      <c r="IT66" s="2">
        <v>305.89999999999998</v>
      </c>
      <c r="IU66" s="2">
        <v>274.39999999999998</v>
      </c>
      <c r="IV66" s="2">
        <v>300</v>
      </c>
      <c r="IW66" s="2">
        <v>299.10000000000002</v>
      </c>
      <c r="IX66" s="2">
        <v>310.5</v>
      </c>
      <c r="IY66" s="2">
        <v>281.3</v>
      </c>
      <c r="IZ66" s="2">
        <v>307.5</v>
      </c>
      <c r="JA66" s="2">
        <v>305.7</v>
      </c>
      <c r="JB66" s="2">
        <v>293</v>
      </c>
      <c r="JC66" s="2">
        <v>325.89999999999998</v>
      </c>
      <c r="JD66" s="2">
        <v>318</v>
      </c>
      <c r="JE66" s="2">
        <v>349.9</v>
      </c>
      <c r="JF66" s="2">
        <v>337.4</v>
      </c>
      <c r="JG66" s="2">
        <v>306.60000000000002</v>
      </c>
      <c r="JH66" s="2">
        <v>326.8</v>
      </c>
      <c r="JI66" s="2">
        <v>331.6</v>
      </c>
      <c r="JJ66" s="2">
        <v>324.3</v>
      </c>
      <c r="JK66" s="2">
        <v>316</v>
      </c>
      <c r="JL66" s="2">
        <v>341.8</v>
      </c>
      <c r="JM66" s="2">
        <v>330.8</v>
      </c>
      <c r="JN66" s="2">
        <v>335.8</v>
      </c>
      <c r="JO66" s="2">
        <v>344.5</v>
      </c>
      <c r="JP66" s="2">
        <v>340.5</v>
      </c>
      <c r="JQ66" s="2">
        <v>391.4</v>
      </c>
      <c r="JR66" s="2">
        <v>331.8</v>
      </c>
      <c r="JS66" s="2">
        <v>319.10000000000002</v>
      </c>
      <c r="JT66" s="2">
        <v>361.5</v>
      </c>
      <c r="JU66" s="2">
        <v>335.6</v>
      </c>
      <c r="JV66" s="2">
        <v>338</v>
      </c>
      <c r="JW66" s="2">
        <v>335.4</v>
      </c>
      <c r="JX66" s="2">
        <v>352.9</v>
      </c>
      <c r="JY66" s="2">
        <v>358.4</v>
      </c>
      <c r="JZ66" s="2">
        <v>359.9</v>
      </c>
      <c r="KA66" s="2">
        <v>362.1</v>
      </c>
      <c r="KB66" s="2">
        <v>365.6</v>
      </c>
      <c r="KC66" s="2">
        <v>414.8</v>
      </c>
      <c r="KD66" s="2">
        <v>369.9</v>
      </c>
      <c r="KE66" s="2">
        <v>350.1</v>
      </c>
      <c r="KF66" s="2">
        <v>390.4</v>
      </c>
      <c r="KG66" s="2">
        <v>368.2</v>
      </c>
      <c r="KH66" s="2">
        <v>374.5</v>
      </c>
      <c r="KI66" s="2">
        <v>372.2</v>
      </c>
      <c r="KJ66" s="2">
        <v>376.4</v>
      </c>
      <c r="KK66" s="2">
        <v>390.8</v>
      </c>
      <c r="KL66" s="2">
        <v>389.9</v>
      </c>
      <c r="KM66" s="2">
        <v>397.1</v>
      </c>
      <c r="KN66" s="2">
        <v>401.1</v>
      </c>
      <c r="KO66" s="2">
        <v>445.2</v>
      </c>
      <c r="KP66" s="2">
        <v>399.4</v>
      </c>
      <c r="KQ66" s="2">
        <v>373</v>
      </c>
      <c r="KR66" s="2">
        <v>415.9</v>
      </c>
      <c r="KS66" s="2">
        <v>395</v>
      </c>
      <c r="KT66" s="2">
        <v>407.3</v>
      </c>
      <c r="KU66" s="2">
        <v>398.2</v>
      </c>
      <c r="KV66" s="2">
        <v>408.9</v>
      </c>
      <c r="KW66" s="2">
        <v>425.8</v>
      </c>
      <c r="KX66" s="2">
        <v>411.7</v>
      </c>
      <c r="KY66" s="2">
        <v>442</v>
      </c>
      <c r="KZ66" s="2">
        <v>449.9</v>
      </c>
      <c r="LA66" s="2">
        <v>491.9</v>
      </c>
      <c r="LB66" s="2">
        <v>456.6</v>
      </c>
      <c r="LC66" s="2">
        <v>433.8</v>
      </c>
      <c r="LD66" s="2">
        <v>476.3</v>
      </c>
      <c r="LE66" s="2">
        <v>440.2</v>
      </c>
      <c r="LF66" s="2">
        <v>462.5</v>
      </c>
      <c r="LG66" s="2">
        <v>437.2</v>
      </c>
      <c r="LH66" s="2">
        <v>475.1</v>
      </c>
      <c r="LI66" s="2">
        <v>482.3</v>
      </c>
      <c r="LJ66" s="2">
        <v>464.4</v>
      </c>
      <c r="LK66" s="2">
        <v>495.5</v>
      </c>
      <c r="LL66" s="2">
        <v>484.5</v>
      </c>
      <c r="LM66" s="2">
        <v>546.9</v>
      </c>
      <c r="LN66" s="2">
        <v>504.9</v>
      </c>
      <c r="LO66" s="2">
        <v>443.8</v>
      </c>
      <c r="LP66" s="2">
        <v>480.4</v>
      </c>
      <c r="LQ66" s="2">
        <v>476.2</v>
      </c>
      <c r="LR66" s="2">
        <v>475.2</v>
      </c>
      <c r="LS66" s="2">
        <v>452.5</v>
      </c>
      <c r="LT66" s="2">
        <v>475</v>
      </c>
      <c r="LU66" s="2">
        <v>475.1</v>
      </c>
      <c r="LV66" s="2">
        <v>468.6</v>
      </c>
      <c r="LW66" s="2">
        <v>504.6</v>
      </c>
      <c r="LX66" s="2">
        <v>499.2</v>
      </c>
      <c r="LY66" s="2">
        <v>552.6</v>
      </c>
      <c r="LZ66" s="2">
        <v>494.2</v>
      </c>
      <c r="MA66" s="2">
        <v>442.8</v>
      </c>
      <c r="MB66" s="2">
        <v>497.3</v>
      </c>
      <c r="MC66" s="2">
        <v>487.7</v>
      </c>
      <c r="MD66" s="2">
        <v>486.9</v>
      </c>
      <c r="ME66" s="2">
        <v>472.2</v>
      </c>
      <c r="MF66" s="2">
        <v>502.8</v>
      </c>
      <c r="MG66" s="2">
        <v>496.8</v>
      </c>
      <c r="MH66" s="2">
        <v>485.2</v>
      </c>
      <c r="MI66" s="2">
        <v>514.5</v>
      </c>
      <c r="MJ66" s="2">
        <v>489.8</v>
      </c>
      <c r="MK66" s="2">
        <v>540.70000000000005</v>
      </c>
      <c r="ML66" s="2">
        <v>517.6</v>
      </c>
      <c r="MM66" s="2">
        <v>469</v>
      </c>
      <c r="MN66" s="2">
        <v>514.29999999999995</v>
      </c>
      <c r="MO66" s="2">
        <v>503.1</v>
      </c>
      <c r="MP66" s="2">
        <v>487.5</v>
      </c>
    </row>
    <row r="67" spans="1:354" x14ac:dyDescent="0.25">
      <c r="A67" t="s">
        <v>65</v>
      </c>
      <c r="B67" s="12" t="s">
        <v>285</v>
      </c>
      <c r="C67" t="s">
        <v>213</v>
      </c>
      <c r="D67" t="str">
        <f t="shared" si="0"/>
        <v>Liquor retailing</v>
      </c>
      <c r="E67" s="2">
        <v>6</v>
      </c>
      <c r="F67" s="2">
        <v>5.4</v>
      </c>
      <c r="G67" s="2">
        <v>5.2</v>
      </c>
      <c r="H67" s="2">
        <v>5.6</v>
      </c>
      <c r="I67" s="2">
        <v>5.7</v>
      </c>
      <c r="J67" s="2">
        <v>5.8</v>
      </c>
      <c r="K67" s="2">
        <v>6.6</v>
      </c>
      <c r="L67" s="2">
        <v>6.5</v>
      </c>
      <c r="M67" s="2">
        <v>8.6</v>
      </c>
      <c r="N67" s="2">
        <v>7.1</v>
      </c>
      <c r="O67" s="2">
        <v>6.4</v>
      </c>
      <c r="P67" s="2">
        <v>6.9</v>
      </c>
      <c r="Q67" s="2">
        <v>6.2</v>
      </c>
      <c r="R67" s="2">
        <v>6.1</v>
      </c>
      <c r="S67" s="2">
        <v>6.2</v>
      </c>
      <c r="T67" s="2">
        <v>6.2</v>
      </c>
      <c r="U67" s="2">
        <v>6.7</v>
      </c>
      <c r="V67" s="2">
        <v>7</v>
      </c>
      <c r="W67" s="2">
        <v>7.2</v>
      </c>
      <c r="X67" s="2">
        <v>7.6</v>
      </c>
      <c r="Y67" s="2">
        <v>10.199999999999999</v>
      </c>
      <c r="Z67" s="2">
        <v>7.5</v>
      </c>
      <c r="AA67" s="2">
        <v>7</v>
      </c>
      <c r="AB67" s="2">
        <v>7.5</v>
      </c>
      <c r="AC67" s="2">
        <v>7.1</v>
      </c>
      <c r="AD67" s="2">
        <v>7</v>
      </c>
      <c r="AE67" s="2">
        <v>6.7</v>
      </c>
      <c r="AF67" s="2">
        <v>6.6</v>
      </c>
      <c r="AG67" s="2">
        <v>7.2</v>
      </c>
      <c r="AH67" s="2">
        <v>7.1</v>
      </c>
      <c r="AI67" s="2">
        <v>7.8</v>
      </c>
      <c r="AJ67" s="2">
        <v>8.3000000000000007</v>
      </c>
      <c r="AK67" s="2">
        <v>11.1</v>
      </c>
      <c r="AL67" s="2">
        <v>9.3000000000000007</v>
      </c>
      <c r="AM67" s="2">
        <v>8</v>
      </c>
      <c r="AN67" s="2">
        <v>8.6</v>
      </c>
      <c r="AO67" s="2">
        <v>8.9</v>
      </c>
      <c r="AP67" s="2">
        <v>9.1999999999999993</v>
      </c>
      <c r="AQ67" s="2">
        <v>8.6999999999999993</v>
      </c>
      <c r="AR67" s="2">
        <v>8.3000000000000007</v>
      </c>
      <c r="AS67" s="2">
        <v>9</v>
      </c>
      <c r="AT67" s="2">
        <v>8.9</v>
      </c>
      <c r="AU67" s="2">
        <v>9.8000000000000007</v>
      </c>
      <c r="AV67" s="2">
        <v>10.199999999999999</v>
      </c>
      <c r="AW67" s="2">
        <v>13</v>
      </c>
      <c r="AX67" s="2">
        <v>10.5</v>
      </c>
      <c r="AY67" s="2">
        <v>9.6999999999999993</v>
      </c>
      <c r="AZ67" s="2">
        <v>10.9</v>
      </c>
      <c r="BA67" s="2">
        <v>9.4</v>
      </c>
      <c r="BB67" s="2">
        <v>9.5</v>
      </c>
      <c r="BC67" s="2">
        <v>9.1999999999999993</v>
      </c>
      <c r="BD67" s="2">
        <v>9.1</v>
      </c>
      <c r="BE67" s="2">
        <v>9.8000000000000007</v>
      </c>
      <c r="BF67" s="2">
        <v>9.6999999999999993</v>
      </c>
      <c r="BG67" s="2">
        <v>10.199999999999999</v>
      </c>
      <c r="BH67" s="2">
        <v>10.5</v>
      </c>
      <c r="BI67" s="2">
        <v>14</v>
      </c>
      <c r="BJ67" s="2">
        <v>10.7</v>
      </c>
      <c r="BK67" s="2">
        <v>9.9</v>
      </c>
      <c r="BL67" s="2">
        <v>10</v>
      </c>
      <c r="BM67" s="2">
        <v>10.7</v>
      </c>
      <c r="BN67" s="2">
        <v>10.199999999999999</v>
      </c>
      <c r="BO67" s="2">
        <v>9.6</v>
      </c>
      <c r="BP67" s="2">
        <v>10.199999999999999</v>
      </c>
      <c r="BQ67" s="2">
        <v>10.4</v>
      </c>
      <c r="BR67" s="2">
        <v>10.5</v>
      </c>
      <c r="BS67" s="2">
        <v>11.7</v>
      </c>
      <c r="BT67" s="2">
        <v>11.9</v>
      </c>
      <c r="BU67" s="2">
        <v>16</v>
      </c>
      <c r="BV67" s="2">
        <v>12.6</v>
      </c>
      <c r="BW67" s="2">
        <v>11</v>
      </c>
      <c r="BX67" s="2">
        <v>12</v>
      </c>
      <c r="BY67" s="2">
        <v>11</v>
      </c>
      <c r="BZ67" s="2">
        <v>10.6</v>
      </c>
      <c r="CA67" s="2">
        <v>13.9</v>
      </c>
      <c r="CB67" s="2">
        <v>12.1</v>
      </c>
      <c r="CC67" s="2">
        <v>9.5</v>
      </c>
      <c r="CD67" s="2">
        <v>11.5</v>
      </c>
      <c r="CE67" s="2">
        <v>12.2</v>
      </c>
      <c r="CF67" s="2">
        <v>8.5</v>
      </c>
      <c r="CG67" s="2">
        <v>20.7</v>
      </c>
      <c r="CH67" s="2">
        <v>11</v>
      </c>
      <c r="CI67" s="2">
        <v>10.3</v>
      </c>
      <c r="CJ67" s="2">
        <v>13</v>
      </c>
      <c r="CK67" s="2">
        <v>10.6</v>
      </c>
      <c r="CL67" s="2">
        <v>11.3</v>
      </c>
      <c r="CM67" s="2">
        <v>9.8000000000000007</v>
      </c>
      <c r="CN67" s="2">
        <v>9.5</v>
      </c>
      <c r="CO67" s="2">
        <v>10.3</v>
      </c>
      <c r="CP67" s="2">
        <v>10.6</v>
      </c>
      <c r="CQ67" s="2">
        <v>10.1</v>
      </c>
      <c r="CR67" s="2">
        <v>11.7</v>
      </c>
      <c r="CS67" s="2">
        <v>20.3</v>
      </c>
      <c r="CT67" s="2">
        <v>11.1</v>
      </c>
      <c r="CU67" s="2">
        <v>9.4</v>
      </c>
      <c r="CV67" s="2">
        <v>12</v>
      </c>
      <c r="CW67" s="2">
        <v>10.9</v>
      </c>
      <c r="CX67" s="2">
        <v>10.7</v>
      </c>
      <c r="CY67" s="2">
        <v>11.5</v>
      </c>
      <c r="CZ67" s="2">
        <v>10.9</v>
      </c>
      <c r="DA67" s="2">
        <v>11.4</v>
      </c>
      <c r="DB67" s="2">
        <v>10.7</v>
      </c>
      <c r="DC67" s="2">
        <v>10.9</v>
      </c>
      <c r="DD67" s="2">
        <v>12</v>
      </c>
      <c r="DE67" s="2">
        <v>21</v>
      </c>
      <c r="DF67" s="2">
        <v>11.9</v>
      </c>
      <c r="DG67" s="2">
        <v>11.7</v>
      </c>
      <c r="DH67" s="2">
        <v>12.6</v>
      </c>
      <c r="DI67" s="2">
        <v>11</v>
      </c>
      <c r="DJ67" s="2">
        <v>11.3</v>
      </c>
      <c r="DK67" s="2">
        <v>11.1</v>
      </c>
      <c r="DL67" s="2">
        <v>11.3</v>
      </c>
      <c r="DM67" s="2">
        <v>12.1</v>
      </c>
      <c r="DN67" s="2">
        <v>12.7</v>
      </c>
      <c r="DO67" s="2">
        <v>14.5</v>
      </c>
      <c r="DP67" s="2">
        <v>14.9</v>
      </c>
      <c r="DQ67" s="2">
        <v>24.1</v>
      </c>
      <c r="DR67" s="2">
        <v>14.5</v>
      </c>
      <c r="DS67" s="2">
        <v>12.8</v>
      </c>
      <c r="DT67" s="2">
        <v>13.1</v>
      </c>
      <c r="DU67" s="2">
        <v>13.6</v>
      </c>
      <c r="DV67" s="2">
        <v>11</v>
      </c>
      <c r="DW67" s="2">
        <v>11.9</v>
      </c>
      <c r="DX67" s="2">
        <v>11.4</v>
      </c>
      <c r="DY67" s="2">
        <v>12.1</v>
      </c>
      <c r="DZ67" s="2">
        <v>12</v>
      </c>
      <c r="EA67" s="2">
        <v>13.1</v>
      </c>
      <c r="EB67" s="2">
        <v>13</v>
      </c>
      <c r="EC67" s="2">
        <v>26.7</v>
      </c>
      <c r="ED67" s="2">
        <v>13.1</v>
      </c>
      <c r="EE67" s="2">
        <v>11.7</v>
      </c>
      <c r="EF67" s="2">
        <v>12.3</v>
      </c>
      <c r="EG67" s="2">
        <v>14.6</v>
      </c>
      <c r="EH67" s="2">
        <v>13.2</v>
      </c>
      <c r="EI67" s="2">
        <v>12.2</v>
      </c>
      <c r="EJ67" s="2">
        <v>13.3</v>
      </c>
      <c r="EK67" s="2">
        <v>12.7</v>
      </c>
      <c r="EL67" s="2">
        <v>13.9</v>
      </c>
      <c r="EM67" s="2">
        <v>14.5</v>
      </c>
      <c r="EN67" s="2">
        <v>14.9</v>
      </c>
      <c r="EO67" s="2">
        <v>26.2</v>
      </c>
      <c r="EP67" s="2">
        <v>12.7</v>
      </c>
      <c r="EQ67" s="2">
        <v>12.5</v>
      </c>
      <c r="ER67" s="2">
        <v>14.4</v>
      </c>
      <c r="ES67" s="2">
        <v>13.4</v>
      </c>
      <c r="ET67" s="2">
        <v>12.4</v>
      </c>
      <c r="EU67" s="2">
        <v>12.1</v>
      </c>
      <c r="EV67" s="2">
        <v>12.8</v>
      </c>
      <c r="EW67" s="2">
        <v>13.2</v>
      </c>
      <c r="EX67" s="2">
        <v>14.7</v>
      </c>
      <c r="EY67" s="2">
        <v>14.1</v>
      </c>
      <c r="EZ67" s="2">
        <v>15.6</v>
      </c>
      <c r="FA67" s="2">
        <v>26.8</v>
      </c>
      <c r="FB67" s="2">
        <v>12.1</v>
      </c>
      <c r="FC67" s="2">
        <v>14.2</v>
      </c>
      <c r="FD67" s="2">
        <v>13.5</v>
      </c>
      <c r="FE67" s="2">
        <v>14</v>
      </c>
      <c r="FF67" s="2">
        <v>14.4</v>
      </c>
      <c r="FG67" s="2">
        <v>15.4</v>
      </c>
      <c r="FH67" s="2">
        <v>13.9</v>
      </c>
      <c r="FI67" s="2">
        <v>14.9</v>
      </c>
      <c r="FJ67" s="2">
        <v>15.9</v>
      </c>
      <c r="FK67" s="2">
        <v>14.3</v>
      </c>
      <c r="FL67" s="2">
        <v>17</v>
      </c>
      <c r="FM67" s="2">
        <v>28.4</v>
      </c>
      <c r="FN67" s="2">
        <v>11.4</v>
      </c>
      <c r="FO67" s="2">
        <v>11</v>
      </c>
      <c r="FP67" s="2">
        <v>11.7</v>
      </c>
      <c r="FQ67" s="2">
        <v>11.7</v>
      </c>
      <c r="FR67" s="2">
        <v>11.8</v>
      </c>
      <c r="FS67" s="2">
        <v>11.2</v>
      </c>
      <c r="FT67" s="2">
        <v>11.8</v>
      </c>
      <c r="FU67" s="2">
        <v>12.8</v>
      </c>
      <c r="FV67" s="2">
        <v>11.9</v>
      </c>
      <c r="FW67" s="2">
        <v>12.6</v>
      </c>
      <c r="FX67" s="2">
        <v>13.5</v>
      </c>
      <c r="FY67" s="2">
        <v>23.8</v>
      </c>
      <c r="FZ67" s="2">
        <v>12.4</v>
      </c>
      <c r="GA67" s="2">
        <v>11.7</v>
      </c>
      <c r="GB67" s="2">
        <v>12.5</v>
      </c>
      <c r="GC67" s="2">
        <v>11</v>
      </c>
      <c r="GD67" s="2">
        <v>12</v>
      </c>
      <c r="GE67" s="2">
        <v>10.8</v>
      </c>
      <c r="GF67" s="2">
        <v>11.7</v>
      </c>
      <c r="GG67" s="2">
        <v>12.3</v>
      </c>
      <c r="GH67" s="2">
        <v>12.5</v>
      </c>
      <c r="GI67" s="2">
        <v>14</v>
      </c>
      <c r="GJ67" s="2">
        <v>15.4</v>
      </c>
      <c r="GK67" s="2">
        <v>25.1</v>
      </c>
      <c r="GL67" s="2">
        <v>13.3</v>
      </c>
      <c r="GM67" s="2">
        <v>11.5</v>
      </c>
      <c r="GN67" s="2">
        <v>12.6</v>
      </c>
      <c r="GO67" s="2">
        <v>13.7</v>
      </c>
      <c r="GP67" s="2">
        <v>13.6</v>
      </c>
      <c r="GQ67" s="2">
        <v>12.5</v>
      </c>
      <c r="GR67" s="2">
        <v>13.7</v>
      </c>
      <c r="GS67" s="2">
        <v>14.1</v>
      </c>
      <c r="GT67" s="2">
        <v>14.6</v>
      </c>
      <c r="GU67" s="2">
        <v>17.600000000000001</v>
      </c>
      <c r="GV67" s="2">
        <v>17</v>
      </c>
      <c r="GW67" s="2">
        <v>28.2</v>
      </c>
      <c r="GX67" s="2">
        <v>17.2</v>
      </c>
      <c r="GY67" s="2">
        <v>15.1</v>
      </c>
      <c r="GZ67" s="2">
        <v>17.100000000000001</v>
      </c>
      <c r="HA67" s="2">
        <v>17.600000000000001</v>
      </c>
      <c r="HB67" s="2">
        <v>17.100000000000001</v>
      </c>
      <c r="HC67" s="2">
        <v>15.6</v>
      </c>
      <c r="HD67" s="2">
        <v>17.399999999999999</v>
      </c>
      <c r="HE67" s="2">
        <v>16.5</v>
      </c>
      <c r="HF67" s="2">
        <v>18.600000000000001</v>
      </c>
      <c r="HG67" s="2">
        <v>19.899999999999999</v>
      </c>
      <c r="HH67" s="2">
        <v>19.7</v>
      </c>
      <c r="HI67" s="2">
        <v>32</v>
      </c>
      <c r="HJ67" s="2">
        <v>16.899999999999999</v>
      </c>
      <c r="HK67" s="2">
        <v>16</v>
      </c>
      <c r="HL67" s="2">
        <v>17.399999999999999</v>
      </c>
      <c r="HM67" s="2">
        <v>19.2</v>
      </c>
      <c r="HN67" s="2">
        <v>16.8</v>
      </c>
      <c r="HO67" s="2">
        <v>18.2</v>
      </c>
      <c r="HP67" s="2">
        <v>17.899999999999999</v>
      </c>
      <c r="HQ67" s="2">
        <v>20.100000000000001</v>
      </c>
      <c r="HR67" s="2">
        <v>21.1</v>
      </c>
      <c r="HS67" s="2">
        <v>21.3</v>
      </c>
      <c r="HT67" s="2">
        <v>24.7</v>
      </c>
      <c r="HU67" s="2">
        <v>40.700000000000003</v>
      </c>
      <c r="HV67" s="2">
        <v>21.8</v>
      </c>
      <c r="HW67" s="2">
        <v>19</v>
      </c>
      <c r="HX67" s="2">
        <v>22</v>
      </c>
      <c r="HY67" s="2">
        <v>22.4</v>
      </c>
      <c r="HZ67" s="2">
        <v>22.6</v>
      </c>
      <c r="IA67" s="2">
        <v>21.2</v>
      </c>
      <c r="IB67" s="2">
        <v>21.4</v>
      </c>
      <c r="IC67" s="2">
        <v>20.100000000000001</v>
      </c>
      <c r="ID67" s="2">
        <v>21.6</v>
      </c>
      <c r="IE67" s="2">
        <v>23.5</v>
      </c>
      <c r="IF67" s="2">
        <v>26</v>
      </c>
      <c r="IG67" s="2">
        <v>43.2</v>
      </c>
      <c r="IH67" s="2">
        <v>24.7</v>
      </c>
      <c r="II67" s="2">
        <v>22.2</v>
      </c>
      <c r="IJ67" s="2">
        <v>27.1</v>
      </c>
      <c r="IK67" s="2">
        <v>23.5</v>
      </c>
      <c r="IL67" s="2">
        <v>25</v>
      </c>
      <c r="IM67" s="2">
        <v>21.9</v>
      </c>
      <c r="IN67" s="2">
        <v>21.4</v>
      </c>
      <c r="IO67" s="2">
        <v>22.4</v>
      </c>
      <c r="IP67" s="2">
        <v>21.6</v>
      </c>
      <c r="IQ67" s="2">
        <v>21.9</v>
      </c>
      <c r="IR67" s="2">
        <v>24.5</v>
      </c>
      <c r="IS67" s="2">
        <v>38.299999999999997</v>
      </c>
      <c r="IT67" s="2">
        <v>22.9</v>
      </c>
      <c r="IU67" s="2">
        <v>20.100000000000001</v>
      </c>
      <c r="IV67" s="2">
        <v>21.3</v>
      </c>
      <c r="IW67" s="2">
        <v>22.6</v>
      </c>
      <c r="IX67" s="2">
        <v>21.5</v>
      </c>
      <c r="IY67" s="2">
        <v>19.399999999999999</v>
      </c>
      <c r="IZ67" s="2">
        <v>19.5</v>
      </c>
      <c r="JA67" s="2">
        <v>18.7</v>
      </c>
      <c r="JB67" s="2">
        <v>18.899999999999999</v>
      </c>
      <c r="JC67" s="2">
        <v>20.5</v>
      </c>
      <c r="JD67" s="2">
        <v>22.6</v>
      </c>
      <c r="JE67" s="2">
        <v>37.1</v>
      </c>
      <c r="JF67" s="2">
        <v>22.2</v>
      </c>
      <c r="JG67" s="2">
        <v>19.600000000000001</v>
      </c>
      <c r="JH67" s="2">
        <v>21.1</v>
      </c>
      <c r="JI67" s="2">
        <v>22.4</v>
      </c>
      <c r="JJ67" s="2">
        <v>20.8</v>
      </c>
      <c r="JK67" s="2">
        <v>21</v>
      </c>
      <c r="JL67" s="2">
        <v>23.5</v>
      </c>
      <c r="JM67" s="2">
        <v>21.1</v>
      </c>
      <c r="JN67" s="2">
        <v>22.8</v>
      </c>
      <c r="JO67" s="2">
        <v>25.5</v>
      </c>
      <c r="JP67" s="2">
        <v>25.6</v>
      </c>
      <c r="JQ67" s="2">
        <v>40.799999999999997</v>
      </c>
      <c r="JR67" s="2">
        <v>20.8</v>
      </c>
      <c r="JS67" s="2">
        <v>20.100000000000001</v>
      </c>
      <c r="JT67" s="2">
        <v>24.5</v>
      </c>
      <c r="JU67" s="2">
        <v>22.1</v>
      </c>
      <c r="JV67" s="2">
        <v>21.3</v>
      </c>
      <c r="JW67" s="2">
        <v>21</v>
      </c>
      <c r="JX67" s="2">
        <v>21</v>
      </c>
      <c r="JY67" s="2">
        <v>21.9</v>
      </c>
      <c r="JZ67" s="2">
        <v>24</v>
      </c>
      <c r="KA67" s="2">
        <v>23</v>
      </c>
      <c r="KB67" s="2">
        <v>24.2</v>
      </c>
      <c r="KC67" s="2">
        <v>39.9</v>
      </c>
      <c r="KD67" s="2">
        <v>22.5</v>
      </c>
      <c r="KE67" s="2">
        <v>20</v>
      </c>
      <c r="KF67" s="2">
        <v>23.3</v>
      </c>
      <c r="KG67" s="2">
        <v>22.7</v>
      </c>
      <c r="KH67" s="2">
        <v>20.9</v>
      </c>
      <c r="KI67" s="2">
        <v>20.6</v>
      </c>
      <c r="KJ67" s="2">
        <v>23.8</v>
      </c>
      <c r="KK67" s="2">
        <v>24.7</v>
      </c>
      <c r="KL67" s="2">
        <v>26.2</v>
      </c>
      <c r="KM67" s="2">
        <v>26.1</v>
      </c>
      <c r="KN67" s="2">
        <v>28.8</v>
      </c>
      <c r="KO67" s="2">
        <v>46.1</v>
      </c>
      <c r="KP67" s="2">
        <v>26.4</v>
      </c>
      <c r="KQ67" s="2">
        <v>25</v>
      </c>
      <c r="KR67" s="2">
        <v>28.1</v>
      </c>
      <c r="KS67" s="2">
        <v>27</v>
      </c>
      <c r="KT67" s="2">
        <v>25.3</v>
      </c>
      <c r="KU67" s="2">
        <v>25.6</v>
      </c>
      <c r="KV67" s="2">
        <v>26.4</v>
      </c>
      <c r="KW67" s="2">
        <v>29.6</v>
      </c>
      <c r="KX67" s="2">
        <v>30.5</v>
      </c>
      <c r="KY67" s="2">
        <v>31.3</v>
      </c>
      <c r="KZ67" s="2">
        <v>33.6</v>
      </c>
      <c r="LA67" s="2">
        <v>50.8</v>
      </c>
      <c r="LB67" s="2">
        <v>35.200000000000003</v>
      </c>
      <c r="LC67" s="2">
        <v>29.9</v>
      </c>
      <c r="LD67" s="2">
        <v>34</v>
      </c>
      <c r="LE67" s="2">
        <v>31.3</v>
      </c>
      <c r="LF67" s="2">
        <v>31.9</v>
      </c>
      <c r="LG67" s="2">
        <v>29.6</v>
      </c>
      <c r="LH67" s="2">
        <v>30.3</v>
      </c>
      <c r="LI67" s="2">
        <v>31.4</v>
      </c>
      <c r="LJ67" s="2">
        <v>32.4</v>
      </c>
      <c r="LK67" s="2">
        <v>36.9</v>
      </c>
      <c r="LL67" s="2">
        <v>39.200000000000003</v>
      </c>
      <c r="LM67" s="2">
        <v>61.2</v>
      </c>
      <c r="LN67" s="2">
        <v>41.7</v>
      </c>
      <c r="LO67" s="2">
        <v>34</v>
      </c>
      <c r="LP67" s="2">
        <v>37.200000000000003</v>
      </c>
      <c r="LQ67" s="2">
        <v>35.1</v>
      </c>
      <c r="LR67" s="2">
        <v>33.799999999999997</v>
      </c>
      <c r="LS67" s="2">
        <v>32.1</v>
      </c>
      <c r="LT67" s="2">
        <v>33.799999999999997</v>
      </c>
      <c r="LU67" s="2">
        <v>34.4</v>
      </c>
      <c r="LV67" s="2">
        <v>35.1</v>
      </c>
      <c r="LW67" s="2">
        <v>37.9</v>
      </c>
      <c r="LX67" s="2">
        <v>41.9</v>
      </c>
      <c r="LY67" s="2">
        <v>60.3</v>
      </c>
      <c r="LZ67" s="2">
        <v>42.3</v>
      </c>
      <c r="MA67" s="2">
        <v>35.200000000000003</v>
      </c>
      <c r="MB67" s="2">
        <v>40</v>
      </c>
      <c r="MC67" s="2">
        <v>38.5</v>
      </c>
      <c r="MD67" s="2">
        <v>36.9</v>
      </c>
      <c r="ME67" s="2">
        <v>36.5</v>
      </c>
      <c r="MF67" s="2">
        <v>39.700000000000003</v>
      </c>
      <c r="MG67" s="2">
        <v>37.1</v>
      </c>
      <c r="MH67" s="2">
        <v>40.9</v>
      </c>
      <c r="MI67" s="2">
        <v>42</v>
      </c>
      <c r="MJ67" s="2">
        <v>44.8</v>
      </c>
      <c r="MK67" s="2">
        <v>67</v>
      </c>
      <c r="ML67" s="2">
        <v>41.6</v>
      </c>
      <c r="MM67" s="2">
        <v>36.799999999999997</v>
      </c>
      <c r="MN67" s="2">
        <v>40.799999999999997</v>
      </c>
      <c r="MO67" s="2">
        <v>40.4</v>
      </c>
      <c r="MP67" s="2">
        <v>36.4</v>
      </c>
    </row>
    <row r="68" spans="1:354" x14ac:dyDescent="0.25">
      <c r="A68" t="s">
        <v>66</v>
      </c>
      <c r="B68" s="12" t="s">
        <v>286</v>
      </c>
      <c r="C68" t="s">
        <v>213</v>
      </c>
      <c r="D68" t="str">
        <f t="shared" si="0"/>
        <v>Other specialised food retailing</v>
      </c>
      <c r="E68" s="2">
        <v>11.3</v>
      </c>
      <c r="F68" s="2">
        <v>11.1</v>
      </c>
      <c r="G68" s="2">
        <v>11.2</v>
      </c>
      <c r="H68" s="2">
        <v>12.1</v>
      </c>
      <c r="I68" s="2">
        <v>11.7</v>
      </c>
      <c r="J68" s="2">
        <v>12</v>
      </c>
      <c r="K68" s="2">
        <v>12.7</v>
      </c>
      <c r="L68" s="2">
        <v>12.2</v>
      </c>
      <c r="M68" s="2">
        <v>14.5</v>
      </c>
      <c r="N68" s="2">
        <v>12.5</v>
      </c>
      <c r="O68" s="2">
        <v>11.7</v>
      </c>
      <c r="P68" s="2">
        <v>14</v>
      </c>
      <c r="Q68" s="2">
        <v>12.9</v>
      </c>
      <c r="R68" s="2">
        <v>13.1</v>
      </c>
      <c r="S68" s="2">
        <v>13.1</v>
      </c>
      <c r="T68" s="2">
        <v>13.5</v>
      </c>
      <c r="U68" s="2">
        <v>13.8</v>
      </c>
      <c r="V68" s="2">
        <v>13.4</v>
      </c>
      <c r="W68" s="2">
        <v>12.7</v>
      </c>
      <c r="X68" s="2">
        <v>12.8</v>
      </c>
      <c r="Y68" s="2">
        <v>15</v>
      </c>
      <c r="Z68" s="2">
        <v>13</v>
      </c>
      <c r="AA68" s="2">
        <v>12.9</v>
      </c>
      <c r="AB68" s="2">
        <v>13.2</v>
      </c>
      <c r="AC68" s="2">
        <v>12.3</v>
      </c>
      <c r="AD68" s="2">
        <v>13</v>
      </c>
      <c r="AE68" s="2">
        <v>12.4</v>
      </c>
      <c r="AF68" s="2">
        <v>12.2</v>
      </c>
      <c r="AG68" s="2">
        <v>12.7</v>
      </c>
      <c r="AH68" s="2">
        <v>12.2</v>
      </c>
      <c r="AI68" s="2">
        <v>13.3</v>
      </c>
      <c r="AJ68" s="2">
        <v>13.8</v>
      </c>
      <c r="AK68" s="2">
        <v>15.1</v>
      </c>
      <c r="AL68" s="2">
        <v>14.2</v>
      </c>
      <c r="AM68" s="2">
        <v>12.5</v>
      </c>
      <c r="AN68" s="2">
        <v>13.5</v>
      </c>
      <c r="AO68" s="2">
        <v>13.4</v>
      </c>
      <c r="AP68" s="2">
        <v>14.5</v>
      </c>
      <c r="AQ68" s="2">
        <v>13.2</v>
      </c>
      <c r="AR68" s="2">
        <v>14.1</v>
      </c>
      <c r="AS68" s="2">
        <v>14.5</v>
      </c>
      <c r="AT68" s="2">
        <v>13.9</v>
      </c>
      <c r="AU68" s="2">
        <v>15.4</v>
      </c>
      <c r="AV68" s="2">
        <v>15.8</v>
      </c>
      <c r="AW68" s="2">
        <v>17.600000000000001</v>
      </c>
      <c r="AX68" s="2">
        <v>15.6</v>
      </c>
      <c r="AY68" s="2">
        <v>13.9</v>
      </c>
      <c r="AZ68" s="2">
        <v>14.7</v>
      </c>
      <c r="BA68" s="2">
        <v>14.8</v>
      </c>
      <c r="BB68" s="2">
        <v>15.8</v>
      </c>
      <c r="BC68" s="2">
        <v>14.4</v>
      </c>
      <c r="BD68" s="2">
        <v>15</v>
      </c>
      <c r="BE68" s="2">
        <v>15.1</v>
      </c>
      <c r="BF68" s="2">
        <v>15.1</v>
      </c>
      <c r="BG68" s="2">
        <v>15.5</v>
      </c>
      <c r="BH68" s="2">
        <v>15</v>
      </c>
      <c r="BI68" s="2">
        <v>17.600000000000001</v>
      </c>
      <c r="BJ68" s="2">
        <v>16.3</v>
      </c>
      <c r="BK68" s="2">
        <v>14.7</v>
      </c>
      <c r="BL68" s="2">
        <v>15.1</v>
      </c>
      <c r="BM68" s="2">
        <v>15.7</v>
      </c>
      <c r="BN68" s="2">
        <v>15.6</v>
      </c>
      <c r="BO68" s="2">
        <v>15.2</v>
      </c>
      <c r="BP68" s="2">
        <v>16.3</v>
      </c>
      <c r="BQ68" s="2">
        <v>16</v>
      </c>
      <c r="BR68" s="2">
        <v>15.9</v>
      </c>
      <c r="BS68" s="2">
        <v>17</v>
      </c>
      <c r="BT68" s="2">
        <v>15.9</v>
      </c>
      <c r="BU68" s="2">
        <v>18.8</v>
      </c>
      <c r="BV68" s="2">
        <v>15.1</v>
      </c>
      <c r="BW68" s="2">
        <v>14.2</v>
      </c>
      <c r="BX68" s="2">
        <v>15.9</v>
      </c>
      <c r="BY68" s="2">
        <v>15.1</v>
      </c>
      <c r="BZ68" s="2">
        <v>15.3</v>
      </c>
      <c r="CA68" s="2">
        <v>16.600000000000001</v>
      </c>
      <c r="CB68" s="2">
        <v>17.100000000000001</v>
      </c>
      <c r="CC68" s="2">
        <v>17.399999999999999</v>
      </c>
      <c r="CD68" s="2">
        <v>17.7</v>
      </c>
      <c r="CE68" s="2">
        <v>17.899999999999999</v>
      </c>
      <c r="CF68" s="2">
        <v>18.3</v>
      </c>
      <c r="CG68" s="2">
        <v>20.9</v>
      </c>
      <c r="CH68" s="2">
        <v>18.100000000000001</v>
      </c>
      <c r="CI68" s="2">
        <v>17</v>
      </c>
      <c r="CJ68" s="2">
        <v>18.7</v>
      </c>
      <c r="CK68" s="2">
        <v>18.2</v>
      </c>
      <c r="CL68" s="2">
        <v>18.2</v>
      </c>
      <c r="CM68" s="2">
        <v>17.399999999999999</v>
      </c>
      <c r="CN68" s="2">
        <v>17.2</v>
      </c>
      <c r="CO68" s="2">
        <v>18.100000000000001</v>
      </c>
      <c r="CP68" s="2">
        <v>18.100000000000001</v>
      </c>
      <c r="CQ68" s="2">
        <v>18.399999999999999</v>
      </c>
      <c r="CR68" s="2">
        <v>19.3</v>
      </c>
      <c r="CS68" s="2">
        <v>22.3</v>
      </c>
      <c r="CT68" s="2">
        <v>19</v>
      </c>
      <c r="CU68" s="2">
        <v>17.399999999999999</v>
      </c>
      <c r="CV68" s="2">
        <v>20</v>
      </c>
      <c r="CW68" s="2">
        <v>18.8</v>
      </c>
      <c r="CX68" s="2">
        <v>19.7</v>
      </c>
      <c r="CY68" s="2">
        <v>20.3</v>
      </c>
      <c r="CZ68" s="2">
        <v>19.399999999999999</v>
      </c>
      <c r="DA68" s="2">
        <v>21.1</v>
      </c>
      <c r="DB68" s="2">
        <v>19.399999999999999</v>
      </c>
      <c r="DC68" s="2">
        <v>21.4</v>
      </c>
      <c r="DD68" s="2">
        <v>22.6</v>
      </c>
      <c r="DE68" s="2">
        <v>25.1</v>
      </c>
      <c r="DF68" s="2">
        <v>21.6</v>
      </c>
      <c r="DG68" s="2">
        <v>19.600000000000001</v>
      </c>
      <c r="DH68" s="2">
        <v>21.9</v>
      </c>
      <c r="DI68" s="2">
        <v>19.8</v>
      </c>
      <c r="DJ68" s="2">
        <v>22</v>
      </c>
      <c r="DK68" s="2">
        <v>20.3</v>
      </c>
      <c r="DL68" s="2">
        <v>21.9</v>
      </c>
      <c r="DM68" s="2">
        <v>23.2</v>
      </c>
      <c r="DN68" s="2">
        <v>20.7</v>
      </c>
      <c r="DO68" s="2">
        <v>22.5</v>
      </c>
      <c r="DP68" s="2">
        <v>23.2</v>
      </c>
      <c r="DQ68" s="2">
        <v>23.3</v>
      </c>
      <c r="DR68" s="2">
        <v>21.3</v>
      </c>
      <c r="DS68" s="2">
        <v>19.8</v>
      </c>
      <c r="DT68" s="2">
        <v>18.899999999999999</v>
      </c>
      <c r="DU68" s="2">
        <v>19.3</v>
      </c>
      <c r="DV68" s="2">
        <v>18.7</v>
      </c>
      <c r="DW68" s="2">
        <v>17.100000000000001</v>
      </c>
      <c r="DX68" s="2">
        <v>17.899999999999999</v>
      </c>
      <c r="DY68" s="2">
        <v>17.2</v>
      </c>
      <c r="DZ68" s="2">
        <v>17.7</v>
      </c>
      <c r="EA68" s="2">
        <v>18.7</v>
      </c>
      <c r="EB68" s="2">
        <v>17.899999999999999</v>
      </c>
      <c r="EC68" s="2">
        <v>20.9</v>
      </c>
      <c r="ED68" s="2">
        <v>18.100000000000001</v>
      </c>
      <c r="EE68" s="2">
        <v>17.100000000000001</v>
      </c>
      <c r="EF68" s="2">
        <v>18.8</v>
      </c>
      <c r="EG68" s="2">
        <v>18.399999999999999</v>
      </c>
      <c r="EH68" s="2">
        <v>17.7</v>
      </c>
      <c r="EI68" s="2">
        <v>17.8</v>
      </c>
      <c r="EJ68" s="2">
        <v>19</v>
      </c>
      <c r="EK68" s="2">
        <v>18.100000000000001</v>
      </c>
      <c r="EL68" s="2">
        <v>18</v>
      </c>
      <c r="EM68" s="2">
        <v>18</v>
      </c>
      <c r="EN68" s="2">
        <v>18.5</v>
      </c>
      <c r="EO68" s="2">
        <v>21</v>
      </c>
      <c r="EP68" s="2">
        <v>17.600000000000001</v>
      </c>
      <c r="EQ68" s="2">
        <v>16.5</v>
      </c>
      <c r="ER68" s="2">
        <v>18.600000000000001</v>
      </c>
      <c r="ES68" s="2">
        <v>18</v>
      </c>
      <c r="ET68" s="2">
        <v>18.2</v>
      </c>
      <c r="EU68" s="2">
        <v>17.600000000000001</v>
      </c>
      <c r="EV68" s="2">
        <v>18.100000000000001</v>
      </c>
      <c r="EW68" s="2">
        <v>18.3</v>
      </c>
      <c r="EX68" s="2">
        <v>17.899999999999999</v>
      </c>
      <c r="EY68" s="2">
        <v>17.5</v>
      </c>
      <c r="EZ68" s="2">
        <v>17.8</v>
      </c>
      <c r="FA68" s="2">
        <v>21.9</v>
      </c>
      <c r="FB68" s="2">
        <v>17.5</v>
      </c>
      <c r="FC68" s="2">
        <v>17</v>
      </c>
      <c r="FD68" s="2">
        <v>18.899999999999999</v>
      </c>
      <c r="FE68" s="2">
        <v>18.899999999999999</v>
      </c>
      <c r="FF68" s="2">
        <v>19</v>
      </c>
      <c r="FG68" s="2">
        <v>17.7</v>
      </c>
      <c r="FH68" s="2">
        <v>18.899999999999999</v>
      </c>
      <c r="FI68" s="2">
        <v>19.899999999999999</v>
      </c>
      <c r="FJ68" s="2">
        <v>20.8</v>
      </c>
      <c r="FK68" s="2">
        <v>20.6</v>
      </c>
      <c r="FL68" s="2">
        <v>21.4</v>
      </c>
      <c r="FM68" s="2">
        <v>24.9</v>
      </c>
      <c r="FN68" s="2">
        <v>19.2</v>
      </c>
      <c r="FO68" s="2">
        <v>17.3</v>
      </c>
      <c r="FP68" s="2">
        <v>19</v>
      </c>
      <c r="FQ68" s="2">
        <v>21.7</v>
      </c>
      <c r="FR68" s="2">
        <v>23.2</v>
      </c>
      <c r="FS68" s="2">
        <v>22.2</v>
      </c>
      <c r="FT68" s="2">
        <v>24.5</v>
      </c>
      <c r="FU68" s="2">
        <v>24.5</v>
      </c>
      <c r="FV68" s="2">
        <v>23.1</v>
      </c>
      <c r="FW68" s="2">
        <v>26.3</v>
      </c>
      <c r="FX68" s="2">
        <v>25</v>
      </c>
      <c r="FY68" s="2">
        <v>30.4</v>
      </c>
      <c r="FZ68" s="2">
        <v>28.7</v>
      </c>
      <c r="GA68" s="2">
        <v>24.5</v>
      </c>
      <c r="GB68" s="2">
        <v>28.4</v>
      </c>
      <c r="GC68" s="2">
        <v>30.2</v>
      </c>
      <c r="GD68" s="2">
        <v>28.9</v>
      </c>
      <c r="GE68" s="2">
        <v>27.8</v>
      </c>
      <c r="GF68" s="2">
        <v>33.6</v>
      </c>
      <c r="GG68" s="2">
        <v>33</v>
      </c>
      <c r="GH68" s="2">
        <v>31.5</v>
      </c>
      <c r="GI68" s="2">
        <v>32.9</v>
      </c>
      <c r="GJ68" s="2">
        <v>32.9</v>
      </c>
      <c r="GK68" s="2">
        <v>38.6</v>
      </c>
      <c r="GL68" s="2">
        <v>36.799999999999997</v>
      </c>
      <c r="GM68" s="2">
        <v>31.4</v>
      </c>
      <c r="GN68" s="2">
        <v>33.6</v>
      </c>
      <c r="GO68" s="2">
        <v>37.200000000000003</v>
      </c>
      <c r="GP68" s="2">
        <v>35.4</v>
      </c>
      <c r="GQ68" s="2">
        <v>34.200000000000003</v>
      </c>
      <c r="GR68" s="2">
        <v>37.799999999999997</v>
      </c>
      <c r="GS68" s="2">
        <v>36.5</v>
      </c>
      <c r="GT68" s="2">
        <v>38</v>
      </c>
      <c r="GU68" s="2">
        <v>42</v>
      </c>
      <c r="GV68" s="2">
        <v>40.9</v>
      </c>
      <c r="GW68" s="2">
        <v>51.2</v>
      </c>
      <c r="GX68" s="2">
        <v>42.7</v>
      </c>
      <c r="GY68" s="2">
        <v>38.700000000000003</v>
      </c>
      <c r="GZ68" s="2">
        <v>42.2</v>
      </c>
      <c r="HA68" s="2">
        <v>37.4</v>
      </c>
      <c r="HB68" s="2">
        <v>37.1</v>
      </c>
      <c r="HC68" s="2">
        <v>35.1</v>
      </c>
      <c r="HD68" s="2">
        <v>41.1</v>
      </c>
      <c r="HE68" s="2">
        <v>40</v>
      </c>
      <c r="HF68" s="2">
        <v>37.299999999999997</v>
      </c>
      <c r="HG68" s="2">
        <v>42.1</v>
      </c>
      <c r="HH68" s="2">
        <v>40.299999999999997</v>
      </c>
      <c r="HI68" s="2">
        <v>48.5</v>
      </c>
      <c r="HJ68" s="2">
        <v>39.200000000000003</v>
      </c>
      <c r="HK68" s="2">
        <v>35.700000000000003</v>
      </c>
      <c r="HL68" s="2">
        <v>39.200000000000003</v>
      </c>
      <c r="HM68" s="2">
        <v>38.1</v>
      </c>
      <c r="HN68" s="2">
        <v>39.6</v>
      </c>
      <c r="HO68" s="2">
        <v>36.700000000000003</v>
      </c>
      <c r="HP68" s="2">
        <v>35.299999999999997</v>
      </c>
      <c r="HQ68" s="2">
        <v>38.299999999999997</v>
      </c>
      <c r="HR68" s="2">
        <v>36.6</v>
      </c>
      <c r="HS68" s="2">
        <v>36.1</v>
      </c>
      <c r="HT68" s="2">
        <v>37.200000000000003</v>
      </c>
      <c r="HU68" s="2">
        <v>43.9</v>
      </c>
      <c r="HV68" s="2">
        <v>32.799999999999997</v>
      </c>
      <c r="HW68" s="2">
        <v>28.5</v>
      </c>
      <c r="HX68" s="2">
        <v>34.299999999999997</v>
      </c>
      <c r="HY68" s="2">
        <v>30.8</v>
      </c>
      <c r="HZ68" s="2">
        <v>32.9</v>
      </c>
      <c r="IA68" s="2">
        <v>32.5</v>
      </c>
      <c r="IB68" s="2">
        <v>33.700000000000003</v>
      </c>
      <c r="IC68" s="2">
        <v>34.1</v>
      </c>
      <c r="ID68" s="2">
        <v>35.200000000000003</v>
      </c>
      <c r="IE68" s="2">
        <v>36.1</v>
      </c>
      <c r="IF68" s="2">
        <v>37.9</v>
      </c>
      <c r="IG68" s="2">
        <v>44.7</v>
      </c>
      <c r="IH68" s="2">
        <v>38.9</v>
      </c>
      <c r="II68" s="2">
        <v>34.9</v>
      </c>
      <c r="IJ68" s="2">
        <v>40.299999999999997</v>
      </c>
      <c r="IK68" s="2">
        <v>39.299999999999997</v>
      </c>
      <c r="IL68" s="2">
        <v>39.799999999999997</v>
      </c>
      <c r="IM68" s="2">
        <v>36.9</v>
      </c>
      <c r="IN68" s="2">
        <v>37.299999999999997</v>
      </c>
      <c r="IO68" s="2">
        <v>38</v>
      </c>
      <c r="IP68" s="2">
        <v>36.799999999999997</v>
      </c>
      <c r="IQ68" s="2">
        <v>42.9</v>
      </c>
      <c r="IR68" s="2">
        <v>43.1</v>
      </c>
      <c r="IS68" s="2">
        <v>51.6</v>
      </c>
      <c r="IT68" s="2">
        <v>40</v>
      </c>
      <c r="IU68" s="2">
        <v>37.9</v>
      </c>
      <c r="IV68" s="2">
        <v>38.200000000000003</v>
      </c>
      <c r="IW68" s="2">
        <v>40.799999999999997</v>
      </c>
      <c r="IX68" s="2">
        <v>40.6</v>
      </c>
      <c r="IY68" s="2">
        <v>38.200000000000003</v>
      </c>
      <c r="IZ68" s="2">
        <v>35.9</v>
      </c>
      <c r="JA68" s="2">
        <v>35.700000000000003</v>
      </c>
      <c r="JB68" s="2">
        <v>35.700000000000003</v>
      </c>
      <c r="JC68" s="2">
        <v>38.299999999999997</v>
      </c>
      <c r="JD68" s="2">
        <v>36.4</v>
      </c>
      <c r="JE68" s="2">
        <v>44.2</v>
      </c>
      <c r="JF68" s="2">
        <v>36.700000000000003</v>
      </c>
      <c r="JG68" s="2">
        <v>34</v>
      </c>
      <c r="JH68" s="2">
        <v>37.799999999999997</v>
      </c>
      <c r="JI68" s="2">
        <v>38.200000000000003</v>
      </c>
      <c r="JJ68" s="2">
        <v>35.9</v>
      </c>
      <c r="JK68" s="2">
        <v>35.1</v>
      </c>
      <c r="JL68" s="2">
        <v>36.299999999999997</v>
      </c>
      <c r="JM68" s="2">
        <v>34.1</v>
      </c>
      <c r="JN68" s="2">
        <v>35.299999999999997</v>
      </c>
      <c r="JO68" s="2">
        <v>40.1</v>
      </c>
      <c r="JP68" s="2">
        <v>39.200000000000003</v>
      </c>
      <c r="JQ68" s="2">
        <v>48</v>
      </c>
      <c r="JR68" s="2">
        <v>35.4</v>
      </c>
      <c r="JS68" s="2">
        <v>35.9</v>
      </c>
      <c r="JT68" s="2">
        <v>40.5</v>
      </c>
      <c r="JU68" s="2">
        <v>37.1</v>
      </c>
      <c r="JV68" s="2">
        <v>36.700000000000003</v>
      </c>
      <c r="JW68" s="2">
        <v>36.299999999999997</v>
      </c>
      <c r="JX68" s="2">
        <v>36.700000000000003</v>
      </c>
      <c r="JY68" s="2">
        <v>37.1</v>
      </c>
      <c r="JZ68" s="2">
        <v>35.799999999999997</v>
      </c>
      <c r="KA68" s="2">
        <v>36</v>
      </c>
      <c r="KB68" s="2">
        <v>36.799999999999997</v>
      </c>
      <c r="KC68" s="2">
        <v>46.4</v>
      </c>
      <c r="KD68" s="2">
        <v>35.799999999999997</v>
      </c>
      <c r="KE68" s="2">
        <v>33.200000000000003</v>
      </c>
      <c r="KF68" s="2">
        <v>37.9</v>
      </c>
      <c r="KG68" s="2">
        <v>37.1</v>
      </c>
      <c r="KH68" s="2">
        <v>36.799999999999997</v>
      </c>
      <c r="KI68" s="2">
        <v>37.1</v>
      </c>
      <c r="KJ68" s="2">
        <v>37</v>
      </c>
      <c r="KK68" s="2">
        <v>40.4</v>
      </c>
      <c r="KL68" s="2">
        <v>39.799999999999997</v>
      </c>
      <c r="KM68" s="2">
        <v>40.6</v>
      </c>
      <c r="KN68" s="2">
        <v>43.8</v>
      </c>
      <c r="KO68" s="2">
        <v>50.1</v>
      </c>
      <c r="KP68" s="2">
        <v>45.1</v>
      </c>
      <c r="KQ68" s="2">
        <v>43.1</v>
      </c>
      <c r="KR68" s="2">
        <v>48.3</v>
      </c>
      <c r="KS68" s="2">
        <v>47.3</v>
      </c>
      <c r="KT68" s="2">
        <v>47.8</v>
      </c>
      <c r="KU68" s="2">
        <v>47.4</v>
      </c>
      <c r="KV68" s="2">
        <v>41.3</v>
      </c>
      <c r="KW68" s="2">
        <v>44.2</v>
      </c>
      <c r="KX68" s="2">
        <v>43.6</v>
      </c>
      <c r="KY68" s="2">
        <v>49.5</v>
      </c>
      <c r="KZ68" s="2">
        <v>49.7</v>
      </c>
      <c r="LA68" s="2">
        <v>62</v>
      </c>
      <c r="LB68" s="2">
        <v>48.4</v>
      </c>
      <c r="LC68" s="2">
        <v>45</v>
      </c>
      <c r="LD68" s="2">
        <v>51.5</v>
      </c>
      <c r="LE68" s="2">
        <v>47.5</v>
      </c>
      <c r="LF68" s="2">
        <v>50.1</v>
      </c>
      <c r="LG68" s="2">
        <v>46.6</v>
      </c>
      <c r="LH68" s="2">
        <v>50.3</v>
      </c>
      <c r="LI68" s="2">
        <v>51.8</v>
      </c>
      <c r="LJ68" s="2">
        <v>52</v>
      </c>
      <c r="LK68" s="2">
        <v>56.6</v>
      </c>
      <c r="LL68" s="2">
        <v>57.4</v>
      </c>
      <c r="LM68" s="2">
        <v>70.3</v>
      </c>
      <c r="LN68" s="2">
        <v>54.7</v>
      </c>
      <c r="LO68" s="2">
        <v>50.7</v>
      </c>
      <c r="LP68" s="2">
        <v>55.6</v>
      </c>
      <c r="LQ68" s="2">
        <v>54.5</v>
      </c>
      <c r="LR68" s="2">
        <v>53.1</v>
      </c>
      <c r="LS68" s="2">
        <v>52.2</v>
      </c>
      <c r="LT68" s="2">
        <v>46.6</v>
      </c>
      <c r="LU68" s="2">
        <v>47.7</v>
      </c>
      <c r="LV68" s="2">
        <v>46.4</v>
      </c>
      <c r="LW68" s="2">
        <v>46.8</v>
      </c>
      <c r="LX68" s="2">
        <v>48.4</v>
      </c>
      <c r="LY68" s="2">
        <v>71</v>
      </c>
      <c r="LZ68" s="2">
        <v>47.5</v>
      </c>
      <c r="MA68" s="2">
        <v>48.4</v>
      </c>
      <c r="MB68" s="2">
        <v>53.9</v>
      </c>
      <c r="MC68" s="2">
        <v>53.5</v>
      </c>
      <c r="MD68" s="2">
        <v>50</v>
      </c>
      <c r="ME68" s="2">
        <v>48.3</v>
      </c>
      <c r="MF68" s="2">
        <v>51.1</v>
      </c>
      <c r="MG68" s="2">
        <v>49.3</v>
      </c>
      <c r="MH68" s="2">
        <v>49.2</v>
      </c>
      <c r="MI68" s="2">
        <v>51.9</v>
      </c>
      <c r="MJ68" s="2">
        <v>49.8</v>
      </c>
      <c r="MK68" s="2">
        <v>74.900000000000006</v>
      </c>
      <c r="ML68" s="2">
        <v>47.6</v>
      </c>
      <c r="MM68" s="2">
        <v>46.7</v>
      </c>
      <c r="MN68" s="2">
        <v>47.6</v>
      </c>
      <c r="MO68" s="2">
        <v>52.6</v>
      </c>
      <c r="MP68" s="2">
        <v>46.1</v>
      </c>
    </row>
    <row r="69" spans="1:354" x14ac:dyDescent="0.25">
      <c r="A69" t="s">
        <v>67</v>
      </c>
      <c r="B69" s="12" t="s">
        <v>287</v>
      </c>
      <c r="C69" t="s">
        <v>213</v>
      </c>
      <c r="D69" t="str">
        <f t="shared" si="0"/>
        <v>Food retailing</v>
      </c>
      <c r="E69" s="2">
        <v>100.8</v>
      </c>
      <c r="F69" s="2">
        <v>97.1</v>
      </c>
      <c r="G69" s="2">
        <v>98.7</v>
      </c>
      <c r="H69" s="2">
        <v>105.9</v>
      </c>
      <c r="I69" s="2">
        <v>99.7</v>
      </c>
      <c r="J69" s="2">
        <v>102</v>
      </c>
      <c r="K69" s="2">
        <v>108.2</v>
      </c>
      <c r="L69" s="2">
        <v>105.7</v>
      </c>
      <c r="M69" s="2">
        <v>122.1</v>
      </c>
      <c r="N69" s="2">
        <v>102.3</v>
      </c>
      <c r="O69" s="2">
        <v>103.5</v>
      </c>
      <c r="P69" s="2">
        <v>116.8</v>
      </c>
      <c r="Q69" s="2">
        <v>110.1</v>
      </c>
      <c r="R69" s="2">
        <v>110.8</v>
      </c>
      <c r="S69" s="2">
        <v>113.2</v>
      </c>
      <c r="T69" s="2">
        <v>118</v>
      </c>
      <c r="U69" s="2">
        <v>122.1</v>
      </c>
      <c r="V69" s="2">
        <v>119.5</v>
      </c>
      <c r="W69" s="2">
        <v>116.6</v>
      </c>
      <c r="X69" s="2">
        <v>121.6</v>
      </c>
      <c r="Y69" s="2">
        <v>145.6</v>
      </c>
      <c r="Z69" s="2">
        <v>115.1</v>
      </c>
      <c r="AA69" s="2">
        <v>115.9</v>
      </c>
      <c r="AB69" s="2">
        <v>122</v>
      </c>
      <c r="AC69" s="2">
        <v>115.3</v>
      </c>
      <c r="AD69" s="2">
        <v>119.5</v>
      </c>
      <c r="AE69" s="2">
        <v>114.4</v>
      </c>
      <c r="AF69" s="2">
        <v>114.2</v>
      </c>
      <c r="AG69" s="2">
        <v>119.6</v>
      </c>
      <c r="AH69" s="2">
        <v>113.4</v>
      </c>
      <c r="AI69" s="2">
        <v>124.9</v>
      </c>
      <c r="AJ69" s="2">
        <v>127.1</v>
      </c>
      <c r="AK69" s="2">
        <v>142.4</v>
      </c>
      <c r="AL69" s="2">
        <v>128.69999999999999</v>
      </c>
      <c r="AM69" s="2">
        <v>118.1</v>
      </c>
      <c r="AN69" s="2">
        <v>127.5</v>
      </c>
      <c r="AO69" s="2">
        <v>129.5</v>
      </c>
      <c r="AP69" s="2">
        <v>136.5</v>
      </c>
      <c r="AQ69" s="2">
        <v>127.3</v>
      </c>
      <c r="AR69" s="2">
        <v>128.30000000000001</v>
      </c>
      <c r="AS69" s="2">
        <v>136.30000000000001</v>
      </c>
      <c r="AT69" s="2">
        <v>130.1</v>
      </c>
      <c r="AU69" s="2">
        <v>141.19999999999999</v>
      </c>
      <c r="AV69" s="2">
        <v>139.4</v>
      </c>
      <c r="AW69" s="2">
        <v>158.1</v>
      </c>
      <c r="AX69" s="2">
        <v>140.80000000000001</v>
      </c>
      <c r="AY69" s="2">
        <v>130.1</v>
      </c>
      <c r="AZ69" s="2">
        <v>144.19999999999999</v>
      </c>
      <c r="BA69" s="2">
        <v>140.9</v>
      </c>
      <c r="BB69" s="2">
        <v>148.1</v>
      </c>
      <c r="BC69" s="2">
        <v>135.9</v>
      </c>
      <c r="BD69" s="2">
        <v>143.1</v>
      </c>
      <c r="BE69" s="2">
        <v>143.6</v>
      </c>
      <c r="BF69" s="2">
        <v>141</v>
      </c>
      <c r="BG69" s="2">
        <v>150.69999999999999</v>
      </c>
      <c r="BH69" s="2">
        <v>145</v>
      </c>
      <c r="BI69" s="2">
        <v>173.5</v>
      </c>
      <c r="BJ69" s="2">
        <v>147.1</v>
      </c>
      <c r="BK69" s="2">
        <v>137.5</v>
      </c>
      <c r="BL69" s="2">
        <v>144.9</v>
      </c>
      <c r="BM69" s="2">
        <v>157.19999999999999</v>
      </c>
      <c r="BN69" s="2">
        <v>154.6</v>
      </c>
      <c r="BO69" s="2">
        <v>149.6</v>
      </c>
      <c r="BP69" s="2">
        <v>157.69999999999999</v>
      </c>
      <c r="BQ69" s="2">
        <v>153.6</v>
      </c>
      <c r="BR69" s="2">
        <v>153.30000000000001</v>
      </c>
      <c r="BS69" s="2">
        <v>158.9</v>
      </c>
      <c r="BT69" s="2">
        <v>152</v>
      </c>
      <c r="BU69" s="2">
        <v>184.6</v>
      </c>
      <c r="BV69" s="2">
        <v>147.19999999999999</v>
      </c>
      <c r="BW69" s="2">
        <v>142</v>
      </c>
      <c r="BX69" s="2">
        <v>163.5</v>
      </c>
      <c r="BY69" s="2">
        <v>152</v>
      </c>
      <c r="BZ69" s="2">
        <v>152</v>
      </c>
      <c r="CA69" s="2">
        <v>160.1</v>
      </c>
      <c r="CB69" s="2">
        <v>158</v>
      </c>
      <c r="CC69" s="2">
        <v>160.19999999999999</v>
      </c>
      <c r="CD69" s="2">
        <v>167</v>
      </c>
      <c r="CE69" s="2">
        <v>168.7</v>
      </c>
      <c r="CF69" s="2">
        <v>166.6</v>
      </c>
      <c r="CG69" s="2">
        <v>205.4</v>
      </c>
      <c r="CH69" s="2">
        <v>162</v>
      </c>
      <c r="CI69" s="2">
        <v>155.5</v>
      </c>
      <c r="CJ69" s="2">
        <v>171.9</v>
      </c>
      <c r="CK69" s="2">
        <v>156.19999999999999</v>
      </c>
      <c r="CL69" s="2">
        <v>162.1</v>
      </c>
      <c r="CM69" s="2">
        <v>160.1</v>
      </c>
      <c r="CN69" s="2">
        <v>159.69999999999999</v>
      </c>
      <c r="CO69" s="2">
        <v>167.6</v>
      </c>
      <c r="CP69" s="2">
        <v>164.6</v>
      </c>
      <c r="CQ69" s="2">
        <v>165.6</v>
      </c>
      <c r="CR69" s="2">
        <v>173.8</v>
      </c>
      <c r="CS69" s="2">
        <v>204.8</v>
      </c>
      <c r="CT69" s="2">
        <v>169.9</v>
      </c>
      <c r="CU69" s="2">
        <v>156.30000000000001</v>
      </c>
      <c r="CV69" s="2">
        <v>182.1</v>
      </c>
      <c r="CW69" s="2">
        <v>169.7</v>
      </c>
      <c r="CX69" s="2">
        <v>178.6</v>
      </c>
      <c r="CY69" s="2">
        <v>175.5</v>
      </c>
      <c r="CZ69" s="2">
        <v>168.1</v>
      </c>
      <c r="DA69" s="2">
        <v>184.5</v>
      </c>
      <c r="DB69" s="2">
        <v>168.3</v>
      </c>
      <c r="DC69" s="2">
        <v>182.1</v>
      </c>
      <c r="DD69" s="2">
        <v>194.6</v>
      </c>
      <c r="DE69" s="2">
        <v>223.2</v>
      </c>
      <c r="DF69" s="2">
        <v>195.2</v>
      </c>
      <c r="DG69" s="2">
        <v>179.3</v>
      </c>
      <c r="DH69" s="2">
        <v>204.8</v>
      </c>
      <c r="DI69" s="2">
        <v>181.7</v>
      </c>
      <c r="DJ69" s="2">
        <v>203.9</v>
      </c>
      <c r="DK69" s="2">
        <v>187.6</v>
      </c>
      <c r="DL69" s="2">
        <v>198.7</v>
      </c>
      <c r="DM69" s="2">
        <v>207.7</v>
      </c>
      <c r="DN69" s="2">
        <v>187.9</v>
      </c>
      <c r="DO69" s="2">
        <v>202.8</v>
      </c>
      <c r="DP69" s="2">
        <v>203.9</v>
      </c>
      <c r="DQ69" s="2">
        <v>221.7</v>
      </c>
      <c r="DR69" s="2">
        <v>198.3</v>
      </c>
      <c r="DS69" s="2">
        <v>187.8</v>
      </c>
      <c r="DT69" s="2">
        <v>190.1</v>
      </c>
      <c r="DU69" s="2">
        <v>195.5</v>
      </c>
      <c r="DV69" s="2">
        <v>194.1</v>
      </c>
      <c r="DW69" s="2">
        <v>184</v>
      </c>
      <c r="DX69" s="2">
        <v>189.9</v>
      </c>
      <c r="DY69" s="2">
        <v>181</v>
      </c>
      <c r="DZ69" s="2">
        <v>181.9</v>
      </c>
      <c r="EA69" s="2">
        <v>196.4</v>
      </c>
      <c r="EB69" s="2">
        <v>185.2</v>
      </c>
      <c r="EC69" s="2">
        <v>237.1</v>
      </c>
      <c r="ED69" s="2">
        <v>194.6</v>
      </c>
      <c r="EE69" s="2">
        <v>178.8</v>
      </c>
      <c r="EF69" s="2">
        <v>202.2</v>
      </c>
      <c r="EG69" s="2">
        <v>206.8</v>
      </c>
      <c r="EH69" s="2">
        <v>200.2</v>
      </c>
      <c r="EI69" s="2">
        <v>194.3</v>
      </c>
      <c r="EJ69" s="2">
        <v>208.4</v>
      </c>
      <c r="EK69" s="2">
        <v>195.9</v>
      </c>
      <c r="EL69" s="2">
        <v>202</v>
      </c>
      <c r="EM69" s="2">
        <v>208.4</v>
      </c>
      <c r="EN69" s="2">
        <v>208.8</v>
      </c>
      <c r="EO69" s="2">
        <v>256.7</v>
      </c>
      <c r="EP69" s="2">
        <v>200.1</v>
      </c>
      <c r="EQ69" s="2">
        <v>195.5</v>
      </c>
      <c r="ER69" s="2">
        <v>220.9</v>
      </c>
      <c r="ES69" s="2">
        <v>204</v>
      </c>
      <c r="ET69" s="2">
        <v>203.3</v>
      </c>
      <c r="EU69" s="2">
        <v>203</v>
      </c>
      <c r="EV69" s="2">
        <v>207.6</v>
      </c>
      <c r="EW69" s="2">
        <v>206.7</v>
      </c>
      <c r="EX69" s="2">
        <v>211.4</v>
      </c>
      <c r="EY69" s="2">
        <v>213.1</v>
      </c>
      <c r="EZ69" s="2">
        <v>215.5</v>
      </c>
      <c r="FA69" s="2">
        <v>266.10000000000002</v>
      </c>
      <c r="FB69" s="2">
        <v>212.4</v>
      </c>
      <c r="FC69" s="2">
        <v>207.3</v>
      </c>
      <c r="FD69" s="2">
        <v>230</v>
      </c>
      <c r="FE69" s="2">
        <v>221.1</v>
      </c>
      <c r="FF69" s="2">
        <v>223.8</v>
      </c>
      <c r="FG69" s="2">
        <v>222.8</v>
      </c>
      <c r="FH69" s="2">
        <v>220.3</v>
      </c>
      <c r="FI69" s="2">
        <v>233.5</v>
      </c>
      <c r="FJ69" s="2">
        <v>236</v>
      </c>
      <c r="FK69" s="2">
        <v>236.6</v>
      </c>
      <c r="FL69" s="2">
        <v>251.1</v>
      </c>
      <c r="FM69" s="2">
        <v>287.39999999999998</v>
      </c>
      <c r="FN69" s="2">
        <v>221.5</v>
      </c>
      <c r="FO69" s="2">
        <v>221.9</v>
      </c>
      <c r="FP69" s="2">
        <v>235.7</v>
      </c>
      <c r="FQ69" s="2">
        <v>230.7</v>
      </c>
      <c r="FR69" s="2">
        <v>244.2</v>
      </c>
      <c r="FS69" s="2">
        <v>228.3</v>
      </c>
      <c r="FT69" s="2">
        <v>241</v>
      </c>
      <c r="FU69" s="2">
        <v>251.7</v>
      </c>
      <c r="FV69" s="2">
        <v>235.7</v>
      </c>
      <c r="FW69" s="2">
        <v>263.39999999999998</v>
      </c>
      <c r="FX69" s="2">
        <v>260.60000000000002</v>
      </c>
      <c r="FY69" s="2">
        <v>289.89999999999998</v>
      </c>
      <c r="FZ69" s="2">
        <v>262.7</v>
      </c>
      <c r="GA69" s="2">
        <v>237.3</v>
      </c>
      <c r="GB69" s="2">
        <v>260.39999999999998</v>
      </c>
      <c r="GC69" s="2">
        <v>242</v>
      </c>
      <c r="GD69" s="2">
        <v>254.2</v>
      </c>
      <c r="GE69" s="2">
        <v>234.6</v>
      </c>
      <c r="GF69" s="2">
        <v>256</v>
      </c>
      <c r="GG69" s="2">
        <v>252.6</v>
      </c>
      <c r="GH69" s="2">
        <v>252.5</v>
      </c>
      <c r="GI69" s="2">
        <v>271.10000000000002</v>
      </c>
      <c r="GJ69" s="2">
        <v>266.10000000000002</v>
      </c>
      <c r="GK69" s="2">
        <v>307.5</v>
      </c>
      <c r="GL69" s="2">
        <v>285.10000000000002</v>
      </c>
      <c r="GM69" s="2">
        <v>246.1</v>
      </c>
      <c r="GN69" s="2">
        <v>266.3</v>
      </c>
      <c r="GO69" s="2">
        <v>275.60000000000002</v>
      </c>
      <c r="GP69" s="2">
        <v>274.10000000000002</v>
      </c>
      <c r="GQ69" s="2">
        <v>262.10000000000002</v>
      </c>
      <c r="GR69" s="2">
        <v>277.3</v>
      </c>
      <c r="GS69" s="2">
        <v>272.10000000000002</v>
      </c>
      <c r="GT69" s="2">
        <v>276.10000000000002</v>
      </c>
      <c r="GU69" s="2">
        <v>300.10000000000002</v>
      </c>
      <c r="GV69" s="2">
        <v>282.3</v>
      </c>
      <c r="GW69" s="2">
        <v>338.9</v>
      </c>
      <c r="GX69" s="2">
        <v>300.39999999999998</v>
      </c>
      <c r="GY69" s="2">
        <v>269.7</v>
      </c>
      <c r="GZ69" s="2">
        <v>298</v>
      </c>
      <c r="HA69" s="2">
        <v>284</v>
      </c>
      <c r="HB69" s="2">
        <v>282.39999999999998</v>
      </c>
      <c r="HC69" s="2">
        <v>270.10000000000002</v>
      </c>
      <c r="HD69" s="2">
        <v>294.3</v>
      </c>
      <c r="HE69" s="2">
        <v>285.2</v>
      </c>
      <c r="HF69" s="2">
        <v>292</v>
      </c>
      <c r="HG69" s="2">
        <v>301.3</v>
      </c>
      <c r="HH69" s="2">
        <v>298</v>
      </c>
      <c r="HI69" s="2">
        <v>349.2</v>
      </c>
      <c r="HJ69" s="2">
        <v>284.2</v>
      </c>
      <c r="HK69" s="2">
        <v>275.89999999999998</v>
      </c>
      <c r="HL69" s="2">
        <v>300.10000000000002</v>
      </c>
      <c r="HM69" s="2">
        <v>287.89999999999998</v>
      </c>
      <c r="HN69" s="2">
        <v>287.2</v>
      </c>
      <c r="HO69" s="2">
        <v>281.3</v>
      </c>
      <c r="HP69" s="2">
        <v>280.60000000000002</v>
      </c>
      <c r="HQ69" s="2">
        <v>294.2</v>
      </c>
      <c r="HR69" s="2">
        <v>287.89999999999998</v>
      </c>
      <c r="HS69" s="2">
        <v>295.60000000000002</v>
      </c>
      <c r="HT69" s="2">
        <v>310.7</v>
      </c>
      <c r="HU69" s="2">
        <v>357.9</v>
      </c>
      <c r="HV69" s="2">
        <v>299.10000000000002</v>
      </c>
      <c r="HW69" s="2">
        <v>280.60000000000002</v>
      </c>
      <c r="HX69" s="2">
        <v>321.60000000000002</v>
      </c>
      <c r="HY69" s="2">
        <v>300.2</v>
      </c>
      <c r="HZ69" s="2">
        <v>314.10000000000002</v>
      </c>
      <c r="IA69" s="2">
        <v>301.7</v>
      </c>
      <c r="IB69" s="2">
        <v>307.89999999999998</v>
      </c>
      <c r="IC69" s="2">
        <v>328.1</v>
      </c>
      <c r="ID69" s="2">
        <v>317.89999999999998</v>
      </c>
      <c r="IE69" s="2">
        <v>331.7</v>
      </c>
      <c r="IF69" s="2">
        <v>344.1</v>
      </c>
      <c r="IG69" s="2">
        <v>386.4</v>
      </c>
      <c r="IH69" s="2">
        <v>347.2</v>
      </c>
      <c r="II69" s="2">
        <v>310.39999999999998</v>
      </c>
      <c r="IJ69" s="2">
        <v>358.7</v>
      </c>
      <c r="IK69" s="2">
        <v>323.39999999999998</v>
      </c>
      <c r="IL69" s="2">
        <v>348.8</v>
      </c>
      <c r="IM69" s="2">
        <v>320.60000000000002</v>
      </c>
      <c r="IN69" s="2">
        <v>343.9</v>
      </c>
      <c r="IO69" s="2">
        <v>362.5</v>
      </c>
      <c r="IP69" s="2">
        <v>339</v>
      </c>
      <c r="IQ69" s="2">
        <v>362.7</v>
      </c>
      <c r="IR69" s="2">
        <v>365.7</v>
      </c>
      <c r="IS69" s="2">
        <v>412.6</v>
      </c>
      <c r="IT69" s="2">
        <v>368.8</v>
      </c>
      <c r="IU69" s="2">
        <v>332.4</v>
      </c>
      <c r="IV69" s="2">
        <v>359.5</v>
      </c>
      <c r="IW69" s="2">
        <v>362.5</v>
      </c>
      <c r="IX69" s="2">
        <v>372.6</v>
      </c>
      <c r="IY69" s="2">
        <v>338.9</v>
      </c>
      <c r="IZ69" s="2">
        <v>362.9</v>
      </c>
      <c r="JA69" s="2">
        <v>360.1</v>
      </c>
      <c r="JB69" s="2">
        <v>347.7</v>
      </c>
      <c r="JC69" s="2">
        <v>384.7</v>
      </c>
      <c r="JD69" s="2">
        <v>377</v>
      </c>
      <c r="JE69" s="2">
        <v>431.1</v>
      </c>
      <c r="JF69" s="2">
        <v>396.3</v>
      </c>
      <c r="JG69" s="2">
        <v>360.2</v>
      </c>
      <c r="JH69" s="2">
        <v>385.7</v>
      </c>
      <c r="JI69" s="2">
        <v>392.2</v>
      </c>
      <c r="JJ69" s="2">
        <v>380.9</v>
      </c>
      <c r="JK69" s="2">
        <v>372</v>
      </c>
      <c r="JL69" s="2">
        <v>401.6</v>
      </c>
      <c r="JM69" s="2">
        <v>385.9</v>
      </c>
      <c r="JN69" s="2">
        <v>394</v>
      </c>
      <c r="JO69" s="2">
        <v>410.1</v>
      </c>
      <c r="JP69" s="2">
        <v>405.2</v>
      </c>
      <c r="JQ69" s="2">
        <v>480.2</v>
      </c>
      <c r="JR69" s="2">
        <v>387.9</v>
      </c>
      <c r="JS69" s="2">
        <v>375.1</v>
      </c>
      <c r="JT69" s="2">
        <v>426.6</v>
      </c>
      <c r="JU69" s="2">
        <v>394.8</v>
      </c>
      <c r="JV69" s="2">
        <v>396</v>
      </c>
      <c r="JW69" s="2">
        <v>392.7</v>
      </c>
      <c r="JX69" s="2">
        <v>410.5</v>
      </c>
      <c r="JY69" s="2">
        <v>417.4</v>
      </c>
      <c r="JZ69" s="2">
        <v>419.7</v>
      </c>
      <c r="KA69" s="2">
        <v>421.1</v>
      </c>
      <c r="KB69" s="2">
        <v>426.6</v>
      </c>
      <c r="KC69" s="2">
        <v>501.1</v>
      </c>
      <c r="KD69" s="2">
        <v>428.2</v>
      </c>
      <c r="KE69" s="2">
        <v>403.3</v>
      </c>
      <c r="KF69" s="2">
        <v>451.6</v>
      </c>
      <c r="KG69" s="2">
        <v>427.9</v>
      </c>
      <c r="KH69" s="2">
        <v>432.2</v>
      </c>
      <c r="KI69" s="2">
        <v>429.9</v>
      </c>
      <c r="KJ69" s="2">
        <v>437.1</v>
      </c>
      <c r="KK69" s="2">
        <v>455.9</v>
      </c>
      <c r="KL69" s="2">
        <v>455.8</v>
      </c>
      <c r="KM69" s="2">
        <v>463.8</v>
      </c>
      <c r="KN69" s="2">
        <v>473.7</v>
      </c>
      <c r="KO69" s="2">
        <v>541.4</v>
      </c>
      <c r="KP69" s="2">
        <v>470.9</v>
      </c>
      <c r="KQ69" s="2">
        <v>441.1</v>
      </c>
      <c r="KR69" s="2">
        <v>492.2</v>
      </c>
      <c r="KS69" s="2">
        <v>469.3</v>
      </c>
      <c r="KT69" s="2">
        <v>480.4</v>
      </c>
      <c r="KU69" s="2">
        <v>471.2</v>
      </c>
      <c r="KV69" s="2">
        <v>476.7</v>
      </c>
      <c r="KW69" s="2">
        <v>499.7</v>
      </c>
      <c r="KX69" s="2">
        <v>485.8</v>
      </c>
      <c r="KY69" s="2">
        <v>522.79999999999995</v>
      </c>
      <c r="KZ69" s="2">
        <v>533.20000000000005</v>
      </c>
      <c r="LA69" s="2">
        <v>604.6</v>
      </c>
      <c r="LB69" s="2">
        <v>540.20000000000005</v>
      </c>
      <c r="LC69" s="2">
        <v>508.7</v>
      </c>
      <c r="LD69" s="2">
        <v>561.79999999999995</v>
      </c>
      <c r="LE69" s="2">
        <v>519</v>
      </c>
      <c r="LF69" s="2">
        <v>544.6</v>
      </c>
      <c r="LG69" s="2">
        <v>513.5</v>
      </c>
      <c r="LH69" s="2">
        <v>555.79999999999995</v>
      </c>
      <c r="LI69" s="2">
        <v>565.5</v>
      </c>
      <c r="LJ69" s="2">
        <v>548.79999999999995</v>
      </c>
      <c r="LK69" s="2">
        <v>589</v>
      </c>
      <c r="LL69" s="2">
        <v>581.1</v>
      </c>
      <c r="LM69" s="2">
        <v>678.4</v>
      </c>
      <c r="LN69" s="2">
        <v>601.20000000000005</v>
      </c>
      <c r="LO69" s="2">
        <v>528.5</v>
      </c>
      <c r="LP69" s="2">
        <v>573.20000000000005</v>
      </c>
      <c r="LQ69" s="2">
        <v>565.79999999999995</v>
      </c>
      <c r="LR69" s="2">
        <v>562.1</v>
      </c>
      <c r="LS69" s="2">
        <v>536.79999999999995</v>
      </c>
      <c r="LT69" s="2">
        <v>555.4</v>
      </c>
      <c r="LU69" s="2">
        <v>557.20000000000005</v>
      </c>
      <c r="LV69" s="2">
        <v>550.1</v>
      </c>
      <c r="LW69" s="2">
        <v>589.29999999999995</v>
      </c>
      <c r="LX69" s="2">
        <v>589.6</v>
      </c>
      <c r="LY69" s="2">
        <v>684</v>
      </c>
      <c r="LZ69" s="2">
        <v>584.1</v>
      </c>
      <c r="MA69" s="2">
        <v>526.4</v>
      </c>
      <c r="MB69" s="2">
        <v>591.20000000000005</v>
      </c>
      <c r="MC69" s="2">
        <v>579.70000000000005</v>
      </c>
      <c r="MD69" s="2">
        <v>573.79999999999995</v>
      </c>
      <c r="ME69" s="2">
        <v>556.9</v>
      </c>
      <c r="MF69" s="2">
        <v>593.6</v>
      </c>
      <c r="MG69" s="2">
        <v>583.1</v>
      </c>
      <c r="MH69" s="2">
        <v>575.29999999999995</v>
      </c>
      <c r="MI69" s="2">
        <v>608.5</v>
      </c>
      <c r="MJ69" s="2">
        <v>584.4</v>
      </c>
      <c r="MK69" s="2">
        <v>682.6</v>
      </c>
      <c r="ML69" s="2">
        <v>606.79999999999995</v>
      </c>
      <c r="MM69" s="2">
        <v>552.5</v>
      </c>
      <c r="MN69" s="2">
        <v>602.70000000000005</v>
      </c>
      <c r="MO69" s="2">
        <v>596</v>
      </c>
      <c r="MP69" s="2">
        <v>569.9</v>
      </c>
    </row>
    <row r="70" spans="1:354" x14ac:dyDescent="0.25">
      <c r="A70" t="s">
        <v>68</v>
      </c>
      <c r="B70" s="12" t="s">
        <v>288</v>
      </c>
      <c r="C70" t="s">
        <v>213</v>
      </c>
      <c r="D70" t="str">
        <f t="shared" si="0"/>
        <v>Furniture, floor coverings, houseware &amp; textile goods retailing</v>
      </c>
      <c r="E70" s="2">
        <v>15.2</v>
      </c>
      <c r="F70" s="2">
        <v>17.2</v>
      </c>
      <c r="G70" s="2">
        <v>17.399999999999999</v>
      </c>
      <c r="H70" s="2">
        <v>18.7</v>
      </c>
      <c r="I70" s="2">
        <v>18.600000000000001</v>
      </c>
      <c r="J70" s="2">
        <v>18.8</v>
      </c>
      <c r="K70" s="2">
        <v>18.7</v>
      </c>
      <c r="L70" s="2">
        <v>21</v>
      </c>
      <c r="M70" s="2">
        <v>23.8</v>
      </c>
      <c r="N70" s="2">
        <v>19.7</v>
      </c>
      <c r="O70" s="2">
        <v>18.899999999999999</v>
      </c>
      <c r="P70" s="2">
        <v>22.9</v>
      </c>
      <c r="Q70" s="2">
        <v>23</v>
      </c>
      <c r="R70" s="2">
        <v>26.8</v>
      </c>
      <c r="S70" s="2">
        <v>28.5</v>
      </c>
      <c r="T70" s="2">
        <v>25.7</v>
      </c>
      <c r="U70" s="2">
        <v>27.8</v>
      </c>
      <c r="V70" s="2">
        <v>25.8</v>
      </c>
      <c r="W70" s="2">
        <v>21.9</v>
      </c>
      <c r="X70" s="2">
        <v>24.2</v>
      </c>
      <c r="Y70" s="2">
        <v>26.4</v>
      </c>
      <c r="Z70" s="2">
        <v>19</v>
      </c>
      <c r="AA70" s="2">
        <v>20.399999999999999</v>
      </c>
      <c r="AB70" s="2">
        <v>21.1</v>
      </c>
      <c r="AC70" s="2">
        <v>17.7</v>
      </c>
      <c r="AD70" s="2">
        <v>21.9</v>
      </c>
      <c r="AE70" s="2">
        <v>21</v>
      </c>
      <c r="AF70" s="2">
        <v>22.8</v>
      </c>
      <c r="AG70" s="2">
        <v>22.5</v>
      </c>
      <c r="AH70" s="2">
        <v>22.4</v>
      </c>
      <c r="AI70" s="2">
        <v>26.2</v>
      </c>
      <c r="AJ70" s="2">
        <v>28.1</v>
      </c>
      <c r="AK70" s="2">
        <v>29.6</v>
      </c>
      <c r="AL70" s="2">
        <v>21.7</v>
      </c>
      <c r="AM70" s="2">
        <v>21.2</v>
      </c>
      <c r="AN70" s="2">
        <v>23.1</v>
      </c>
      <c r="AO70" s="2">
        <v>23.8</v>
      </c>
      <c r="AP70" s="2">
        <v>30.4</v>
      </c>
      <c r="AQ70" s="2">
        <v>26.9</v>
      </c>
      <c r="AR70" s="2">
        <v>26.4</v>
      </c>
      <c r="AS70" s="2">
        <v>25</v>
      </c>
      <c r="AT70" s="2">
        <v>24.9</v>
      </c>
      <c r="AU70" s="2">
        <v>26</v>
      </c>
      <c r="AV70" s="2">
        <v>26.1</v>
      </c>
      <c r="AW70" s="2">
        <v>30.2</v>
      </c>
      <c r="AX70" s="2">
        <v>24</v>
      </c>
      <c r="AY70" s="2">
        <v>23.1</v>
      </c>
      <c r="AZ70" s="2">
        <v>22.2</v>
      </c>
      <c r="BA70" s="2">
        <v>27.1</v>
      </c>
      <c r="BB70" s="2">
        <v>33.200000000000003</v>
      </c>
      <c r="BC70" s="2">
        <v>29.2</v>
      </c>
      <c r="BD70" s="2">
        <v>26</v>
      </c>
      <c r="BE70" s="2">
        <v>25.2</v>
      </c>
      <c r="BF70" s="2">
        <v>25.5</v>
      </c>
      <c r="BG70" s="2">
        <v>25</v>
      </c>
      <c r="BH70" s="2">
        <v>24.5</v>
      </c>
      <c r="BI70" s="2">
        <v>28.7</v>
      </c>
      <c r="BJ70" s="2">
        <v>25.1</v>
      </c>
      <c r="BK70" s="2">
        <v>22.6</v>
      </c>
      <c r="BL70" s="2">
        <v>25</v>
      </c>
      <c r="BM70" s="2">
        <v>22.4</v>
      </c>
      <c r="BN70" s="2">
        <v>23.8</v>
      </c>
      <c r="BO70" s="2">
        <v>23.6</v>
      </c>
      <c r="BP70" s="2">
        <v>23.9</v>
      </c>
      <c r="BQ70" s="2">
        <v>23.1</v>
      </c>
      <c r="BR70" s="2">
        <v>23.5</v>
      </c>
      <c r="BS70" s="2">
        <v>24</v>
      </c>
      <c r="BT70" s="2">
        <v>22.7</v>
      </c>
      <c r="BU70" s="2">
        <v>26.6</v>
      </c>
      <c r="BV70" s="2">
        <v>18.100000000000001</v>
      </c>
      <c r="BW70" s="2">
        <v>21.1</v>
      </c>
      <c r="BX70" s="2">
        <v>22.9</v>
      </c>
      <c r="BY70" s="2">
        <v>20.399999999999999</v>
      </c>
      <c r="BZ70" s="2">
        <v>24.8</v>
      </c>
      <c r="CA70" s="2">
        <v>25.5</v>
      </c>
      <c r="CB70" s="2">
        <v>24.1</v>
      </c>
      <c r="CC70" s="2">
        <v>24.9</v>
      </c>
      <c r="CD70" s="2">
        <v>25.8</v>
      </c>
      <c r="CE70" s="2">
        <v>25.9</v>
      </c>
      <c r="CF70" s="2">
        <v>27.5</v>
      </c>
      <c r="CG70" s="2">
        <v>32.799999999999997</v>
      </c>
      <c r="CH70" s="2">
        <v>24.2</v>
      </c>
      <c r="CI70" s="2">
        <v>22.8</v>
      </c>
      <c r="CJ70" s="2">
        <v>25.4</v>
      </c>
      <c r="CK70" s="2">
        <v>25.1</v>
      </c>
      <c r="CL70" s="2">
        <v>27.5</v>
      </c>
      <c r="CM70" s="2">
        <v>25.7</v>
      </c>
      <c r="CN70" s="2">
        <v>26.5</v>
      </c>
      <c r="CO70" s="2">
        <v>27.3</v>
      </c>
      <c r="CP70" s="2">
        <v>27.9</v>
      </c>
      <c r="CQ70" s="2">
        <v>27.9</v>
      </c>
      <c r="CR70" s="2">
        <v>29.8</v>
      </c>
      <c r="CS70" s="2">
        <v>32</v>
      </c>
      <c r="CT70" s="2">
        <v>28.1</v>
      </c>
      <c r="CU70" s="2">
        <v>25.5</v>
      </c>
      <c r="CV70" s="2">
        <v>28.6</v>
      </c>
      <c r="CW70" s="2">
        <v>27.3</v>
      </c>
      <c r="CX70" s="2">
        <v>31.2</v>
      </c>
      <c r="CY70" s="2">
        <v>28.3</v>
      </c>
      <c r="CZ70" s="2">
        <v>29.9</v>
      </c>
      <c r="DA70" s="2">
        <v>29.9</v>
      </c>
      <c r="DB70" s="2">
        <v>27.7</v>
      </c>
      <c r="DC70" s="2">
        <v>29.8</v>
      </c>
      <c r="DD70" s="2">
        <v>31.6</v>
      </c>
      <c r="DE70" s="2">
        <v>28.8</v>
      </c>
      <c r="DF70" s="2">
        <v>26.9</v>
      </c>
      <c r="DG70" s="2">
        <v>24.4</v>
      </c>
      <c r="DH70" s="2">
        <v>28.5</v>
      </c>
      <c r="DI70" s="2">
        <v>27.9</v>
      </c>
      <c r="DJ70" s="2">
        <v>27.7</v>
      </c>
      <c r="DK70" s="2">
        <v>26.3</v>
      </c>
      <c r="DL70" s="2">
        <v>27.5</v>
      </c>
      <c r="DM70" s="2">
        <v>27.8</v>
      </c>
      <c r="DN70" s="2">
        <v>25.6</v>
      </c>
      <c r="DO70" s="2">
        <v>28.7</v>
      </c>
      <c r="DP70" s="2">
        <v>26.6</v>
      </c>
      <c r="DQ70" s="2">
        <v>31.7</v>
      </c>
      <c r="DR70" s="2">
        <v>25.7</v>
      </c>
      <c r="DS70" s="2">
        <v>24.4</v>
      </c>
      <c r="DT70" s="2">
        <v>27.9</v>
      </c>
      <c r="DU70" s="2">
        <v>26.8</v>
      </c>
      <c r="DV70" s="2">
        <v>27.3</v>
      </c>
      <c r="DW70" s="2">
        <v>27.6</v>
      </c>
      <c r="DX70" s="2">
        <v>31.7</v>
      </c>
      <c r="DY70" s="2">
        <v>29.6</v>
      </c>
      <c r="DZ70" s="2">
        <v>29.2</v>
      </c>
      <c r="EA70" s="2">
        <v>31.3</v>
      </c>
      <c r="EB70" s="2">
        <v>29.8</v>
      </c>
      <c r="EC70" s="2">
        <v>33.299999999999997</v>
      </c>
      <c r="ED70" s="2">
        <v>28.2</v>
      </c>
      <c r="EE70" s="2">
        <v>24.3</v>
      </c>
      <c r="EF70" s="2">
        <v>29.5</v>
      </c>
      <c r="EG70" s="2">
        <v>28.1</v>
      </c>
      <c r="EH70" s="2">
        <v>29.3</v>
      </c>
      <c r="EI70" s="2">
        <v>30.2</v>
      </c>
      <c r="EJ70" s="2">
        <v>32</v>
      </c>
      <c r="EK70" s="2">
        <v>32.5</v>
      </c>
      <c r="EL70" s="2">
        <v>33.299999999999997</v>
      </c>
      <c r="EM70" s="2">
        <v>34.9</v>
      </c>
      <c r="EN70" s="2">
        <v>34.9</v>
      </c>
      <c r="EO70" s="2">
        <v>38</v>
      </c>
      <c r="EP70" s="2">
        <v>30.6</v>
      </c>
      <c r="EQ70" s="2">
        <v>27</v>
      </c>
      <c r="ER70" s="2">
        <v>31.7</v>
      </c>
      <c r="ES70" s="2">
        <v>29.2</v>
      </c>
      <c r="ET70" s="2">
        <v>29.9</v>
      </c>
      <c r="EU70" s="2">
        <v>30.7</v>
      </c>
      <c r="EV70" s="2">
        <v>34.700000000000003</v>
      </c>
      <c r="EW70" s="2">
        <v>33.9</v>
      </c>
      <c r="EX70" s="2">
        <v>33.4</v>
      </c>
      <c r="EY70" s="2">
        <v>37.1</v>
      </c>
      <c r="EZ70" s="2">
        <v>38.9</v>
      </c>
      <c r="FA70" s="2">
        <v>36.6</v>
      </c>
      <c r="FB70" s="2">
        <v>38.4</v>
      </c>
      <c r="FC70" s="2">
        <v>29.9</v>
      </c>
      <c r="FD70" s="2">
        <v>34.700000000000003</v>
      </c>
      <c r="FE70" s="2">
        <v>34.1</v>
      </c>
      <c r="FF70" s="2">
        <v>35.5</v>
      </c>
      <c r="FG70" s="2">
        <v>41</v>
      </c>
      <c r="FH70" s="2">
        <v>44.1</v>
      </c>
      <c r="FI70" s="2">
        <v>39.6</v>
      </c>
      <c r="FJ70" s="2">
        <v>37.9</v>
      </c>
      <c r="FK70" s="2">
        <v>43.6</v>
      </c>
      <c r="FL70" s="2">
        <v>38.9</v>
      </c>
      <c r="FM70" s="2">
        <v>41.2</v>
      </c>
      <c r="FN70" s="2">
        <v>37.200000000000003</v>
      </c>
      <c r="FO70" s="2">
        <v>33.4</v>
      </c>
      <c r="FP70" s="2">
        <v>38.299999999999997</v>
      </c>
      <c r="FQ70" s="2">
        <v>36.1</v>
      </c>
      <c r="FR70" s="2">
        <v>34.799999999999997</v>
      </c>
      <c r="FS70" s="2">
        <v>36.4</v>
      </c>
      <c r="FT70" s="2">
        <v>37.1</v>
      </c>
      <c r="FU70" s="2">
        <v>38.5</v>
      </c>
      <c r="FV70" s="2">
        <v>33.799999999999997</v>
      </c>
      <c r="FW70" s="2">
        <v>36.1</v>
      </c>
      <c r="FX70" s="2">
        <v>37.1</v>
      </c>
      <c r="FY70" s="2">
        <v>40.6</v>
      </c>
      <c r="FZ70" s="2">
        <v>32.9</v>
      </c>
      <c r="GA70" s="2">
        <v>28.9</v>
      </c>
      <c r="GB70" s="2">
        <v>30.5</v>
      </c>
      <c r="GC70" s="2">
        <v>33.4</v>
      </c>
      <c r="GD70" s="2">
        <v>37</v>
      </c>
      <c r="GE70" s="2">
        <v>36.4</v>
      </c>
      <c r="GF70" s="2">
        <v>39.5</v>
      </c>
      <c r="GG70" s="2">
        <v>39.1</v>
      </c>
      <c r="GH70" s="2">
        <v>40.1</v>
      </c>
      <c r="GI70" s="2">
        <v>48</v>
      </c>
      <c r="GJ70" s="2">
        <v>47.3</v>
      </c>
      <c r="GK70" s="2">
        <v>50.3</v>
      </c>
      <c r="GL70" s="2">
        <v>45.3</v>
      </c>
      <c r="GM70" s="2">
        <v>39.200000000000003</v>
      </c>
      <c r="GN70" s="2">
        <v>39</v>
      </c>
      <c r="GO70" s="2">
        <v>39.200000000000003</v>
      </c>
      <c r="GP70" s="2">
        <v>42.7</v>
      </c>
      <c r="GQ70" s="2">
        <v>45.1</v>
      </c>
      <c r="GR70" s="2">
        <v>35.799999999999997</v>
      </c>
      <c r="GS70" s="2">
        <v>32.4</v>
      </c>
      <c r="GT70" s="2">
        <v>30.9</v>
      </c>
      <c r="GU70" s="2">
        <v>37.299999999999997</v>
      </c>
      <c r="GV70" s="2">
        <v>34.5</v>
      </c>
      <c r="GW70" s="2">
        <v>37.200000000000003</v>
      </c>
      <c r="GX70" s="2">
        <v>38.200000000000003</v>
      </c>
      <c r="GY70" s="2">
        <v>28.4</v>
      </c>
      <c r="GZ70" s="2">
        <v>34.200000000000003</v>
      </c>
      <c r="HA70" s="2">
        <v>32.299999999999997</v>
      </c>
      <c r="HB70" s="2">
        <v>36.6</v>
      </c>
      <c r="HC70" s="2">
        <v>33.700000000000003</v>
      </c>
      <c r="HD70" s="2">
        <v>36.200000000000003</v>
      </c>
      <c r="HE70" s="2">
        <v>38.1</v>
      </c>
      <c r="HF70" s="2">
        <v>36.1</v>
      </c>
      <c r="HG70" s="2">
        <v>42.7</v>
      </c>
      <c r="HH70" s="2">
        <v>40</v>
      </c>
      <c r="HI70" s="2">
        <v>43.6</v>
      </c>
      <c r="HJ70" s="2">
        <v>42.3</v>
      </c>
      <c r="HK70" s="2">
        <v>34.6</v>
      </c>
      <c r="HL70" s="2">
        <v>34.9</v>
      </c>
      <c r="HM70" s="2">
        <v>34</v>
      </c>
      <c r="HN70" s="2">
        <v>38.799999999999997</v>
      </c>
      <c r="HO70" s="2">
        <v>44.8</v>
      </c>
      <c r="HP70" s="2">
        <v>30.9</v>
      </c>
      <c r="HQ70" s="2">
        <v>35.6</v>
      </c>
      <c r="HR70" s="2">
        <v>34.700000000000003</v>
      </c>
      <c r="HS70" s="2">
        <v>42.3</v>
      </c>
      <c r="HT70" s="2">
        <v>44.9</v>
      </c>
      <c r="HU70" s="2">
        <v>48.3</v>
      </c>
      <c r="HV70" s="2">
        <v>38.1</v>
      </c>
      <c r="HW70" s="2">
        <v>33.9</v>
      </c>
      <c r="HX70" s="2">
        <v>39.700000000000003</v>
      </c>
      <c r="HY70" s="2">
        <v>39.799999999999997</v>
      </c>
      <c r="HZ70" s="2">
        <v>41.4</v>
      </c>
      <c r="IA70" s="2">
        <v>41.2</v>
      </c>
      <c r="IB70" s="2">
        <v>44.1</v>
      </c>
      <c r="IC70" s="2">
        <v>42.7</v>
      </c>
      <c r="ID70" s="2">
        <v>42.6</v>
      </c>
      <c r="IE70" s="2">
        <v>49.8</v>
      </c>
      <c r="IF70" s="2">
        <v>50.7</v>
      </c>
      <c r="IG70" s="2">
        <v>54.1</v>
      </c>
      <c r="IH70" s="2">
        <v>50.9</v>
      </c>
      <c r="II70" s="2">
        <v>46.2</v>
      </c>
      <c r="IJ70" s="2">
        <v>48.2</v>
      </c>
      <c r="IK70" s="2">
        <v>48.5</v>
      </c>
      <c r="IL70" s="2">
        <v>52.7</v>
      </c>
      <c r="IM70" s="2">
        <v>51.4</v>
      </c>
      <c r="IN70" s="2">
        <v>55</v>
      </c>
      <c r="IO70" s="2">
        <v>49</v>
      </c>
      <c r="IP70" s="2">
        <v>50.5</v>
      </c>
      <c r="IQ70" s="2">
        <v>57.5</v>
      </c>
      <c r="IR70" s="2">
        <v>61.3</v>
      </c>
      <c r="IS70" s="2">
        <v>64.3</v>
      </c>
      <c r="IT70" s="2">
        <v>56.2</v>
      </c>
      <c r="IU70" s="2">
        <v>47.2</v>
      </c>
      <c r="IV70" s="2">
        <v>53.9</v>
      </c>
      <c r="IW70" s="2">
        <v>52.7</v>
      </c>
      <c r="IX70" s="2">
        <v>55.5</v>
      </c>
      <c r="IY70" s="2">
        <v>57.4</v>
      </c>
      <c r="IZ70" s="2">
        <v>56.6</v>
      </c>
      <c r="JA70" s="2">
        <v>56</v>
      </c>
      <c r="JB70" s="2">
        <v>57.1</v>
      </c>
      <c r="JC70" s="2">
        <v>63.1</v>
      </c>
      <c r="JD70" s="2">
        <v>64.5</v>
      </c>
      <c r="JE70" s="2">
        <v>70.599999999999994</v>
      </c>
      <c r="JF70" s="2">
        <v>65</v>
      </c>
      <c r="JG70" s="2">
        <v>58.3</v>
      </c>
      <c r="JH70" s="2">
        <v>64.599999999999994</v>
      </c>
      <c r="JI70" s="2">
        <v>59.7</v>
      </c>
      <c r="JJ70" s="2">
        <v>60.6</v>
      </c>
      <c r="JK70" s="2">
        <v>66.2</v>
      </c>
      <c r="JL70" s="2">
        <v>62.5</v>
      </c>
      <c r="JM70" s="2">
        <v>57.5</v>
      </c>
      <c r="JN70" s="2">
        <v>59.9</v>
      </c>
      <c r="JO70" s="2">
        <v>70.599999999999994</v>
      </c>
      <c r="JP70" s="2">
        <v>71.400000000000006</v>
      </c>
      <c r="JQ70" s="2">
        <v>78.3</v>
      </c>
      <c r="JR70" s="2">
        <v>62.1</v>
      </c>
      <c r="JS70" s="2">
        <v>54.9</v>
      </c>
      <c r="JT70" s="2">
        <v>62.9</v>
      </c>
      <c r="JU70" s="2">
        <v>56.6</v>
      </c>
      <c r="JV70" s="2">
        <v>56.4</v>
      </c>
      <c r="JW70" s="2">
        <v>58.4</v>
      </c>
      <c r="JX70" s="2">
        <v>57.3</v>
      </c>
      <c r="JY70" s="2">
        <v>59.5</v>
      </c>
      <c r="JZ70" s="2">
        <v>59.1</v>
      </c>
      <c r="KA70" s="2">
        <v>59.2</v>
      </c>
      <c r="KB70" s="2">
        <v>59.2</v>
      </c>
      <c r="KC70" s="2">
        <v>71.7</v>
      </c>
      <c r="KD70" s="2">
        <v>57.7</v>
      </c>
      <c r="KE70" s="2">
        <v>47.6</v>
      </c>
      <c r="KF70" s="2">
        <v>53.7</v>
      </c>
      <c r="KG70" s="2">
        <v>48.1</v>
      </c>
      <c r="KH70" s="2">
        <v>55</v>
      </c>
      <c r="KI70" s="2">
        <v>56.4</v>
      </c>
      <c r="KJ70" s="2">
        <v>58.2</v>
      </c>
      <c r="KK70" s="2">
        <v>54.9</v>
      </c>
      <c r="KL70" s="2">
        <v>65.5</v>
      </c>
      <c r="KM70" s="2">
        <v>74</v>
      </c>
      <c r="KN70" s="2">
        <v>75.400000000000006</v>
      </c>
      <c r="KO70" s="2">
        <v>76.2</v>
      </c>
      <c r="KP70" s="2">
        <v>76.2</v>
      </c>
      <c r="KQ70" s="2">
        <v>61.8</v>
      </c>
      <c r="KR70" s="2">
        <v>70.599999999999994</v>
      </c>
      <c r="KS70" s="2">
        <v>67.599999999999994</v>
      </c>
      <c r="KT70" s="2">
        <v>76.3</v>
      </c>
      <c r="KU70" s="2">
        <v>80.2</v>
      </c>
      <c r="KV70" s="2">
        <v>75.400000000000006</v>
      </c>
      <c r="KW70" s="2">
        <v>71</v>
      </c>
      <c r="KX70" s="2">
        <v>69.3</v>
      </c>
      <c r="KY70" s="2">
        <v>77.400000000000006</v>
      </c>
      <c r="KZ70" s="2">
        <v>80.599999999999994</v>
      </c>
      <c r="LA70" s="2">
        <v>84.2</v>
      </c>
      <c r="LB70" s="2">
        <v>69.400000000000006</v>
      </c>
      <c r="LC70" s="2">
        <v>66.2</v>
      </c>
      <c r="LD70" s="2">
        <v>61.7</v>
      </c>
      <c r="LE70" s="2">
        <v>67.7</v>
      </c>
      <c r="LF70" s="2">
        <v>68.5</v>
      </c>
      <c r="LG70" s="2">
        <v>75.8</v>
      </c>
      <c r="LH70" s="2">
        <v>72.7</v>
      </c>
      <c r="LI70" s="2">
        <v>71.400000000000006</v>
      </c>
      <c r="LJ70" s="2">
        <v>73</v>
      </c>
      <c r="LK70" s="2">
        <v>83.3</v>
      </c>
      <c r="LL70" s="2">
        <v>79.8</v>
      </c>
      <c r="LM70" s="2">
        <v>91.2</v>
      </c>
      <c r="LN70" s="2">
        <v>74.7</v>
      </c>
      <c r="LO70" s="2">
        <v>62.1</v>
      </c>
      <c r="LP70" s="2">
        <v>71.3</v>
      </c>
      <c r="LQ70" s="2">
        <v>67.8</v>
      </c>
      <c r="LR70" s="2">
        <v>70.7</v>
      </c>
      <c r="LS70" s="2">
        <v>79.099999999999994</v>
      </c>
      <c r="LT70" s="2">
        <v>76.7</v>
      </c>
      <c r="LU70" s="2">
        <v>68.099999999999994</v>
      </c>
      <c r="LV70" s="2">
        <v>68.8</v>
      </c>
      <c r="LW70" s="2">
        <v>77</v>
      </c>
      <c r="LX70" s="2">
        <v>77.099999999999994</v>
      </c>
      <c r="LY70" s="2">
        <v>98.3</v>
      </c>
      <c r="LZ70" s="2">
        <v>75.099999999999994</v>
      </c>
      <c r="MA70" s="2">
        <v>65.099999999999994</v>
      </c>
      <c r="MB70" s="2">
        <v>67.5</v>
      </c>
      <c r="MC70" s="2">
        <v>58.3</v>
      </c>
      <c r="MD70" s="2">
        <v>62.1</v>
      </c>
      <c r="ME70" s="2">
        <v>63.8</v>
      </c>
      <c r="MF70" s="2">
        <v>61.8</v>
      </c>
      <c r="MG70" s="2">
        <v>61.5</v>
      </c>
      <c r="MH70" s="2">
        <v>59.1</v>
      </c>
      <c r="MI70" s="2">
        <v>64</v>
      </c>
      <c r="MJ70" s="2">
        <v>67.599999999999994</v>
      </c>
      <c r="MK70" s="2">
        <v>79.099999999999994</v>
      </c>
      <c r="ML70" s="2">
        <v>59.7</v>
      </c>
      <c r="MM70" s="2">
        <v>55.3</v>
      </c>
      <c r="MN70" s="2">
        <v>54.6</v>
      </c>
      <c r="MO70" s="2">
        <v>57.4</v>
      </c>
      <c r="MP70" s="2">
        <v>61.1</v>
      </c>
    </row>
    <row r="71" spans="1:354" x14ac:dyDescent="0.25">
      <c r="A71" t="s">
        <v>69</v>
      </c>
      <c r="B71" s="12" t="s">
        <v>289</v>
      </c>
      <c r="C71" t="s">
        <v>213</v>
      </c>
      <c r="D71" t="str">
        <f t="shared" si="0"/>
        <v>Electrical &amp; electronic goods retailing</v>
      </c>
      <c r="E71" s="2">
        <v>16</v>
      </c>
      <c r="F71" s="2">
        <v>19</v>
      </c>
      <c r="G71" s="2">
        <v>18.100000000000001</v>
      </c>
      <c r="H71" s="2">
        <v>20.3</v>
      </c>
      <c r="I71" s="2">
        <v>19.600000000000001</v>
      </c>
      <c r="J71" s="2">
        <v>19.899999999999999</v>
      </c>
      <c r="K71" s="2">
        <v>19.7</v>
      </c>
      <c r="L71" s="2">
        <v>22.7</v>
      </c>
      <c r="M71" s="2">
        <v>30.3</v>
      </c>
      <c r="N71" s="2">
        <v>18.8</v>
      </c>
      <c r="O71" s="2">
        <v>19.8</v>
      </c>
      <c r="P71" s="2">
        <v>24.1</v>
      </c>
      <c r="Q71" s="2">
        <v>20.7</v>
      </c>
      <c r="R71" s="2">
        <v>22.5</v>
      </c>
      <c r="S71" s="2">
        <v>22.9</v>
      </c>
      <c r="T71" s="2">
        <v>22.2</v>
      </c>
      <c r="U71" s="2">
        <v>24.9</v>
      </c>
      <c r="V71" s="2">
        <v>22.8</v>
      </c>
      <c r="W71" s="2">
        <v>22.7</v>
      </c>
      <c r="X71" s="2">
        <v>27</v>
      </c>
      <c r="Y71" s="2">
        <v>37</v>
      </c>
      <c r="Z71" s="2">
        <v>22.4</v>
      </c>
      <c r="AA71" s="2">
        <v>22.2</v>
      </c>
      <c r="AB71" s="2">
        <v>25.1</v>
      </c>
      <c r="AC71" s="2">
        <v>20.2</v>
      </c>
      <c r="AD71" s="2">
        <v>25.2</v>
      </c>
      <c r="AE71" s="2">
        <v>25.4</v>
      </c>
      <c r="AF71" s="2">
        <v>26</v>
      </c>
      <c r="AG71" s="2">
        <v>24.4</v>
      </c>
      <c r="AH71" s="2">
        <v>22.7</v>
      </c>
      <c r="AI71" s="2">
        <v>24.6</v>
      </c>
      <c r="AJ71" s="2">
        <v>28.3</v>
      </c>
      <c r="AK71" s="2">
        <v>34.700000000000003</v>
      </c>
      <c r="AL71" s="2">
        <v>25.4</v>
      </c>
      <c r="AM71" s="2">
        <v>24.5</v>
      </c>
      <c r="AN71" s="2">
        <v>27.1</v>
      </c>
      <c r="AO71" s="2">
        <v>24.3</v>
      </c>
      <c r="AP71" s="2">
        <v>29</v>
      </c>
      <c r="AQ71" s="2">
        <v>26.4</v>
      </c>
      <c r="AR71" s="2">
        <v>27</v>
      </c>
      <c r="AS71" s="2">
        <v>27.2</v>
      </c>
      <c r="AT71" s="2">
        <v>25.2</v>
      </c>
      <c r="AU71" s="2">
        <v>28</v>
      </c>
      <c r="AV71" s="2">
        <v>31.7</v>
      </c>
      <c r="AW71" s="2">
        <v>43.7</v>
      </c>
      <c r="AX71" s="2">
        <v>24.3</v>
      </c>
      <c r="AY71" s="2">
        <v>23.6</v>
      </c>
      <c r="AZ71" s="2">
        <v>23.4</v>
      </c>
      <c r="BA71" s="2">
        <v>26.2</v>
      </c>
      <c r="BB71" s="2">
        <v>28.6</v>
      </c>
      <c r="BC71" s="2">
        <v>25.4</v>
      </c>
      <c r="BD71" s="2">
        <v>26.4</v>
      </c>
      <c r="BE71" s="2">
        <v>27.3</v>
      </c>
      <c r="BF71" s="2">
        <v>27.8</v>
      </c>
      <c r="BG71" s="2">
        <v>26.2</v>
      </c>
      <c r="BH71" s="2">
        <v>24.6</v>
      </c>
      <c r="BI71" s="2">
        <v>35.5</v>
      </c>
      <c r="BJ71" s="2">
        <v>26.5</v>
      </c>
      <c r="BK71" s="2">
        <v>25.5</v>
      </c>
      <c r="BL71" s="2">
        <v>29.8</v>
      </c>
      <c r="BM71" s="2">
        <v>27.8</v>
      </c>
      <c r="BN71" s="2">
        <v>31.5</v>
      </c>
      <c r="BO71" s="2">
        <v>31.4</v>
      </c>
      <c r="BP71" s="2">
        <v>34.5</v>
      </c>
      <c r="BQ71" s="2">
        <v>32.799999999999997</v>
      </c>
      <c r="BR71" s="2">
        <v>32.200000000000003</v>
      </c>
      <c r="BS71" s="2">
        <v>35</v>
      </c>
      <c r="BT71" s="2">
        <v>35.299999999999997</v>
      </c>
      <c r="BU71" s="2">
        <v>46.8</v>
      </c>
      <c r="BV71" s="2">
        <v>30.4</v>
      </c>
      <c r="BW71" s="2">
        <v>34.6</v>
      </c>
      <c r="BX71" s="2">
        <v>39.200000000000003</v>
      </c>
      <c r="BY71" s="2">
        <v>32.4</v>
      </c>
      <c r="BZ71" s="2">
        <v>38.6</v>
      </c>
      <c r="CA71" s="2">
        <v>38.200000000000003</v>
      </c>
      <c r="CB71" s="2">
        <v>41.3</v>
      </c>
      <c r="CC71" s="2">
        <v>40.799999999999997</v>
      </c>
      <c r="CD71" s="2">
        <v>33.9</v>
      </c>
      <c r="CE71" s="2">
        <v>35.200000000000003</v>
      </c>
      <c r="CF71" s="2">
        <v>38.700000000000003</v>
      </c>
      <c r="CG71" s="2">
        <v>54.8</v>
      </c>
      <c r="CH71" s="2">
        <v>37.299999999999997</v>
      </c>
      <c r="CI71" s="2">
        <v>35.5</v>
      </c>
      <c r="CJ71" s="2">
        <v>36.299999999999997</v>
      </c>
      <c r="CK71" s="2">
        <v>35.5</v>
      </c>
      <c r="CL71" s="2">
        <v>39.5</v>
      </c>
      <c r="CM71" s="2">
        <v>38.4</v>
      </c>
      <c r="CN71" s="2">
        <v>38.1</v>
      </c>
      <c r="CO71" s="2">
        <v>40.200000000000003</v>
      </c>
      <c r="CP71" s="2">
        <v>34.799999999999997</v>
      </c>
      <c r="CQ71" s="2">
        <v>33.700000000000003</v>
      </c>
      <c r="CR71" s="2">
        <v>35.4</v>
      </c>
      <c r="CS71" s="2">
        <v>49</v>
      </c>
      <c r="CT71" s="2">
        <v>37.6</v>
      </c>
      <c r="CU71" s="2">
        <v>33.299999999999997</v>
      </c>
      <c r="CV71" s="2">
        <v>39.1</v>
      </c>
      <c r="CW71" s="2">
        <v>37.9</v>
      </c>
      <c r="CX71" s="2">
        <v>43.7</v>
      </c>
      <c r="CY71" s="2">
        <v>43.6</v>
      </c>
      <c r="CZ71" s="2">
        <v>42.2</v>
      </c>
      <c r="DA71" s="2">
        <v>42.9</v>
      </c>
      <c r="DB71" s="2">
        <v>37.200000000000003</v>
      </c>
      <c r="DC71" s="2">
        <v>39.1</v>
      </c>
      <c r="DD71" s="2">
        <v>42.6</v>
      </c>
      <c r="DE71" s="2">
        <v>56.2</v>
      </c>
      <c r="DF71" s="2">
        <v>41.7</v>
      </c>
      <c r="DG71" s="2">
        <v>37</v>
      </c>
      <c r="DH71" s="2">
        <v>38.6</v>
      </c>
      <c r="DI71" s="2">
        <v>39.6</v>
      </c>
      <c r="DJ71" s="2">
        <v>43.1</v>
      </c>
      <c r="DK71" s="2">
        <v>35.6</v>
      </c>
      <c r="DL71" s="2">
        <v>39.4</v>
      </c>
      <c r="DM71" s="2">
        <v>40.1</v>
      </c>
      <c r="DN71" s="2">
        <v>36.6</v>
      </c>
      <c r="DO71" s="2">
        <v>37.6</v>
      </c>
      <c r="DP71" s="2">
        <v>39.200000000000003</v>
      </c>
      <c r="DQ71" s="2">
        <v>58</v>
      </c>
      <c r="DR71" s="2">
        <v>45.3</v>
      </c>
      <c r="DS71" s="2">
        <v>38.700000000000003</v>
      </c>
      <c r="DT71" s="2">
        <v>39.299999999999997</v>
      </c>
      <c r="DU71" s="2">
        <v>38.1</v>
      </c>
      <c r="DV71" s="2">
        <v>41.3</v>
      </c>
      <c r="DW71" s="2">
        <v>36.299999999999997</v>
      </c>
      <c r="DX71" s="2">
        <v>37.799999999999997</v>
      </c>
      <c r="DY71" s="2">
        <v>35.1</v>
      </c>
      <c r="DZ71" s="2">
        <v>36</v>
      </c>
      <c r="EA71" s="2">
        <v>35.5</v>
      </c>
      <c r="EB71" s="2">
        <v>37</v>
      </c>
      <c r="EC71" s="2">
        <v>51.7</v>
      </c>
      <c r="ED71" s="2">
        <v>35.1</v>
      </c>
      <c r="EE71" s="2">
        <v>34.799999999999997</v>
      </c>
      <c r="EF71" s="2">
        <v>38.200000000000003</v>
      </c>
      <c r="EG71" s="2">
        <v>34.799999999999997</v>
      </c>
      <c r="EH71" s="2">
        <v>37.200000000000003</v>
      </c>
      <c r="EI71" s="2">
        <v>40.4</v>
      </c>
      <c r="EJ71" s="2">
        <v>40.200000000000003</v>
      </c>
      <c r="EK71" s="2">
        <v>38.9</v>
      </c>
      <c r="EL71" s="2">
        <v>40.299999999999997</v>
      </c>
      <c r="EM71" s="2">
        <v>39.4</v>
      </c>
      <c r="EN71" s="2">
        <v>43.8</v>
      </c>
      <c r="EO71" s="2">
        <v>61.9</v>
      </c>
      <c r="EP71" s="2">
        <v>45.5</v>
      </c>
      <c r="EQ71" s="2">
        <v>41.7</v>
      </c>
      <c r="ER71" s="2">
        <v>45.9</v>
      </c>
      <c r="ES71" s="2">
        <v>41.6</v>
      </c>
      <c r="ET71" s="2">
        <v>45.2</v>
      </c>
      <c r="EU71" s="2">
        <v>47.6</v>
      </c>
      <c r="EV71" s="2">
        <v>42.3</v>
      </c>
      <c r="EW71" s="2">
        <v>43.4</v>
      </c>
      <c r="EX71" s="2">
        <v>42.7</v>
      </c>
      <c r="EY71" s="2">
        <v>45.4</v>
      </c>
      <c r="EZ71" s="2">
        <v>50.5</v>
      </c>
      <c r="FA71" s="2">
        <v>66.8</v>
      </c>
      <c r="FB71" s="2">
        <v>44.7</v>
      </c>
      <c r="FC71" s="2">
        <v>44.5</v>
      </c>
      <c r="FD71" s="2">
        <v>50.4</v>
      </c>
      <c r="FE71" s="2">
        <v>47.9</v>
      </c>
      <c r="FF71" s="2">
        <v>57.8</v>
      </c>
      <c r="FG71" s="2">
        <v>55.3</v>
      </c>
      <c r="FH71" s="2">
        <v>50.7</v>
      </c>
      <c r="FI71" s="2">
        <v>53</v>
      </c>
      <c r="FJ71" s="2">
        <v>47.5</v>
      </c>
      <c r="FK71" s="2">
        <v>48.9</v>
      </c>
      <c r="FL71" s="2">
        <v>54.4</v>
      </c>
      <c r="FM71" s="2">
        <v>73.8</v>
      </c>
      <c r="FN71" s="2">
        <v>48.5</v>
      </c>
      <c r="FO71" s="2">
        <v>47.1</v>
      </c>
      <c r="FP71" s="2">
        <v>51.8</v>
      </c>
      <c r="FQ71" s="2">
        <v>45.6</v>
      </c>
      <c r="FR71" s="2">
        <v>52.6</v>
      </c>
      <c r="FS71" s="2">
        <v>49.2</v>
      </c>
      <c r="FT71" s="2">
        <v>50.8</v>
      </c>
      <c r="FU71" s="2">
        <v>48.3</v>
      </c>
      <c r="FV71" s="2">
        <v>45.2</v>
      </c>
      <c r="FW71" s="2">
        <v>41.7</v>
      </c>
      <c r="FX71" s="2">
        <v>43.8</v>
      </c>
      <c r="FY71" s="2">
        <v>62.7</v>
      </c>
      <c r="FZ71" s="2">
        <v>40</v>
      </c>
      <c r="GA71" s="2">
        <v>41.9</v>
      </c>
      <c r="GB71" s="2">
        <v>40</v>
      </c>
      <c r="GC71" s="2">
        <v>43.4</v>
      </c>
      <c r="GD71" s="2">
        <v>44.3</v>
      </c>
      <c r="GE71" s="2">
        <v>42.2</v>
      </c>
      <c r="GF71" s="2">
        <v>48.6</v>
      </c>
      <c r="GG71" s="2">
        <v>46.9</v>
      </c>
      <c r="GH71" s="2">
        <v>46.6</v>
      </c>
      <c r="GI71" s="2">
        <v>48.4</v>
      </c>
      <c r="GJ71" s="2">
        <v>49.7</v>
      </c>
      <c r="GK71" s="2">
        <v>73.5</v>
      </c>
      <c r="GL71" s="2">
        <v>52.4</v>
      </c>
      <c r="GM71" s="2">
        <v>44.8</v>
      </c>
      <c r="GN71" s="2">
        <v>51.9</v>
      </c>
      <c r="GO71" s="2">
        <v>46.5</v>
      </c>
      <c r="GP71" s="2">
        <v>51.7</v>
      </c>
      <c r="GQ71" s="2">
        <v>50.5</v>
      </c>
      <c r="GR71" s="2">
        <v>54.5</v>
      </c>
      <c r="GS71" s="2">
        <v>52.5</v>
      </c>
      <c r="GT71" s="2">
        <v>51.4</v>
      </c>
      <c r="GU71" s="2">
        <v>52.1</v>
      </c>
      <c r="GV71" s="2">
        <v>56.1</v>
      </c>
      <c r="GW71" s="2">
        <v>83.3</v>
      </c>
      <c r="GX71" s="2">
        <v>60.3</v>
      </c>
      <c r="GY71" s="2">
        <v>50.3</v>
      </c>
      <c r="GZ71" s="2">
        <v>53.4</v>
      </c>
      <c r="HA71" s="2">
        <v>51.4</v>
      </c>
      <c r="HB71" s="2">
        <v>54.1</v>
      </c>
      <c r="HC71" s="2">
        <v>56.1</v>
      </c>
      <c r="HD71" s="2">
        <v>59.7</v>
      </c>
      <c r="HE71" s="2">
        <v>58.1</v>
      </c>
      <c r="HF71" s="2">
        <v>55.6</v>
      </c>
      <c r="HG71" s="2">
        <v>58.5</v>
      </c>
      <c r="HH71" s="2">
        <v>64.099999999999994</v>
      </c>
      <c r="HI71" s="2">
        <v>77.7</v>
      </c>
      <c r="HJ71" s="2">
        <v>55.7</v>
      </c>
      <c r="HK71" s="2">
        <v>53.8</v>
      </c>
      <c r="HL71" s="2">
        <v>63</v>
      </c>
      <c r="HM71" s="2">
        <v>49.3</v>
      </c>
      <c r="HN71" s="2">
        <v>61.6</v>
      </c>
      <c r="HO71" s="2">
        <v>73.7</v>
      </c>
      <c r="HP71" s="2">
        <v>67</v>
      </c>
      <c r="HQ71" s="2">
        <v>66.599999999999994</v>
      </c>
      <c r="HR71" s="2">
        <v>66.8</v>
      </c>
      <c r="HS71" s="2">
        <v>58.2</v>
      </c>
      <c r="HT71" s="2">
        <v>65</v>
      </c>
      <c r="HU71" s="2">
        <v>90.8</v>
      </c>
      <c r="HV71" s="2">
        <v>63.5</v>
      </c>
      <c r="HW71" s="2">
        <v>57.4</v>
      </c>
      <c r="HX71" s="2">
        <v>60.8</v>
      </c>
      <c r="HY71" s="2">
        <v>54.6</v>
      </c>
      <c r="HZ71" s="2">
        <v>64.5</v>
      </c>
      <c r="IA71" s="2">
        <v>67.8</v>
      </c>
      <c r="IB71" s="2">
        <v>69.5</v>
      </c>
      <c r="IC71" s="2">
        <v>72.2</v>
      </c>
      <c r="ID71" s="2">
        <v>62</v>
      </c>
      <c r="IE71" s="2">
        <v>69.8</v>
      </c>
      <c r="IF71" s="2">
        <v>74.8</v>
      </c>
      <c r="IG71" s="2">
        <v>95.3</v>
      </c>
      <c r="IH71" s="2">
        <v>71.099999999999994</v>
      </c>
      <c r="II71" s="2">
        <v>67.5</v>
      </c>
      <c r="IJ71" s="2">
        <v>69.599999999999994</v>
      </c>
      <c r="IK71" s="2">
        <v>78.2</v>
      </c>
      <c r="IL71" s="2">
        <v>89.9</v>
      </c>
      <c r="IM71" s="2">
        <v>88.7</v>
      </c>
      <c r="IN71" s="2">
        <v>81.5</v>
      </c>
      <c r="IO71" s="2">
        <v>78.900000000000006</v>
      </c>
      <c r="IP71" s="2">
        <v>78.7</v>
      </c>
      <c r="IQ71" s="2">
        <v>82.7</v>
      </c>
      <c r="IR71" s="2">
        <v>88.6</v>
      </c>
      <c r="IS71" s="2">
        <v>119.8</v>
      </c>
      <c r="IT71" s="2">
        <v>84.4</v>
      </c>
      <c r="IU71" s="2">
        <v>72.599999999999994</v>
      </c>
      <c r="IV71" s="2">
        <v>76.5</v>
      </c>
      <c r="IW71" s="2">
        <v>75.7</v>
      </c>
      <c r="IX71" s="2">
        <v>81.8</v>
      </c>
      <c r="IY71" s="2">
        <v>86.7</v>
      </c>
      <c r="IZ71" s="2">
        <v>86.3</v>
      </c>
      <c r="JA71" s="2">
        <v>87.9</v>
      </c>
      <c r="JB71" s="2">
        <v>81.400000000000006</v>
      </c>
      <c r="JC71" s="2">
        <v>85.9</v>
      </c>
      <c r="JD71" s="2">
        <v>89.6</v>
      </c>
      <c r="JE71" s="2">
        <v>128.19999999999999</v>
      </c>
      <c r="JF71" s="2">
        <v>95.7</v>
      </c>
      <c r="JG71" s="2">
        <v>83.8</v>
      </c>
      <c r="JH71" s="2">
        <v>90.7</v>
      </c>
      <c r="JI71" s="2">
        <v>84.3</v>
      </c>
      <c r="JJ71" s="2">
        <v>85.6</v>
      </c>
      <c r="JK71" s="2">
        <v>97.1</v>
      </c>
      <c r="JL71" s="2">
        <v>97.2</v>
      </c>
      <c r="JM71" s="2">
        <v>92.6</v>
      </c>
      <c r="JN71" s="2">
        <v>90.2</v>
      </c>
      <c r="JO71" s="2">
        <v>94</v>
      </c>
      <c r="JP71" s="2">
        <v>106.6</v>
      </c>
      <c r="JQ71" s="2">
        <v>136.80000000000001</v>
      </c>
      <c r="JR71" s="2">
        <v>97</v>
      </c>
      <c r="JS71" s="2">
        <v>84.4</v>
      </c>
      <c r="JT71" s="2">
        <v>90.1</v>
      </c>
      <c r="JU71" s="2">
        <v>92</v>
      </c>
      <c r="JV71" s="2">
        <v>88.7</v>
      </c>
      <c r="JW71" s="2">
        <v>95.6</v>
      </c>
      <c r="JX71" s="2">
        <v>97.9</v>
      </c>
      <c r="JY71" s="2">
        <v>92.7</v>
      </c>
      <c r="JZ71" s="2">
        <v>89.2</v>
      </c>
      <c r="KA71" s="2">
        <v>91.3</v>
      </c>
      <c r="KB71" s="2">
        <v>100.7</v>
      </c>
      <c r="KC71" s="2">
        <v>138</v>
      </c>
      <c r="KD71" s="2">
        <v>92.1</v>
      </c>
      <c r="KE71" s="2">
        <v>79.5</v>
      </c>
      <c r="KF71" s="2">
        <v>86.9</v>
      </c>
      <c r="KG71" s="2">
        <v>82.3</v>
      </c>
      <c r="KH71" s="2">
        <v>96.3</v>
      </c>
      <c r="KI71" s="2">
        <v>103</v>
      </c>
      <c r="KJ71" s="2">
        <v>99.8</v>
      </c>
      <c r="KK71" s="2">
        <v>96</v>
      </c>
      <c r="KL71" s="2">
        <v>94.5</v>
      </c>
      <c r="KM71" s="2">
        <v>95.1</v>
      </c>
      <c r="KN71" s="2">
        <v>103.5</v>
      </c>
      <c r="KO71" s="2">
        <v>140.1</v>
      </c>
      <c r="KP71" s="2">
        <v>96.4</v>
      </c>
      <c r="KQ71" s="2">
        <v>83.1</v>
      </c>
      <c r="KR71" s="2">
        <v>92.3</v>
      </c>
      <c r="KS71" s="2">
        <v>83</v>
      </c>
      <c r="KT71" s="2">
        <v>95.9</v>
      </c>
      <c r="KU71" s="2">
        <v>102.2</v>
      </c>
      <c r="KV71" s="2">
        <v>99.7</v>
      </c>
      <c r="KW71" s="2">
        <v>98.8</v>
      </c>
      <c r="KX71" s="2">
        <v>90.7</v>
      </c>
      <c r="KY71" s="2">
        <v>96.9</v>
      </c>
      <c r="KZ71" s="2">
        <v>108.2</v>
      </c>
      <c r="LA71" s="2">
        <v>150.4</v>
      </c>
      <c r="LB71" s="2">
        <v>107.9</v>
      </c>
      <c r="LC71" s="2">
        <v>89.3</v>
      </c>
      <c r="LD71" s="2">
        <v>89.8</v>
      </c>
      <c r="LE71" s="2">
        <v>97.6</v>
      </c>
      <c r="LF71" s="2">
        <v>97.8</v>
      </c>
      <c r="LG71" s="2">
        <v>101.4</v>
      </c>
      <c r="LH71" s="2">
        <v>104.5</v>
      </c>
      <c r="LI71" s="2">
        <v>99.8</v>
      </c>
      <c r="LJ71" s="2">
        <v>95.3</v>
      </c>
      <c r="LK71" s="2">
        <v>97.6</v>
      </c>
      <c r="LL71" s="2">
        <v>103.5</v>
      </c>
      <c r="LM71" s="2">
        <v>164.9</v>
      </c>
      <c r="LN71" s="2">
        <v>119.4</v>
      </c>
      <c r="LO71" s="2">
        <v>99.4</v>
      </c>
      <c r="LP71" s="2">
        <v>106.1</v>
      </c>
      <c r="LQ71" s="2">
        <v>97.8</v>
      </c>
      <c r="LR71" s="2">
        <v>112.3</v>
      </c>
      <c r="LS71" s="2">
        <v>130.19999999999999</v>
      </c>
      <c r="LT71" s="2">
        <v>124.2</v>
      </c>
      <c r="LU71" s="2">
        <v>114.4</v>
      </c>
      <c r="LV71" s="2">
        <v>106.2</v>
      </c>
      <c r="LW71" s="2">
        <v>111.2</v>
      </c>
      <c r="LX71" s="2">
        <v>136</v>
      </c>
      <c r="LY71" s="2">
        <v>167.9</v>
      </c>
      <c r="LZ71" s="2">
        <v>123.1</v>
      </c>
      <c r="MA71" s="2">
        <v>95.4</v>
      </c>
      <c r="MB71" s="2">
        <v>109</v>
      </c>
      <c r="MC71" s="2">
        <v>106.4</v>
      </c>
      <c r="MD71" s="2">
        <v>116.4</v>
      </c>
      <c r="ME71" s="2">
        <v>127.9</v>
      </c>
      <c r="MF71" s="2">
        <v>124.6</v>
      </c>
      <c r="MG71" s="2">
        <v>121.6</v>
      </c>
      <c r="MH71" s="2">
        <v>117.6</v>
      </c>
      <c r="MI71" s="2">
        <v>117.2</v>
      </c>
      <c r="MJ71" s="2">
        <v>133.30000000000001</v>
      </c>
      <c r="MK71" s="2">
        <v>182.6</v>
      </c>
      <c r="ML71" s="2">
        <v>127</v>
      </c>
      <c r="MM71" s="2">
        <v>99.8</v>
      </c>
      <c r="MN71" s="2">
        <v>115.3</v>
      </c>
      <c r="MO71" s="2">
        <v>103.3</v>
      </c>
      <c r="MP71" s="2">
        <v>113.8</v>
      </c>
    </row>
    <row r="72" spans="1:354" x14ac:dyDescent="0.25">
      <c r="A72" t="s">
        <v>70</v>
      </c>
      <c r="B72" s="12" t="s">
        <v>290</v>
      </c>
      <c r="C72" t="s">
        <v>213</v>
      </c>
      <c r="D72" t="str">
        <f t="shared" si="0"/>
        <v>Hardware, building &amp; garden supplies retailing</v>
      </c>
      <c r="E72" s="2">
        <v>8.6</v>
      </c>
      <c r="F72" s="2">
        <v>9.5</v>
      </c>
      <c r="G72" s="2">
        <v>8.4</v>
      </c>
      <c r="H72" s="2">
        <v>10.3</v>
      </c>
      <c r="I72" s="2">
        <v>10.6</v>
      </c>
      <c r="J72" s="2">
        <v>11.5</v>
      </c>
      <c r="K72" s="2">
        <v>10.8</v>
      </c>
      <c r="L72" s="2">
        <v>13.1</v>
      </c>
      <c r="M72" s="2">
        <v>25.4</v>
      </c>
      <c r="N72" s="2">
        <v>9.1999999999999993</v>
      </c>
      <c r="O72" s="2">
        <v>8.5</v>
      </c>
      <c r="P72" s="2">
        <v>9.9</v>
      </c>
      <c r="Q72" s="2">
        <v>9.3000000000000007</v>
      </c>
      <c r="R72" s="2">
        <v>10.5</v>
      </c>
      <c r="S72" s="2">
        <v>9.8000000000000007</v>
      </c>
      <c r="T72" s="2">
        <v>11.1</v>
      </c>
      <c r="U72" s="2">
        <v>11.2</v>
      </c>
      <c r="V72" s="2">
        <v>12.3</v>
      </c>
      <c r="W72" s="2">
        <v>10.199999999999999</v>
      </c>
      <c r="X72" s="2">
        <v>11.8</v>
      </c>
      <c r="Y72" s="2">
        <v>20.3</v>
      </c>
      <c r="Z72" s="2">
        <v>11</v>
      </c>
      <c r="AA72" s="2">
        <v>10.9</v>
      </c>
      <c r="AB72" s="2">
        <v>10.5</v>
      </c>
      <c r="AC72" s="2">
        <v>10.3</v>
      </c>
      <c r="AD72" s="2">
        <v>13.4</v>
      </c>
      <c r="AE72" s="2">
        <v>11.3</v>
      </c>
      <c r="AF72" s="2">
        <v>11.6</v>
      </c>
      <c r="AG72" s="2">
        <v>13.3</v>
      </c>
      <c r="AH72" s="2">
        <v>12.8</v>
      </c>
      <c r="AI72" s="2">
        <v>14.2</v>
      </c>
      <c r="AJ72" s="2">
        <v>15.4</v>
      </c>
      <c r="AK72" s="2">
        <v>26</v>
      </c>
      <c r="AL72" s="2">
        <v>12.4</v>
      </c>
      <c r="AM72" s="2">
        <v>12.3</v>
      </c>
      <c r="AN72" s="2">
        <v>12.4</v>
      </c>
      <c r="AO72" s="2">
        <v>11.6</v>
      </c>
      <c r="AP72" s="2">
        <v>13.8</v>
      </c>
      <c r="AQ72" s="2">
        <v>12.1</v>
      </c>
      <c r="AR72" s="2">
        <v>13.5</v>
      </c>
      <c r="AS72" s="2">
        <v>13.9</v>
      </c>
      <c r="AT72" s="2">
        <v>12.8</v>
      </c>
      <c r="AU72" s="2">
        <v>13.2</v>
      </c>
      <c r="AV72" s="2">
        <v>15.7</v>
      </c>
      <c r="AW72" s="2">
        <v>29.9</v>
      </c>
      <c r="AX72" s="2">
        <v>10.7</v>
      </c>
      <c r="AY72" s="2">
        <v>11.5</v>
      </c>
      <c r="AZ72" s="2">
        <v>10.7</v>
      </c>
      <c r="BA72" s="2">
        <v>11.9</v>
      </c>
      <c r="BB72" s="2">
        <v>12.9</v>
      </c>
      <c r="BC72" s="2">
        <v>10.6</v>
      </c>
      <c r="BD72" s="2">
        <v>11.1</v>
      </c>
      <c r="BE72" s="2">
        <v>11.5</v>
      </c>
      <c r="BF72" s="2">
        <v>11.1</v>
      </c>
      <c r="BG72" s="2">
        <v>13.2</v>
      </c>
      <c r="BH72" s="2">
        <v>13.8</v>
      </c>
      <c r="BI72" s="2">
        <v>26</v>
      </c>
      <c r="BJ72" s="2">
        <v>12.5</v>
      </c>
      <c r="BK72" s="2">
        <v>11.8</v>
      </c>
      <c r="BL72" s="2">
        <v>11.5</v>
      </c>
      <c r="BM72" s="2">
        <v>11.3</v>
      </c>
      <c r="BN72" s="2">
        <v>11.4</v>
      </c>
      <c r="BO72" s="2">
        <v>11.4</v>
      </c>
      <c r="BP72" s="2">
        <v>12</v>
      </c>
      <c r="BQ72" s="2">
        <v>13</v>
      </c>
      <c r="BR72" s="2">
        <v>12.7</v>
      </c>
      <c r="BS72" s="2">
        <v>14.8</v>
      </c>
      <c r="BT72" s="2">
        <v>16.8</v>
      </c>
      <c r="BU72" s="2">
        <v>29.2</v>
      </c>
      <c r="BV72" s="2">
        <v>13.3</v>
      </c>
      <c r="BW72" s="2">
        <v>14.7</v>
      </c>
      <c r="BX72" s="2">
        <v>13.6</v>
      </c>
      <c r="BY72" s="2">
        <v>12.7</v>
      </c>
      <c r="BZ72" s="2">
        <v>14.2</v>
      </c>
      <c r="CA72" s="2">
        <v>13.6</v>
      </c>
      <c r="CB72" s="2">
        <v>13.5</v>
      </c>
      <c r="CC72" s="2">
        <v>15.5</v>
      </c>
      <c r="CD72" s="2">
        <v>17.2</v>
      </c>
      <c r="CE72" s="2">
        <v>18.7</v>
      </c>
      <c r="CF72" s="2">
        <v>20.399999999999999</v>
      </c>
      <c r="CG72" s="2">
        <v>27.2</v>
      </c>
      <c r="CH72" s="2">
        <v>18.100000000000001</v>
      </c>
      <c r="CI72" s="2">
        <v>14.6</v>
      </c>
      <c r="CJ72" s="2">
        <v>17.100000000000001</v>
      </c>
      <c r="CK72" s="2">
        <v>15.4</v>
      </c>
      <c r="CL72" s="2">
        <v>15.9</v>
      </c>
      <c r="CM72" s="2">
        <v>17.600000000000001</v>
      </c>
      <c r="CN72" s="2">
        <v>16.8</v>
      </c>
      <c r="CO72" s="2">
        <v>21.1</v>
      </c>
      <c r="CP72" s="2">
        <v>22.1</v>
      </c>
      <c r="CQ72" s="2">
        <v>24.9</v>
      </c>
      <c r="CR72" s="2">
        <v>27.1</v>
      </c>
      <c r="CS72" s="2">
        <v>34.5</v>
      </c>
      <c r="CT72" s="2">
        <v>23.9</v>
      </c>
      <c r="CU72" s="2">
        <v>22.8</v>
      </c>
      <c r="CV72" s="2">
        <v>21.2</v>
      </c>
      <c r="CW72" s="2">
        <v>20.6</v>
      </c>
      <c r="CX72" s="2">
        <v>22.2</v>
      </c>
      <c r="CY72" s="2">
        <v>20.399999999999999</v>
      </c>
      <c r="CZ72" s="2">
        <v>18.600000000000001</v>
      </c>
      <c r="DA72" s="2">
        <v>23</v>
      </c>
      <c r="DB72" s="2">
        <v>22.2</v>
      </c>
      <c r="DC72" s="2">
        <v>24.9</v>
      </c>
      <c r="DD72" s="2">
        <v>25.9</v>
      </c>
      <c r="DE72" s="2">
        <v>35.700000000000003</v>
      </c>
      <c r="DF72" s="2">
        <v>20.399999999999999</v>
      </c>
      <c r="DG72" s="2">
        <v>18.3</v>
      </c>
      <c r="DH72" s="2">
        <v>19.2</v>
      </c>
      <c r="DI72" s="2">
        <v>19.899999999999999</v>
      </c>
      <c r="DJ72" s="2">
        <v>20.8</v>
      </c>
      <c r="DK72" s="2">
        <v>20.3</v>
      </c>
      <c r="DL72" s="2">
        <v>23.6</v>
      </c>
      <c r="DM72" s="2">
        <v>25</v>
      </c>
      <c r="DN72" s="2">
        <v>23</v>
      </c>
      <c r="DO72" s="2">
        <v>27.6</v>
      </c>
      <c r="DP72" s="2">
        <v>28.5</v>
      </c>
      <c r="DQ72" s="2">
        <v>40.700000000000003</v>
      </c>
      <c r="DR72" s="2">
        <v>22.8</v>
      </c>
      <c r="DS72" s="2">
        <v>20.6</v>
      </c>
      <c r="DT72" s="2">
        <v>21.3</v>
      </c>
      <c r="DU72" s="2">
        <v>28.6</v>
      </c>
      <c r="DV72" s="2">
        <v>28.2</v>
      </c>
      <c r="DW72" s="2">
        <v>24.6</v>
      </c>
      <c r="DX72" s="2">
        <v>28.1</v>
      </c>
      <c r="DY72" s="2">
        <v>26.2</v>
      </c>
      <c r="DZ72" s="2">
        <v>27.7</v>
      </c>
      <c r="EA72" s="2">
        <v>31.6</v>
      </c>
      <c r="EB72" s="2">
        <v>33.700000000000003</v>
      </c>
      <c r="EC72" s="2">
        <v>46</v>
      </c>
      <c r="ED72" s="2">
        <v>30.9</v>
      </c>
      <c r="EE72" s="2">
        <v>25.3</v>
      </c>
      <c r="EF72" s="2">
        <v>26</v>
      </c>
      <c r="EG72" s="2">
        <v>24</v>
      </c>
      <c r="EH72" s="2">
        <v>22.9</v>
      </c>
      <c r="EI72" s="2">
        <v>23.3</v>
      </c>
      <c r="EJ72" s="2">
        <v>22</v>
      </c>
      <c r="EK72" s="2">
        <v>26.4</v>
      </c>
      <c r="EL72" s="2">
        <v>26.2</v>
      </c>
      <c r="EM72" s="2">
        <v>32.5</v>
      </c>
      <c r="EN72" s="2">
        <v>34.5</v>
      </c>
      <c r="EO72" s="2">
        <v>40.1</v>
      </c>
      <c r="EP72" s="2">
        <v>29.9</v>
      </c>
      <c r="EQ72" s="2">
        <v>28.7</v>
      </c>
      <c r="ER72" s="2">
        <v>32</v>
      </c>
      <c r="ES72" s="2">
        <v>27</v>
      </c>
      <c r="ET72" s="2">
        <v>27</v>
      </c>
      <c r="EU72" s="2">
        <v>27.2</v>
      </c>
      <c r="EV72" s="2">
        <v>24.7</v>
      </c>
      <c r="EW72" s="2">
        <v>25.6</v>
      </c>
      <c r="EX72" s="2">
        <v>27.1</v>
      </c>
      <c r="EY72" s="2">
        <v>27.8</v>
      </c>
      <c r="EZ72" s="2">
        <v>28.1</v>
      </c>
      <c r="FA72" s="2">
        <v>36.4</v>
      </c>
      <c r="FB72" s="2">
        <v>25</v>
      </c>
      <c r="FC72" s="2">
        <v>22.5</v>
      </c>
      <c r="FD72" s="2">
        <v>25.4</v>
      </c>
      <c r="FE72" s="2">
        <v>26.1</v>
      </c>
      <c r="FF72" s="2">
        <v>27</v>
      </c>
      <c r="FG72" s="2">
        <v>25.7</v>
      </c>
      <c r="FH72" s="2">
        <v>24.5</v>
      </c>
      <c r="FI72" s="2">
        <v>26.7</v>
      </c>
      <c r="FJ72" s="2">
        <v>27.4</v>
      </c>
      <c r="FK72" s="2">
        <v>29.3</v>
      </c>
      <c r="FL72" s="2">
        <v>29.8</v>
      </c>
      <c r="FM72" s="2">
        <v>43.2</v>
      </c>
      <c r="FN72" s="2">
        <v>30.6</v>
      </c>
      <c r="FO72" s="2">
        <v>26.7</v>
      </c>
      <c r="FP72" s="2">
        <v>28.6</v>
      </c>
      <c r="FQ72" s="2">
        <v>28.4</v>
      </c>
      <c r="FR72" s="2">
        <v>28.2</v>
      </c>
      <c r="FS72" s="2">
        <v>25.8</v>
      </c>
      <c r="FT72" s="2">
        <v>28.2</v>
      </c>
      <c r="FU72" s="2">
        <v>31.1</v>
      </c>
      <c r="FV72" s="2">
        <v>30.5</v>
      </c>
      <c r="FW72" s="2">
        <v>34.299999999999997</v>
      </c>
      <c r="FX72" s="2">
        <v>35</v>
      </c>
      <c r="FY72" s="2">
        <v>49.3</v>
      </c>
      <c r="FZ72" s="2">
        <v>30.1</v>
      </c>
      <c r="GA72" s="2">
        <v>25.7</v>
      </c>
      <c r="GB72" s="2">
        <v>32.1</v>
      </c>
      <c r="GC72" s="2">
        <v>30.9</v>
      </c>
      <c r="GD72" s="2">
        <v>31.2</v>
      </c>
      <c r="GE72" s="2">
        <v>29.3</v>
      </c>
      <c r="GF72" s="2">
        <v>30.6</v>
      </c>
      <c r="GG72" s="2">
        <v>33.1</v>
      </c>
      <c r="GH72" s="2">
        <v>34.299999999999997</v>
      </c>
      <c r="GI72" s="2">
        <v>38.9</v>
      </c>
      <c r="GJ72" s="2">
        <v>40.5</v>
      </c>
      <c r="GK72" s="2">
        <v>56.3</v>
      </c>
      <c r="GL72" s="2">
        <v>38.1</v>
      </c>
      <c r="GM72" s="2">
        <v>33.299999999999997</v>
      </c>
      <c r="GN72" s="2">
        <v>33.4</v>
      </c>
      <c r="GO72" s="2">
        <v>35.200000000000003</v>
      </c>
      <c r="GP72" s="2">
        <v>35.4</v>
      </c>
      <c r="GQ72" s="2">
        <v>33.200000000000003</v>
      </c>
      <c r="GR72" s="2">
        <v>35.5</v>
      </c>
      <c r="GS72" s="2">
        <v>38</v>
      </c>
      <c r="GT72" s="2">
        <v>40.700000000000003</v>
      </c>
      <c r="GU72" s="2">
        <v>46.4</v>
      </c>
      <c r="GV72" s="2">
        <v>44.4</v>
      </c>
      <c r="GW72" s="2">
        <v>57.2</v>
      </c>
      <c r="GX72" s="2">
        <v>36.799999999999997</v>
      </c>
      <c r="GY72" s="2">
        <v>33.799999999999997</v>
      </c>
      <c r="GZ72" s="2">
        <v>36.700000000000003</v>
      </c>
      <c r="HA72" s="2">
        <v>35.700000000000003</v>
      </c>
      <c r="HB72" s="2">
        <v>33.299999999999997</v>
      </c>
      <c r="HC72" s="2">
        <v>34.200000000000003</v>
      </c>
      <c r="HD72" s="2">
        <v>39.700000000000003</v>
      </c>
      <c r="HE72" s="2">
        <v>41.9</v>
      </c>
      <c r="HF72" s="2">
        <v>46.1</v>
      </c>
      <c r="HG72" s="2">
        <v>52.2</v>
      </c>
      <c r="HH72" s="2">
        <v>53.5</v>
      </c>
      <c r="HI72" s="2">
        <v>71.3</v>
      </c>
      <c r="HJ72" s="2">
        <v>48.1</v>
      </c>
      <c r="HK72" s="2">
        <v>43.5</v>
      </c>
      <c r="HL72" s="2">
        <v>46.7</v>
      </c>
      <c r="HM72" s="2">
        <v>50.3</v>
      </c>
      <c r="HN72" s="2">
        <v>50.9</v>
      </c>
      <c r="HO72" s="2">
        <v>55.9</v>
      </c>
      <c r="HP72" s="2">
        <v>46.9</v>
      </c>
      <c r="HQ72" s="2">
        <v>52.2</v>
      </c>
      <c r="HR72" s="2">
        <v>52.5</v>
      </c>
      <c r="HS72" s="2">
        <v>65.7</v>
      </c>
      <c r="HT72" s="2">
        <v>67.099999999999994</v>
      </c>
      <c r="HU72" s="2">
        <v>84.5</v>
      </c>
      <c r="HV72" s="2">
        <v>57.9</v>
      </c>
      <c r="HW72" s="2">
        <v>50.8</v>
      </c>
      <c r="HX72" s="2">
        <v>61.8</v>
      </c>
      <c r="HY72" s="2">
        <v>68</v>
      </c>
      <c r="HZ72" s="2">
        <v>74.3</v>
      </c>
      <c r="IA72" s="2">
        <v>68.7</v>
      </c>
      <c r="IB72" s="2">
        <v>64.8</v>
      </c>
      <c r="IC72" s="2">
        <v>64.8</v>
      </c>
      <c r="ID72" s="2">
        <v>74.2</v>
      </c>
      <c r="IE72" s="2">
        <v>79.900000000000006</v>
      </c>
      <c r="IF72" s="2">
        <v>84.1</v>
      </c>
      <c r="IG72" s="2">
        <v>101.1</v>
      </c>
      <c r="IH72" s="2">
        <v>76.2</v>
      </c>
      <c r="II72" s="2">
        <v>68.7</v>
      </c>
      <c r="IJ72" s="2">
        <v>73.2</v>
      </c>
      <c r="IK72" s="2">
        <v>73.099999999999994</v>
      </c>
      <c r="IL72" s="2">
        <v>72.099999999999994</v>
      </c>
      <c r="IM72" s="2">
        <v>65.599999999999994</v>
      </c>
      <c r="IN72" s="2">
        <v>63.1</v>
      </c>
      <c r="IO72" s="2">
        <v>72.400000000000006</v>
      </c>
      <c r="IP72" s="2">
        <v>70.900000000000006</v>
      </c>
      <c r="IQ72" s="2">
        <v>79.599999999999994</v>
      </c>
      <c r="IR72" s="2">
        <v>84.6</v>
      </c>
      <c r="IS72" s="2">
        <v>96.5</v>
      </c>
      <c r="IT72" s="2">
        <v>65.7</v>
      </c>
      <c r="IU72" s="2">
        <v>57.8</v>
      </c>
      <c r="IV72" s="2">
        <v>63.4</v>
      </c>
      <c r="IW72" s="2">
        <v>66.5</v>
      </c>
      <c r="IX72" s="2">
        <v>68.7</v>
      </c>
      <c r="IY72" s="2">
        <v>63.3</v>
      </c>
      <c r="IZ72" s="2">
        <v>66</v>
      </c>
      <c r="JA72" s="2">
        <v>68.3</v>
      </c>
      <c r="JB72" s="2">
        <v>74.2</v>
      </c>
      <c r="JC72" s="2">
        <v>80.400000000000006</v>
      </c>
      <c r="JD72" s="2">
        <v>80.5</v>
      </c>
      <c r="JE72" s="2">
        <v>96.1</v>
      </c>
      <c r="JF72" s="2">
        <v>73.7</v>
      </c>
      <c r="JG72" s="2">
        <v>61.1</v>
      </c>
      <c r="JH72" s="2">
        <v>69.099999999999994</v>
      </c>
      <c r="JI72" s="2">
        <v>68</v>
      </c>
      <c r="JJ72" s="2">
        <v>64.8</v>
      </c>
      <c r="JK72" s="2">
        <v>61.7</v>
      </c>
      <c r="JL72" s="2">
        <v>63</v>
      </c>
      <c r="JM72" s="2">
        <v>65.900000000000006</v>
      </c>
      <c r="JN72" s="2">
        <v>68.900000000000006</v>
      </c>
      <c r="JO72" s="2">
        <v>72.7</v>
      </c>
      <c r="JP72" s="2">
        <v>68.8</v>
      </c>
      <c r="JQ72" s="2">
        <v>90.8</v>
      </c>
      <c r="JR72" s="2">
        <v>69.5</v>
      </c>
      <c r="JS72" s="2">
        <v>58.8</v>
      </c>
      <c r="JT72" s="2">
        <v>62.9</v>
      </c>
      <c r="JU72" s="2">
        <v>64.5</v>
      </c>
      <c r="JV72" s="2">
        <v>64.5</v>
      </c>
      <c r="JW72" s="2">
        <v>62.2</v>
      </c>
      <c r="JX72" s="2">
        <v>56.9</v>
      </c>
      <c r="JY72" s="2">
        <v>53.5</v>
      </c>
      <c r="JZ72" s="2">
        <v>53.9</v>
      </c>
      <c r="KA72" s="2">
        <v>61.2</v>
      </c>
      <c r="KB72" s="2">
        <v>63.7</v>
      </c>
      <c r="KC72" s="2">
        <v>79.099999999999994</v>
      </c>
      <c r="KD72" s="2">
        <v>59.6</v>
      </c>
      <c r="KE72" s="2">
        <v>51.9</v>
      </c>
      <c r="KF72" s="2">
        <v>57</v>
      </c>
      <c r="KG72" s="2">
        <v>64</v>
      </c>
      <c r="KH72" s="2">
        <v>61.8</v>
      </c>
      <c r="KI72" s="2">
        <v>61.2</v>
      </c>
      <c r="KJ72" s="2">
        <v>66.2</v>
      </c>
      <c r="KK72" s="2">
        <v>73</v>
      </c>
      <c r="KL72" s="2">
        <v>72.900000000000006</v>
      </c>
      <c r="KM72" s="2">
        <v>78.5</v>
      </c>
      <c r="KN72" s="2">
        <v>77.400000000000006</v>
      </c>
      <c r="KO72" s="2">
        <v>90.9</v>
      </c>
      <c r="KP72" s="2">
        <v>76.599999999999994</v>
      </c>
      <c r="KQ72" s="2">
        <v>65.900000000000006</v>
      </c>
      <c r="KR72" s="2">
        <v>74.2</v>
      </c>
      <c r="KS72" s="2">
        <v>62.3</v>
      </c>
      <c r="KT72" s="2">
        <v>64.3</v>
      </c>
      <c r="KU72" s="2">
        <v>69.3</v>
      </c>
      <c r="KV72" s="2">
        <v>66.400000000000006</v>
      </c>
      <c r="KW72" s="2">
        <v>71.5</v>
      </c>
      <c r="KX72" s="2">
        <v>72.7</v>
      </c>
      <c r="KY72" s="2">
        <v>93.2</v>
      </c>
      <c r="KZ72" s="2">
        <v>89.5</v>
      </c>
      <c r="LA72" s="2">
        <v>101</v>
      </c>
      <c r="LB72" s="2">
        <v>91.6</v>
      </c>
      <c r="LC72" s="2">
        <v>81.2</v>
      </c>
      <c r="LD72" s="2">
        <v>78.2</v>
      </c>
      <c r="LE72" s="2">
        <v>88.1</v>
      </c>
      <c r="LF72" s="2">
        <v>91.4</v>
      </c>
      <c r="LG72" s="2">
        <v>97.7</v>
      </c>
      <c r="LH72" s="2">
        <v>99.3</v>
      </c>
      <c r="LI72" s="2">
        <v>98</v>
      </c>
      <c r="LJ72" s="2">
        <v>97.4</v>
      </c>
      <c r="LK72" s="2">
        <v>106.9</v>
      </c>
      <c r="LL72" s="2">
        <v>100.8</v>
      </c>
      <c r="LM72" s="2">
        <v>124.4</v>
      </c>
      <c r="LN72" s="2">
        <v>96</v>
      </c>
      <c r="LO72" s="2">
        <v>78</v>
      </c>
      <c r="LP72" s="2">
        <v>90.3</v>
      </c>
      <c r="LQ72" s="2">
        <v>88.5</v>
      </c>
      <c r="LR72" s="2">
        <v>88.5</v>
      </c>
      <c r="LS72" s="2">
        <v>84.1</v>
      </c>
      <c r="LT72" s="2">
        <v>77.599999999999994</v>
      </c>
      <c r="LU72" s="2">
        <v>80.400000000000006</v>
      </c>
      <c r="LV72" s="2">
        <v>85.8</v>
      </c>
      <c r="LW72" s="2">
        <v>98.5</v>
      </c>
      <c r="LX72" s="2">
        <v>92</v>
      </c>
      <c r="LY72" s="2">
        <v>101.1</v>
      </c>
      <c r="LZ72" s="2">
        <v>78.8</v>
      </c>
      <c r="MA72" s="2">
        <v>69.7</v>
      </c>
      <c r="MB72" s="2">
        <v>84.7</v>
      </c>
      <c r="MC72" s="2">
        <v>92.1</v>
      </c>
      <c r="MD72" s="2">
        <v>84</v>
      </c>
      <c r="ME72" s="2">
        <v>77</v>
      </c>
      <c r="MF72" s="2">
        <v>74.400000000000006</v>
      </c>
      <c r="MG72" s="2">
        <v>74.8</v>
      </c>
      <c r="MH72" s="2">
        <v>81.900000000000006</v>
      </c>
      <c r="MI72" s="2">
        <v>99</v>
      </c>
      <c r="MJ72" s="2">
        <v>93.4</v>
      </c>
      <c r="MK72" s="2">
        <v>98.7</v>
      </c>
      <c r="ML72" s="2">
        <v>81.8</v>
      </c>
      <c r="MM72" s="2">
        <v>72</v>
      </c>
      <c r="MN72" s="2">
        <v>86.5</v>
      </c>
      <c r="MO72" s="2">
        <v>76.2</v>
      </c>
      <c r="MP72" s="2">
        <v>73.2</v>
      </c>
    </row>
    <row r="73" spans="1:354" x14ac:dyDescent="0.25">
      <c r="A73" t="s">
        <v>71</v>
      </c>
      <c r="B73" s="12" t="s">
        <v>291</v>
      </c>
      <c r="C73" t="s">
        <v>213</v>
      </c>
      <c r="D73" t="str">
        <f t="shared" si="0"/>
        <v>Household goods retailing</v>
      </c>
      <c r="E73" s="2">
        <v>39.700000000000003</v>
      </c>
      <c r="F73" s="2">
        <v>45.7</v>
      </c>
      <c r="G73" s="2">
        <v>43.9</v>
      </c>
      <c r="H73" s="2">
        <v>49.3</v>
      </c>
      <c r="I73" s="2">
        <v>48.9</v>
      </c>
      <c r="J73" s="2">
        <v>50.2</v>
      </c>
      <c r="K73" s="2">
        <v>49.3</v>
      </c>
      <c r="L73" s="2">
        <v>56.8</v>
      </c>
      <c r="M73" s="2">
        <v>79.599999999999994</v>
      </c>
      <c r="N73" s="2">
        <v>47.7</v>
      </c>
      <c r="O73" s="2">
        <v>47.2</v>
      </c>
      <c r="P73" s="2">
        <v>56.8</v>
      </c>
      <c r="Q73" s="2">
        <v>53</v>
      </c>
      <c r="R73" s="2">
        <v>59.8</v>
      </c>
      <c r="S73" s="2">
        <v>61.2</v>
      </c>
      <c r="T73" s="2">
        <v>58.9</v>
      </c>
      <c r="U73" s="2">
        <v>63.9</v>
      </c>
      <c r="V73" s="2">
        <v>61</v>
      </c>
      <c r="W73" s="2">
        <v>54.8</v>
      </c>
      <c r="X73" s="2">
        <v>63</v>
      </c>
      <c r="Y73" s="2">
        <v>83.7</v>
      </c>
      <c r="Z73" s="2">
        <v>52.5</v>
      </c>
      <c r="AA73" s="2">
        <v>53.5</v>
      </c>
      <c r="AB73" s="2">
        <v>56.7</v>
      </c>
      <c r="AC73" s="2">
        <v>48.2</v>
      </c>
      <c r="AD73" s="2">
        <v>60.5</v>
      </c>
      <c r="AE73" s="2">
        <v>57.8</v>
      </c>
      <c r="AF73" s="2">
        <v>60.4</v>
      </c>
      <c r="AG73" s="2">
        <v>60.3</v>
      </c>
      <c r="AH73" s="2">
        <v>57.9</v>
      </c>
      <c r="AI73" s="2">
        <v>65</v>
      </c>
      <c r="AJ73" s="2">
        <v>71.7</v>
      </c>
      <c r="AK73" s="2">
        <v>90.3</v>
      </c>
      <c r="AL73" s="2">
        <v>59.5</v>
      </c>
      <c r="AM73" s="2">
        <v>58</v>
      </c>
      <c r="AN73" s="2">
        <v>62.6</v>
      </c>
      <c r="AO73" s="2">
        <v>59.6</v>
      </c>
      <c r="AP73" s="2">
        <v>73.099999999999994</v>
      </c>
      <c r="AQ73" s="2">
        <v>65.3</v>
      </c>
      <c r="AR73" s="2">
        <v>66.900000000000006</v>
      </c>
      <c r="AS73" s="2">
        <v>66.099999999999994</v>
      </c>
      <c r="AT73" s="2">
        <v>62.9</v>
      </c>
      <c r="AU73" s="2">
        <v>67.2</v>
      </c>
      <c r="AV73" s="2">
        <v>73.400000000000006</v>
      </c>
      <c r="AW73" s="2">
        <v>103.8</v>
      </c>
      <c r="AX73" s="2">
        <v>59</v>
      </c>
      <c r="AY73" s="2">
        <v>58.2</v>
      </c>
      <c r="AZ73" s="2">
        <v>56.3</v>
      </c>
      <c r="BA73" s="2">
        <v>65.2</v>
      </c>
      <c r="BB73" s="2">
        <v>74.599999999999994</v>
      </c>
      <c r="BC73" s="2">
        <v>65.2</v>
      </c>
      <c r="BD73" s="2">
        <v>63.4</v>
      </c>
      <c r="BE73" s="2">
        <v>64.099999999999994</v>
      </c>
      <c r="BF73" s="2">
        <v>64.400000000000006</v>
      </c>
      <c r="BG73" s="2">
        <v>64.400000000000006</v>
      </c>
      <c r="BH73" s="2">
        <v>62.9</v>
      </c>
      <c r="BI73" s="2">
        <v>90.1</v>
      </c>
      <c r="BJ73" s="2">
        <v>64.099999999999994</v>
      </c>
      <c r="BK73" s="2">
        <v>60</v>
      </c>
      <c r="BL73" s="2">
        <v>66.3</v>
      </c>
      <c r="BM73" s="2">
        <v>61.5</v>
      </c>
      <c r="BN73" s="2">
        <v>66.7</v>
      </c>
      <c r="BO73" s="2">
        <v>66.400000000000006</v>
      </c>
      <c r="BP73" s="2">
        <v>70.400000000000006</v>
      </c>
      <c r="BQ73" s="2">
        <v>68.900000000000006</v>
      </c>
      <c r="BR73" s="2">
        <v>68.3</v>
      </c>
      <c r="BS73" s="2">
        <v>73.8</v>
      </c>
      <c r="BT73" s="2">
        <v>74.8</v>
      </c>
      <c r="BU73" s="2">
        <v>102.7</v>
      </c>
      <c r="BV73" s="2">
        <v>61.8</v>
      </c>
      <c r="BW73" s="2">
        <v>70.5</v>
      </c>
      <c r="BX73" s="2">
        <v>75.7</v>
      </c>
      <c r="BY73" s="2">
        <v>65.5</v>
      </c>
      <c r="BZ73" s="2">
        <v>77.7</v>
      </c>
      <c r="CA73" s="2">
        <v>77.2</v>
      </c>
      <c r="CB73" s="2">
        <v>78.900000000000006</v>
      </c>
      <c r="CC73" s="2">
        <v>81.3</v>
      </c>
      <c r="CD73" s="2">
        <v>77</v>
      </c>
      <c r="CE73" s="2">
        <v>79.8</v>
      </c>
      <c r="CF73" s="2">
        <v>86.6</v>
      </c>
      <c r="CG73" s="2">
        <v>114.8</v>
      </c>
      <c r="CH73" s="2">
        <v>79.599999999999994</v>
      </c>
      <c r="CI73" s="2">
        <v>72.900000000000006</v>
      </c>
      <c r="CJ73" s="2">
        <v>78.8</v>
      </c>
      <c r="CK73" s="2">
        <v>76</v>
      </c>
      <c r="CL73" s="2">
        <v>82.8</v>
      </c>
      <c r="CM73" s="2">
        <v>81.7</v>
      </c>
      <c r="CN73" s="2">
        <v>81.3</v>
      </c>
      <c r="CO73" s="2">
        <v>88.5</v>
      </c>
      <c r="CP73" s="2">
        <v>84.8</v>
      </c>
      <c r="CQ73" s="2">
        <v>86.4</v>
      </c>
      <c r="CR73" s="2">
        <v>92.2</v>
      </c>
      <c r="CS73" s="2">
        <v>115.5</v>
      </c>
      <c r="CT73" s="2">
        <v>89.7</v>
      </c>
      <c r="CU73" s="2">
        <v>81.599999999999994</v>
      </c>
      <c r="CV73" s="2">
        <v>88.9</v>
      </c>
      <c r="CW73" s="2">
        <v>85.8</v>
      </c>
      <c r="CX73" s="2">
        <v>97.1</v>
      </c>
      <c r="CY73" s="2">
        <v>92.2</v>
      </c>
      <c r="CZ73" s="2">
        <v>90.7</v>
      </c>
      <c r="DA73" s="2">
        <v>95.9</v>
      </c>
      <c r="DB73" s="2">
        <v>87.1</v>
      </c>
      <c r="DC73" s="2">
        <v>93.8</v>
      </c>
      <c r="DD73" s="2">
        <v>100.1</v>
      </c>
      <c r="DE73" s="2">
        <v>120.6</v>
      </c>
      <c r="DF73" s="2">
        <v>89</v>
      </c>
      <c r="DG73" s="2">
        <v>79.599999999999994</v>
      </c>
      <c r="DH73" s="2">
        <v>86.4</v>
      </c>
      <c r="DI73" s="2">
        <v>87.4</v>
      </c>
      <c r="DJ73" s="2">
        <v>91.6</v>
      </c>
      <c r="DK73" s="2">
        <v>82.3</v>
      </c>
      <c r="DL73" s="2">
        <v>90.5</v>
      </c>
      <c r="DM73" s="2">
        <v>92.8</v>
      </c>
      <c r="DN73" s="2">
        <v>85.2</v>
      </c>
      <c r="DO73" s="2">
        <v>93.9</v>
      </c>
      <c r="DP73" s="2">
        <v>94.2</v>
      </c>
      <c r="DQ73" s="2">
        <v>130.4</v>
      </c>
      <c r="DR73" s="2">
        <v>93.8</v>
      </c>
      <c r="DS73" s="2">
        <v>83.8</v>
      </c>
      <c r="DT73" s="2">
        <v>88.4</v>
      </c>
      <c r="DU73" s="2">
        <v>93.4</v>
      </c>
      <c r="DV73" s="2">
        <v>96.8</v>
      </c>
      <c r="DW73" s="2">
        <v>88.5</v>
      </c>
      <c r="DX73" s="2">
        <v>97.7</v>
      </c>
      <c r="DY73" s="2">
        <v>90.9</v>
      </c>
      <c r="DZ73" s="2">
        <v>92.9</v>
      </c>
      <c r="EA73" s="2">
        <v>98.4</v>
      </c>
      <c r="EB73" s="2">
        <v>100.5</v>
      </c>
      <c r="EC73" s="2">
        <v>131</v>
      </c>
      <c r="ED73" s="2">
        <v>94.2</v>
      </c>
      <c r="EE73" s="2">
        <v>84.4</v>
      </c>
      <c r="EF73" s="2">
        <v>93.8</v>
      </c>
      <c r="EG73" s="2">
        <v>86.9</v>
      </c>
      <c r="EH73" s="2">
        <v>89.4</v>
      </c>
      <c r="EI73" s="2">
        <v>93.9</v>
      </c>
      <c r="EJ73" s="2">
        <v>94.1</v>
      </c>
      <c r="EK73" s="2">
        <v>97.9</v>
      </c>
      <c r="EL73" s="2">
        <v>99.7</v>
      </c>
      <c r="EM73" s="2">
        <v>106.8</v>
      </c>
      <c r="EN73" s="2">
        <v>113.2</v>
      </c>
      <c r="EO73" s="2">
        <v>139.9</v>
      </c>
      <c r="EP73" s="2">
        <v>106</v>
      </c>
      <c r="EQ73" s="2">
        <v>97.4</v>
      </c>
      <c r="ER73" s="2">
        <v>109.6</v>
      </c>
      <c r="ES73" s="2">
        <v>97.7</v>
      </c>
      <c r="ET73" s="2">
        <v>102.1</v>
      </c>
      <c r="EU73" s="2">
        <v>105.4</v>
      </c>
      <c r="EV73" s="2">
        <v>101.7</v>
      </c>
      <c r="EW73" s="2">
        <v>102.9</v>
      </c>
      <c r="EX73" s="2">
        <v>103.2</v>
      </c>
      <c r="EY73" s="2">
        <v>110.3</v>
      </c>
      <c r="EZ73" s="2">
        <v>117.5</v>
      </c>
      <c r="FA73" s="2">
        <v>139.80000000000001</v>
      </c>
      <c r="FB73" s="2">
        <v>108.1</v>
      </c>
      <c r="FC73" s="2">
        <v>97</v>
      </c>
      <c r="FD73" s="2">
        <v>110.5</v>
      </c>
      <c r="FE73" s="2">
        <v>108.2</v>
      </c>
      <c r="FF73" s="2">
        <v>120.3</v>
      </c>
      <c r="FG73" s="2">
        <v>122</v>
      </c>
      <c r="FH73" s="2">
        <v>119.3</v>
      </c>
      <c r="FI73" s="2">
        <v>119.4</v>
      </c>
      <c r="FJ73" s="2">
        <v>112.8</v>
      </c>
      <c r="FK73" s="2">
        <v>121.8</v>
      </c>
      <c r="FL73" s="2">
        <v>123.1</v>
      </c>
      <c r="FM73" s="2">
        <v>158.19999999999999</v>
      </c>
      <c r="FN73" s="2">
        <v>116.3</v>
      </c>
      <c r="FO73" s="2">
        <v>107.2</v>
      </c>
      <c r="FP73" s="2">
        <v>118.7</v>
      </c>
      <c r="FQ73" s="2">
        <v>110.2</v>
      </c>
      <c r="FR73" s="2">
        <v>115.7</v>
      </c>
      <c r="FS73" s="2">
        <v>111.4</v>
      </c>
      <c r="FT73" s="2">
        <v>116.2</v>
      </c>
      <c r="FU73" s="2">
        <v>117.9</v>
      </c>
      <c r="FV73" s="2">
        <v>109.6</v>
      </c>
      <c r="FW73" s="2">
        <v>112.1</v>
      </c>
      <c r="FX73" s="2">
        <v>115.8</v>
      </c>
      <c r="FY73" s="2">
        <v>152.5</v>
      </c>
      <c r="FZ73" s="2">
        <v>102.9</v>
      </c>
      <c r="GA73" s="2">
        <v>96.5</v>
      </c>
      <c r="GB73" s="2">
        <v>102.6</v>
      </c>
      <c r="GC73" s="2">
        <v>107.8</v>
      </c>
      <c r="GD73" s="2">
        <v>112.4</v>
      </c>
      <c r="GE73" s="2">
        <v>107.8</v>
      </c>
      <c r="GF73" s="2">
        <v>118.8</v>
      </c>
      <c r="GG73" s="2">
        <v>119.1</v>
      </c>
      <c r="GH73" s="2">
        <v>121</v>
      </c>
      <c r="GI73" s="2">
        <v>135.30000000000001</v>
      </c>
      <c r="GJ73" s="2">
        <v>137.5</v>
      </c>
      <c r="GK73" s="2">
        <v>180.2</v>
      </c>
      <c r="GL73" s="2">
        <v>135.80000000000001</v>
      </c>
      <c r="GM73" s="2">
        <v>117.3</v>
      </c>
      <c r="GN73" s="2">
        <v>124.3</v>
      </c>
      <c r="GO73" s="2">
        <v>120.9</v>
      </c>
      <c r="GP73" s="2">
        <v>129.9</v>
      </c>
      <c r="GQ73" s="2">
        <v>128.80000000000001</v>
      </c>
      <c r="GR73" s="2">
        <v>125.8</v>
      </c>
      <c r="GS73" s="2">
        <v>123</v>
      </c>
      <c r="GT73" s="2">
        <v>123</v>
      </c>
      <c r="GU73" s="2">
        <v>135.69999999999999</v>
      </c>
      <c r="GV73" s="2">
        <v>134.9</v>
      </c>
      <c r="GW73" s="2">
        <v>177.7</v>
      </c>
      <c r="GX73" s="2">
        <v>135.30000000000001</v>
      </c>
      <c r="GY73" s="2">
        <v>112.5</v>
      </c>
      <c r="GZ73" s="2">
        <v>124.3</v>
      </c>
      <c r="HA73" s="2">
        <v>119.4</v>
      </c>
      <c r="HB73" s="2">
        <v>124</v>
      </c>
      <c r="HC73" s="2">
        <v>124</v>
      </c>
      <c r="HD73" s="2">
        <v>135.6</v>
      </c>
      <c r="HE73" s="2">
        <v>138.19999999999999</v>
      </c>
      <c r="HF73" s="2">
        <v>137.80000000000001</v>
      </c>
      <c r="HG73" s="2">
        <v>153.5</v>
      </c>
      <c r="HH73" s="2">
        <v>157.69999999999999</v>
      </c>
      <c r="HI73" s="2">
        <v>192.5</v>
      </c>
      <c r="HJ73" s="2">
        <v>146.1</v>
      </c>
      <c r="HK73" s="2">
        <v>131.9</v>
      </c>
      <c r="HL73" s="2">
        <v>144.6</v>
      </c>
      <c r="HM73" s="2">
        <v>133.69999999999999</v>
      </c>
      <c r="HN73" s="2">
        <v>151.4</v>
      </c>
      <c r="HO73" s="2">
        <v>174.4</v>
      </c>
      <c r="HP73" s="2">
        <v>144.80000000000001</v>
      </c>
      <c r="HQ73" s="2">
        <v>154.4</v>
      </c>
      <c r="HR73" s="2">
        <v>154</v>
      </c>
      <c r="HS73" s="2">
        <v>166.2</v>
      </c>
      <c r="HT73" s="2">
        <v>177</v>
      </c>
      <c r="HU73" s="2">
        <v>223.6</v>
      </c>
      <c r="HV73" s="2">
        <v>159.6</v>
      </c>
      <c r="HW73" s="2">
        <v>142</v>
      </c>
      <c r="HX73" s="2">
        <v>162.19999999999999</v>
      </c>
      <c r="HY73" s="2">
        <v>162.5</v>
      </c>
      <c r="HZ73" s="2">
        <v>180.1</v>
      </c>
      <c r="IA73" s="2">
        <v>177.6</v>
      </c>
      <c r="IB73" s="2">
        <v>178.3</v>
      </c>
      <c r="IC73" s="2">
        <v>179.7</v>
      </c>
      <c r="ID73" s="2">
        <v>178.8</v>
      </c>
      <c r="IE73" s="2">
        <v>199.4</v>
      </c>
      <c r="IF73" s="2">
        <v>209.5</v>
      </c>
      <c r="IG73" s="2">
        <v>250.5</v>
      </c>
      <c r="IH73" s="2">
        <v>198.2</v>
      </c>
      <c r="II73" s="2">
        <v>182.5</v>
      </c>
      <c r="IJ73" s="2">
        <v>190.9</v>
      </c>
      <c r="IK73" s="2">
        <v>199.8</v>
      </c>
      <c r="IL73" s="2">
        <v>214.7</v>
      </c>
      <c r="IM73" s="2">
        <v>205.7</v>
      </c>
      <c r="IN73" s="2">
        <v>199.7</v>
      </c>
      <c r="IO73" s="2">
        <v>200.3</v>
      </c>
      <c r="IP73" s="2">
        <v>200.1</v>
      </c>
      <c r="IQ73" s="2">
        <v>219.7</v>
      </c>
      <c r="IR73" s="2">
        <v>234.4</v>
      </c>
      <c r="IS73" s="2">
        <v>280.5</v>
      </c>
      <c r="IT73" s="2">
        <v>206.4</v>
      </c>
      <c r="IU73" s="2">
        <v>177.7</v>
      </c>
      <c r="IV73" s="2">
        <v>193.8</v>
      </c>
      <c r="IW73" s="2">
        <v>194.9</v>
      </c>
      <c r="IX73" s="2">
        <v>206</v>
      </c>
      <c r="IY73" s="2">
        <v>207.4</v>
      </c>
      <c r="IZ73" s="2">
        <v>208.9</v>
      </c>
      <c r="JA73" s="2">
        <v>212.2</v>
      </c>
      <c r="JB73" s="2">
        <v>212.7</v>
      </c>
      <c r="JC73" s="2">
        <v>229.4</v>
      </c>
      <c r="JD73" s="2">
        <v>234.7</v>
      </c>
      <c r="JE73" s="2">
        <v>294.89999999999998</v>
      </c>
      <c r="JF73" s="2">
        <v>234.4</v>
      </c>
      <c r="JG73" s="2">
        <v>203.2</v>
      </c>
      <c r="JH73" s="2">
        <v>224.4</v>
      </c>
      <c r="JI73" s="2">
        <v>212.1</v>
      </c>
      <c r="JJ73" s="2">
        <v>211.1</v>
      </c>
      <c r="JK73" s="2">
        <v>224.9</v>
      </c>
      <c r="JL73" s="2">
        <v>222.7</v>
      </c>
      <c r="JM73" s="2">
        <v>216</v>
      </c>
      <c r="JN73" s="2">
        <v>219</v>
      </c>
      <c r="JO73" s="2">
        <v>237.4</v>
      </c>
      <c r="JP73" s="2">
        <v>246.8</v>
      </c>
      <c r="JQ73" s="2">
        <v>305.89999999999998</v>
      </c>
      <c r="JR73" s="2">
        <v>228.6</v>
      </c>
      <c r="JS73" s="2">
        <v>198.1</v>
      </c>
      <c r="JT73" s="2">
        <v>215.8</v>
      </c>
      <c r="JU73" s="2">
        <v>213.2</v>
      </c>
      <c r="JV73" s="2">
        <v>209.6</v>
      </c>
      <c r="JW73" s="2">
        <v>216.3</v>
      </c>
      <c r="JX73" s="2">
        <v>212.1</v>
      </c>
      <c r="JY73" s="2">
        <v>205.7</v>
      </c>
      <c r="JZ73" s="2">
        <v>202.3</v>
      </c>
      <c r="KA73" s="2">
        <v>211.8</v>
      </c>
      <c r="KB73" s="2">
        <v>223.5</v>
      </c>
      <c r="KC73" s="2">
        <v>288.7</v>
      </c>
      <c r="KD73" s="2">
        <v>209.4</v>
      </c>
      <c r="KE73" s="2">
        <v>179.1</v>
      </c>
      <c r="KF73" s="2">
        <v>197.5</v>
      </c>
      <c r="KG73" s="2">
        <v>194.3</v>
      </c>
      <c r="KH73" s="2">
        <v>213.1</v>
      </c>
      <c r="KI73" s="2">
        <v>220.6</v>
      </c>
      <c r="KJ73" s="2">
        <v>224.2</v>
      </c>
      <c r="KK73" s="2">
        <v>223.8</v>
      </c>
      <c r="KL73" s="2">
        <v>232.9</v>
      </c>
      <c r="KM73" s="2">
        <v>247.7</v>
      </c>
      <c r="KN73" s="2">
        <v>256.3</v>
      </c>
      <c r="KO73" s="2">
        <v>307.10000000000002</v>
      </c>
      <c r="KP73" s="2">
        <v>249.3</v>
      </c>
      <c r="KQ73" s="2">
        <v>210.7</v>
      </c>
      <c r="KR73" s="2">
        <v>237.1</v>
      </c>
      <c r="KS73" s="2">
        <v>213</v>
      </c>
      <c r="KT73" s="2">
        <v>236.5</v>
      </c>
      <c r="KU73" s="2">
        <v>251.7</v>
      </c>
      <c r="KV73" s="2">
        <v>241.6</v>
      </c>
      <c r="KW73" s="2">
        <v>241.4</v>
      </c>
      <c r="KX73" s="2">
        <v>232.7</v>
      </c>
      <c r="KY73" s="2">
        <v>267.5</v>
      </c>
      <c r="KZ73" s="2">
        <v>278.2</v>
      </c>
      <c r="LA73" s="2">
        <v>335.6</v>
      </c>
      <c r="LB73" s="2">
        <v>268.89999999999998</v>
      </c>
      <c r="LC73" s="2">
        <v>236.7</v>
      </c>
      <c r="LD73" s="2">
        <v>229.7</v>
      </c>
      <c r="LE73" s="2">
        <v>253.4</v>
      </c>
      <c r="LF73" s="2">
        <v>257.8</v>
      </c>
      <c r="LG73" s="2">
        <v>274.8</v>
      </c>
      <c r="LH73" s="2">
        <v>276.5</v>
      </c>
      <c r="LI73" s="2">
        <v>269.2</v>
      </c>
      <c r="LJ73" s="2">
        <v>265.7</v>
      </c>
      <c r="LK73" s="2">
        <v>287.8</v>
      </c>
      <c r="LL73" s="2">
        <v>284</v>
      </c>
      <c r="LM73" s="2">
        <v>380.5</v>
      </c>
      <c r="LN73" s="2">
        <v>290.2</v>
      </c>
      <c r="LO73" s="2">
        <v>239.5</v>
      </c>
      <c r="LP73" s="2">
        <v>267.7</v>
      </c>
      <c r="LQ73" s="2">
        <v>254</v>
      </c>
      <c r="LR73" s="2">
        <v>271.5</v>
      </c>
      <c r="LS73" s="2">
        <v>293.39999999999998</v>
      </c>
      <c r="LT73" s="2">
        <v>278.5</v>
      </c>
      <c r="LU73" s="2">
        <v>262.89999999999998</v>
      </c>
      <c r="LV73" s="2">
        <v>260.8</v>
      </c>
      <c r="LW73" s="2">
        <v>286.8</v>
      </c>
      <c r="LX73" s="2">
        <v>305.10000000000002</v>
      </c>
      <c r="LY73" s="2">
        <v>367.3</v>
      </c>
      <c r="LZ73" s="2">
        <v>276.89999999999998</v>
      </c>
      <c r="MA73" s="2">
        <v>230.2</v>
      </c>
      <c r="MB73" s="2">
        <v>261.2</v>
      </c>
      <c r="MC73" s="2">
        <v>256.8</v>
      </c>
      <c r="MD73" s="2">
        <v>262.5</v>
      </c>
      <c r="ME73" s="2">
        <v>268.8</v>
      </c>
      <c r="MF73" s="2">
        <v>260.89999999999998</v>
      </c>
      <c r="MG73" s="2">
        <v>257.89999999999998</v>
      </c>
      <c r="MH73" s="2">
        <v>258.60000000000002</v>
      </c>
      <c r="MI73" s="2">
        <v>280.2</v>
      </c>
      <c r="MJ73" s="2">
        <v>294.3</v>
      </c>
      <c r="MK73" s="2">
        <v>360.3</v>
      </c>
      <c r="ML73" s="2">
        <v>268.5</v>
      </c>
      <c r="MM73" s="2">
        <v>227.1</v>
      </c>
      <c r="MN73" s="2">
        <v>256.39999999999998</v>
      </c>
      <c r="MO73" s="2">
        <v>237</v>
      </c>
      <c r="MP73" s="2">
        <v>248</v>
      </c>
    </row>
    <row r="74" spans="1:354" x14ac:dyDescent="0.25">
      <c r="A74" t="s">
        <v>72</v>
      </c>
      <c r="B74" s="12" t="s">
        <v>292</v>
      </c>
      <c r="C74" t="s">
        <v>213</v>
      </c>
      <c r="D74" t="str">
        <f t="shared" si="0"/>
        <v>Clothing retailing</v>
      </c>
      <c r="E74" s="2">
        <v>19.100000000000001</v>
      </c>
      <c r="F74" s="2">
        <v>21.6</v>
      </c>
      <c r="G74" s="2">
        <v>18.3</v>
      </c>
      <c r="H74" s="2">
        <v>18.600000000000001</v>
      </c>
      <c r="I74" s="2">
        <v>17.100000000000001</v>
      </c>
      <c r="J74" s="2">
        <v>18.2</v>
      </c>
      <c r="K74" s="2">
        <v>20.7</v>
      </c>
      <c r="L74" s="2">
        <v>23.6</v>
      </c>
      <c r="M74" s="2">
        <v>33.4</v>
      </c>
      <c r="N74" s="2">
        <v>20</v>
      </c>
      <c r="O74" s="2">
        <v>17.3</v>
      </c>
      <c r="P74" s="2">
        <v>23.5</v>
      </c>
      <c r="Q74" s="2">
        <v>23.3</v>
      </c>
      <c r="R74" s="2">
        <v>24.5</v>
      </c>
      <c r="S74" s="2">
        <v>22.4</v>
      </c>
      <c r="T74" s="2">
        <v>24</v>
      </c>
      <c r="U74" s="2">
        <v>23</v>
      </c>
      <c r="V74" s="2">
        <v>24.4</v>
      </c>
      <c r="W74" s="2">
        <v>22.5</v>
      </c>
      <c r="X74" s="2">
        <v>24.6</v>
      </c>
      <c r="Y74" s="2">
        <v>34.700000000000003</v>
      </c>
      <c r="Z74" s="2">
        <v>18.8</v>
      </c>
      <c r="AA74" s="2">
        <v>18.8</v>
      </c>
      <c r="AB74" s="2">
        <v>22.6</v>
      </c>
      <c r="AC74" s="2">
        <v>22.5</v>
      </c>
      <c r="AD74" s="2">
        <v>25.6</v>
      </c>
      <c r="AE74" s="2">
        <v>22.1</v>
      </c>
      <c r="AF74" s="2">
        <v>22.4</v>
      </c>
      <c r="AG74" s="2">
        <v>22.6</v>
      </c>
      <c r="AH74" s="2">
        <v>20</v>
      </c>
      <c r="AI74" s="2">
        <v>24.6</v>
      </c>
      <c r="AJ74" s="2">
        <v>25.9</v>
      </c>
      <c r="AK74" s="2">
        <v>32.700000000000003</v>
      </c>
      <c r="AL74" s="2">
        <v>21.2</v>
      </c>
      <c r="AM74" s="2">
        <v>19.8</v>
      </c>
      <c r="AN74" s="2">
        <v>23.3</v>
      </c>
      <c r="AO74" s="2">
        <v>24</v>
      </c>
      <c r="AP74" s="2">
        <v>26.8</v>
      </c>
      <c r="AQ74" s="2">
        <v>23.3</v>
      </c>
      <c r="AR74" s="2">
        <v>24.6</v>
      </c>
      <c r="AS74" s="2">
        <v>23.6</v>
      </c>
      <c r="AT74" s="2">
        <v>23</v>
      </c>
      <c r="AU74" s="2">
        <v>24.8</v>
      </c>
      <c r="AV74" s="2">
        <v>27.4</v>
      </c>
      <c r="AW74" s="2">
        <v>36.4</v>
      </c>
      <c r="AX74" s="2">
        <v>22.5</v>
      </c>
      <c r="AY74" s="2">
        <v>20</v>
      </c>
      <c r="AZ74" s="2">
        <v>20.2</v>
      </c>
      <c r="BA74" s="2">
        <v>26.6</v>
      </c>
      <c r="BB74" s="2">
        <v>28.6</v>
      </c>
      <c r="BC74" s="2">
        <v>22.4</v>
      </c>
      <c r="BD74" s="2">
        <v>22.4</v>
      </c>
      <c r="BE74" s="2">
        <v>22.3</v>
      </c>
      <c r="BF74" s="2">
        <v>22.9</v>
      </c>
      <c r="BG74" s="2">
        <v>24.9</v>
      </c>
      <c r="BH74" s="2">
        <v>25.5</v>
      </c>
      <c r="BI74" s="2">
        <v>36.200000000000003</v>
      </c>
      <c r="BJ74" s="2">
        <v>20.9</v>
      </c>
      <c r="BK74" s="2">
        <v>18.3</v>
      </c>
      <c r="BL74" s="2">
        <v>23.6</v>
      </c>
      <c r="BM74" s="2">
        <v>24.8</v>
      </c>
      <c r="BN74" s="2">
        <v>25.5</v>
      </c>
      <c r="BO74" s="2">
        <v>23.4</v>
      </c>
      <c r="BP74" s="2">
        <v>25.3</v>
      </c>
      <c r="BQ74" s="2">
        <v>22.7</v>
      </c>
      <c r="BR74" s="2">
        <v>24.9</v>
      </c>
      <c r="BS74" s="2">
        <v>24.4</v>
      </c>
      <c r="BT74" s="2">
        <v>24.7</v>
      </c>
      <c r="BU74" s="2">
        <v>35.6</v>
      </c>
      <c r="BV74" s="2">
        <v>18.7</v>
      </c>
      <c r="BW74" s="2">
        <v>20.7</v>
      </c>
      <c r="BX74" s="2">
        <v>24.3</v>
      </c>
      <c r="BY74" s="2">
        <v>23.9</v>
      </c>
      <c r="BZ74" s="2">
        <v>26.1</v>
      </c>
      <c r="CA74" s="2">
        <v>25.2</v>
      </c>
      <c r="CB74" s="2">
        <v>24.7</v>
      </c>
      <c r="CC74" s="2">
        <v>23.3</v>
      </c>
      <c r="CD74" s="2">
        <v>27.6</v>
      </c>
      <c r="CE74" s="2">
        <v>26.5</v>
      </c>
      <c r="CF74" s="2">
        <v>25.4</v>
      </c>
      <c r="CG74" s="2">
        <v>38.200000000000003</v>
      </c>
      <c r="CH74" s="2">
        <v>28.1</v>
      </c>
      <c r="CI74" s="2">
        <v>22.1</v>
      </c>
      <c r="CJ74" s="2">
        <v>25.2</v>
      </c>
      <c r="CK74" s="2">
        <v>27.5</v>
      </c>
      <c r="CL74" s="2">
        <v>28.9</v>
      </c>
      <c r="CM74" s="2">
        <v>28.9</v>
      </c>
      <c r="CN74" s="2">
        <v>28.1</v>
      </c>
      <c r="CO74" s="2">
        <v>25.8</v>
      </c>
      <c r="CP74" s="2">
        <v>28.9</v>
      </c>
      <c r="CQ74" s="2">
        <v>30</v>
      </c>
      <c r="CR74" s="2">
        <v>30.6</v>
      </c>
      <c r="CS74" s="2">
        <v>39.700000000000003</v>
      </c>
      <c r="CT74" s="2">
        <v>29.4</v>
      </c>
      <c r="CU74" s="2">
        <v>23.3</v>
      </c>
      <c r="CV74" s="2">
        <v>28.6</v>
      </c>
      <c r="CW74" s="2">
        <v>30.8</v>
      </c>
      <c r="CX74" s="2">
        <v>32.799999999999997</v>
      </c>
      <c r="CY74" s="2">
        <v>31.3</v>
      </c>
      <c r="CZ74" s="2">
        <v>32.200000000000003</v>
      </c>
      <c r="DA74" s="2">
        <v>28.6</v>
      </c>
      <c r="DB74" s="2">
        <v>28</v>
      </c>
      <c r="DC74" s="2">
        <v>30.1</v>
      </c>
      <c r="DD74" s="2">
        <v>29.9</v>
      </c>
      <c r="DE74" s="2">
        <v>36.799999999999997</v>
      </c>
      <c r="DF74" s="2">
        <v>29.5</v>
      </c>
      <c r="DG74" s="2">
        <v>23.5</v>
      </c>
      <c r="DH74" s="2">
        <v>30.1</v>
      </c>
      <c r="DI74" s="2">
        <v>35.1</v>
      </c>
      <c r="DJ74" s="2">
        <v>33.4</v>
      </c>
      <c r="DK74" s="2">
        <v>27.3</v>
      </c>
      <c r="DL74" s="2">
        <v>31.6</v>
      </c>
      <c r="DM74" s="2">
        <v>25.6</v>
      </c>
      <c r="DN74" s="2">
        <v>23.6</v>
      </c>
      <c r="DO74" s="2">
        <v>26.2</v>
      </c>
      <c r="DP74" s="2">
        <v>25.6</v>
      </c>
      <c r="DQ74" s="2">
        <v>29.7</v>
      </c>
      <c r="DR74" s="2">
        <v>20.2</v>
      </c>
      <c r="DS74" s="2">
        <v>18.899999999999999</v>
      </c>
      <c r="DT74" s="2">
        <v>22.9</v>
      </c>
      <c r="DU74" s="2">
        <v>24.2</v>
      </c>
      <c r="DV74" s="2">
        <v>26.1</v>
      </c>
      <c r="DW74" s="2">
        <v>23.8</v>
      </c>
      <c r="DX74" s="2">
        <v>24.7</v>
      </c>
      <c r="DY74" s="2">
        <v>22.6</v>
      </c>
      <c r="DZ74" s="2">
        <v>21.7</v>
      </c>
      <c r="EA74" s="2">
        <v>24.2</v>
      </c>
      <c r="EB74" s="2">
        <v>22.9</v>
      </c>
      <c r="EC74" s="2">
        <v>30.3</v>
      </c>
      <c r="ED74" s="2">
        <v>20.6</v>
      </c>
      <c r="EE74" s="2">
        <v>17.600000000000001</v>
      </c>
      <c r="EF74" s="2">
        <v>20.6</v>
      </c>
      <c r="EG74" s="2">
        <v>20.7</v>
      </c>
      <c r="EH74" s="2">
        <v>23</v>
      </c>
      <c r="EI74" s="2">
        <v>23.7</v>
      </c>
      <c r="EJ74" s="2">
        <v>23.2</v>
      </c>
      <c r="EK74" s="2">
        <v>21.3</v>
      </c>
      <c r="EL74" s="2">
        <v>23.4</v>
      </c>
      <c r="EM74" s="2">
        <v>24.1</v>
      </c>
      <c r="EN74" s="2">
        <v>25.6</v>
      </c>
      <c r="EO74" s="2">
        <v>33.9</v>
      </c>
      <c r="EP74" s="2">
        <v>21.1</v>
      </c>
      <c r="EQ74" s="2">
        <v>18.899999999999999</v>
      </c>
      <c r="ER74" s="2">
        <v>23.7</v>
      </c>
      <c r="ES74" s="2">
        <v>28.4</v>
      </c>
      <c r="ET74" s="2">
        <v>25.1</v>
      </c>
      <c r="EU74" s="2">
        <v>24.3</v>
      </c>
      <c r="EV74" s="2">
        <v>23.2</v>
      </c>
      <c r="EW74" s="2">
        <v>23.6</v>
      </c>
      <c r="EX74" s="2">
        <v>26.3</v>
      </c>
      <c r="EY74" s="2">
        <v>26.9</v>
      </c>
      <c r="EZ74" s="2">
        <v>27.4</v>
      </c>
      <c r="FA74" s="2">
        <v>42.2</v>
      </c>
      <c r="FB74" s="2">
        <v>25.6</v>
      </c>
      <c r="FC74" s="2">
        <v>22.5</v>
      </c>
      <c r="FD74" s="2">
        <v>27.2</v>
      </c>
      <c r="FE74" s="2">
        <v>30.9</v>
      </c>
      <c r="FF74" s="2">
        <v>30.1</v>
      </c>
      <c r="FG74" s="2">
        <v>27.4</v>
      </c>
      <c r="FH74" s="2">
        <v>26.7</v>
      </c>
      <c r="FI74" s="2">
        <v>28.5</v>
      </c>
      <c r="FJ74" s="2">
        <v>26.9</v>
      </c>
      <c r="FK74" s="2">
        <v>29.9</v>
      </c>
      <c r="FL74" s="2">
        <v>32.6</v>
      </c>
      <c r="FM74" s="2">
        <v>47.5</v>
      </c>
      <c r="FN74" s="2">
        <v>29.3</v>
      </c>
      <c r="FO74" s="2">
        <v>24.6</v>
      </c>
      <c r="FP74" s="2">
        <v>26.3</v>
      </c>
      <c r="FQ74" s="2">
        <v>26.3</v>
      </c>
      <c r="FR74" s="2">
        <v>25.6</v>
      </c>
      <c r="FS74" s="2">
        <v>24.8</v>
      </c>
      <c r="FT74" s="2">
        <v>25</v>
      </c>
      <c r="FU74" s="2">
        <v>20.7</v>
      </c>
      <c r="FV74" s="2">
        <v>19.8</v>
      </c>
      <c r="FW74" s="2">
        <v>20.5</v>
      </c>
      <c r="FX74" s="2">
        <v>20.3</v>
      </c>
      <c r="FY74" s="2">
        <v>29.8</v>
      </c>
      <c r="FZ74" s="2">
        <v>20.399999999999999</v>
      </c>
      <c r="GA74" s="2">
        <v>15.5</v>
      </c>
      <c r="GB74" s="2">
        <v>19.3</v>
      </c>
      <c r="GC74" s="2">
        <v>25.2</v>
      </c>
      <c r="GD74" s="2">
        <v>25.8</v>
      </c>
      <c r="GE74" s="2">
        <v>23.1</v>
      </c>
      <c r="GF74" s="2">
        <v>26.8</v>
      </c>
      <c r="GG74" s="2">
        <v>22.1</v>
      </c>
      <c r="GH74" s="2">
        <v>22.2</v>
      </c>
      <c r="GI74" s="2">
        <v>26.3</v>
      </c>
      <c r="GJ74" s="2">
        <v>27.2</v>
      </c>
      <c r="GK74" s="2">
        <v>36</v>
      </c>
      <c r="GL74" s="2">
        <v>25.3</v>
      </c>
      <c r="GM74" s="2">
        <v>19</v>
      </c>
      <c r="GN74" s="2">
        <v>25.2</v>
      </c>
      <c r="GO74" s="2">
        <v>30</v>
      </c>
      <c r="GP74" s="2">
        <v>30.7</v>
      </c>
      <c r="GQ74" s="2">
        <v>28.7</v>
      </c>
      <c r="GR74" s="2">
        <v>28.9</v>
      </c>
      <c r="GS74" s="2">
        <v>25.7</v>
      </c>
      <c r="GT74" s="2">
        <v>27</v>
      </c>
      <c r="GU74" s="2">
        <v>29.6</v>
      </c>
      <c r="GV74" s="2">
        <v>29.3</v>
      </c>
      <c r="GW74" s="2">
        <v>41</v>
      </c>
      <c r="GX74" s="2">
        <v>24.3</v>
      </c>
      <c r="GY74" s="2">
        <v>20.8</v>
      </c>
      <c r="GZ74" s="2">
        <v>29.5</v>
      </c>
      <c r="HA74" s="2">
        <v>33.1</v>
      </c>
      <c r="HB74" s="2">
        <v>31.7</v>
      </c>
      <c r="HC74" s="2">
        <v>31.9</v>
      </c>
      <c r="HD74" s="2">
        <v>32.1</v>
      </c>
      <c r="HE74" s="2">
        <v>28.2</v>
      </c>
      <c r="HF74" s="2">
        <v>30.7</v>
      </c>
      <c r="HG74" s="2">
        <v>32.1</v>
      </c>
      <c r="HH74" s="2">
        <v>32.200000000000003</v>
      </c>
      <c r="HI74" s="2">
        <v>46.9</v>
      </c>
      <c r="HJ74" s="2">
        <v>25.3</v>
      </c>
      <c r="HK74" s="2">
        <v>21.1</v>
      </c>
      <c r="HL74" s="2">
        <v>26.7</v>
      </c>
      <c r="HM74" s="2">
        <v>27.5</v>
      </c>
      <c r="HN74" s="2">
        <v>29.7</v>
      </c>
      <c r="HO74" s="2">
        <v>33</v>
      </c>
      <c r="HP74" s="2">
        <v>22.9</v>
      </c>
      <c r="HQ74" s="2">
        <v>23.7</v>
      </c>
      <c r="HR74" s="2">
        <v>26.1</v>
      </c>
      <c r="HS74" s="2">
        <v>25.8</v>
      </c>
      <c r="HT74" s="2">
        <v>29.6</v>
      </c>
      <c r="HU74" s="2">
        <v>41.6</v>
      </c>
      <c r="HV74" s="2">
        <v>23.6</v>
      </c>
      <c r="HW74" s="2">
        <v>19.899999999999999</v>
      </c>
      <c r="HX74" s="2">
        <v>27.6</v>
      </c>
      <c r="HY74" s="2">
        <v>27.3</v>
      </c>
      <c r="HZ74" s="2">
        <v>27.6</v>
      </c>
      <c r="IA74" s="2">
        <v>28.2</v>
      </c>
      <c r="IB74" s="2">
        <v>26.9</v>
      </c>
      <c r="IC74" s="2">
        <v>25.7</v>
      </c>
      <c r="ID74" s="2">
        <v>26.2</v>
      </c>
      <c r="IE74" s="2">
        <v>27.7</v>
      </c>
      <c r="IF74" s="2">
        <v>29.1</v>
      </c>
      <c r="IG74" s="2">
        <v>42.1</v>
      </c>
      <c r="IH74" s="2">
        <v>25.1</v>
      </c>
      <c r="II74" s="2">
        <v>21.9</v>
      </c>
      <c r="IJ74" s="2">
        <v>27.6</v>
      </c>
      <c r="IK74" s="2">
        <v>30</v>
      </c>
      <c r="IL74" s="2">
        <v>30.5</v>
      </c>
      <c r="IM74" s="2">
        <v>31.1</v>
      </c>
      <c r="IN74" s="2">
        <v>29.6</v>
      </c>
      <c r="IO74" s="2">
        <v>28.5</v>
      </c>
      <c r="IP74" s="2">
        <v>28.5</v>
      </c>
      <c r="IQ74" s="2">
        <v>32.6</v>
      </c>
      <c r="IR74" s="2">
        <v>35.9</v>
      </c>
      <c r="IS74" s="2">
        <v>50.4</v>
      </c>
      <c r="IT74" s="2">
        <v>31.4</v>
      </c>
      <c r="IU74" s="2">
        <v>26.6</v>
      </c>
      <c r="IV74" s="2">
        <v>33.299999999999997</v>
      </c>
      <c r="IW74" s="2">
        <v>35.1</v>
      </c>
      <c r="IX74" s="2">
        <v>36.5</v>
      </c>
      <c r="IY74" s="2">
        <v>35.299999999999997</v>
      </c>
      <c r="IZ74" s="2">
        <v>32.299999999999997</v>
      </c>
      <c r="JA74" s="2">
        <v>30.1</v>
      </c>
      <c r="JB74" s="2">
        <v>29.8</v>
      </c>
      <c r="JC74" s="2">
        <v>37.700000000000003</v>
      </c>
      <c r="JD74" s="2">
        <v>39.9</v>
      </c>
      <c r="JE74" s="2">
        <v>55</v>
      </c>
      <c r="JF74" s="2">
        <v>34.6</v>
      </c>
      <c r="JG74" s="2">
        <v>29.3</v>
      </c>
      <c r="JH74" s="2">
        <v>34.6</v>
      </c>
      <c r="JI74" s="2">
        <v>39.299999999999997</v>
      </c>
      <c r="JJ74" s="2">
        <v>39.4</v>
      </c>
      <c r="JK74" s="2">
        <v>39.9</v>
      </c>
      <c r="JL74" s="2">
        <v>37.299999999999997</v>
      </c>
      <c r="JM74" s="2">
        <v>35.299999999999997</v>
      </c>
      <c r="JN74" s="2">
        <v>38.5</v>
      </c>
      <c r="JO74" s="2">
        <v>43.2</v>
      </c>
      <c r="JP74" s="2">
        <v>42.2</v>
      </c>
      <c r="JQ74" s="2">
        <v>61.5</v>
      </c>
      <c r="JR74" s="2">
        <v>38.200000000000003</v>
      </c>
      <c r="JS74" s="2">
        <v>31.5</v>
      </c>
      <c r="JT74" s="2">
        <v>37.799999999999997</v>
      </c>
      <c r="JU74" s="2">
        <v>38.9</v>
      </c>
      <c r="JV74" s="2">
        <v>41.1</v>
      </c>
      <c r="JW74" s="2">
        <v>42.4</v>
      </c>
      <c r="JX74" s="2">
        <v>38.5</v>
      </c>
      <c r="JY74" s="2">
        <v>35.200000000000003</v>
      </c>
      <c r="JZ74" s="2">
        <v>38.1</v>
      </c>
      <c r="KA74" s="2">
        <v>43.6</v>
      </c>
      <c r="KB74" s="2">
        <v>45.2</v>
      </c>
      <c r="KC74" s="2">
        <v>60.5</v>
      </c>
      <c r="KD74" s="2">
        <v>40.700000000000003</v>
      </c>
      <c r="KE74" s="2">
        <v>34.1</v>
      </c>
      <c r="KF74" s="2">
        <v>40.1</v>
      </c>
      <c r="KG74" s="2">
        <v>47.1</v>
      </c>
      <c r="KH74" s="2">
        <v>44.7</v>
      </c>
      <c r="KI74" s="2">
        <v>43.6</v>
      </c>
      <c r="KJ74" s="2">
        <v>40.1</v>
      </c>
      <c r="KK74" s="2">
        <v>40.5</v>
      </c>
      <c r="KL74" s="2">
        <v>40.5</v>
      </c>
      <c r="KM74" s="2">
        <v>49.8</v>
      </c>
      <c r="KN74" s="2">
        <v>50.6</v>
      </c>
      <c r="KO74" s="2">
        <v>71.3</v>
      </c>
      <c r="KP74" s="2">
        <v>45</v>
      </c>
      <c r="KQ74" s="2">
        <v>39.299999999999997</v>
      </c>
      <c r="KR74" s="2">
        <v>50.8</v>
      </c>
      <c r="KS74" s="2">
        <v>47.1</v>
      </c>
      <c r="KT74" s="2">
        <v>51.1</v>
      </c>
      <c r="KU74" s="2">
        <v>50.1</v>
      </c>
      <c r="KV74" s="2">
        <v>50.7</v>
      </c>
      <c r="KW74" s="2">
        <v>47.1</v>
      </c>
      <c r="KX74" s="2">
        <v>49.8</v>
      </c>
      <c r="KY74" s="2">
        <v>54.7</v>
      </c>
      <c r="KZ74" s="2">
        <v>56.1</v>
      </c>
      <c r="LA74" s="2">
        <v>77.3</v>
      </c>
      <c r="LB74" s="2">
        <v>50</v>
      </c>
      <c r="LC74" s="2">
        <v>42.3</v>
      </c>
      <c r="LD74" s="2">
        <v>49.2</v>
      </c>
      <c r="LE74" s="2">
        <v>52.9</v>
      </c>
      <c r="LF74" s="2">
        <v>49.5</v>
      </c>
      <c r="LG74" s="2">
        <v>45.2</v>
      </c>
      <c r="LH74" s="2">
        <v>45.5</v>
      </c>
      <c r="LI74" s="2">
        <v>42.6</v>
      </c>
      <c r="LJ74" s="2">
        <v>41.6</v>
      </c>
      <c r="LK74" s="2">
        <v>48.4</v>
      </c>
      <c r="LL74" s="2">
        <v>49.4</v>
      </c>
      <c r="LM74" s="2">
        <v>74.3</v>
      </c>
      <c r="LN74" s="2">
        <v>52.6</v>
      </c>
      <c r="LO74" s="2">
        <v>41.1</v>
      </c>
      <c r="LP74" s="2">
        <v>54.5</v>
      </c>
      <c r="LQ74" s="2">
        <v>58.6</v>
      </c>
      <c r="LR74" s="2">
        <v>60.2</v>
      </c>
      <c r="LS74" s="2">
        <v>52.3</v>
      </c>
      <c r="LT74" s="2">
        <v>53.1</v>
      </c>
      <c r="LU74" s="2">
        <v>51.7</v>
      </c>
      <c r="LV74" s="2">
        <v>51.9</v>
      </c>
      <c r="LW74" s="2">
        <v>58.4</v>
      </c>
      <c r="LX74" s="2">
        <v>56.2</v>
      </c>
      <c r="LY74" s="2">
        <v>67.5</v>
      </c>
      <c r="LZ74" s="2">
        <v>66.400000000000006</v>
      </c>
      <c r="MA74" s="2">
        <v>55.8</v>
      </c>
      <c r="MB74" s="2">
        <v>74.400000000000006</v>
      </c>
      <c r="MC74" s="2">
        <v>74.400000000000006</v>
      </c>
      <c r="MD74" s="2">
        <v>77.7</v>
      </c>
      <c r="ME74" s="2">
        <v>71.3</v>
      </c>
      <c r="MF74" s="2">
        <v>73.7</v>
      </c>
      <c r="MG74" s="2">
        <v>68.599999999999994</v>
      </c>
      <c r="MH74" s="2">
        <v>69.400000000000006</v>
      </c>
      <c r="MI74" s="2">
        <v>77.599999999999994</v>
      </c>
      <c r="MJ74" s="2">
        <v>78.900000000000006</v>
      </c>
      <c r="MK74" s="2">
        <v>99.2</v>
      </c>
      <c r="ML74" s="2">
        <v>60.5</v>
      </c>
      <c r="MM74" s="2">
        <v>53.6</v>
      </c>
      <c r="MN74" s="2">
        <v>68.900000000000006</v>
      </c>
      <c r="MO74" s="2">
        <v>66</v>
      </c>
      <c r="MP74" s="2">
        <v>66.900000000000006</v>
      </c>
    </row>
    <row r="75" spans="1:354" x14ac:dyDescent="0.25">
      <c r="A75" t="s">
        <v>73</v>
      </c>
      <c r="B75" s="12" t="s">
        <v>293</v>
      </c>
      <c r="C75" t="s">
        <v>213</v>
      </c>
      <c r="D75" t="str">
        <f t="shared" si="0"/>
        <v>Footwear &amp; other personal accessory retailing</v>
      </c>
      <c r="E75" s="2">
        <v>6.6</v>
      </c>
      <c r="F75" s="2">
        <v>7</v>
      </c>
      <c r="G75" s="2">
        <v>6</v>
      </c>
      <c r="H75" s="2">
        <v>6.4</v>
      </c>
      <c r="I75" s="2">
        <v>6</v>
      </c>
      <c r="J75" s="2">
        <v>6.4</v>
      </c>
      <c r="K75" s="2">
        <v>7.4</v>
      </c>
      <c r="L75" s="2">
        <v>8</v>
      </c>
      <c r="M75" s="2">
        <v>11.7</v>
      </c>
      <c r="N75" s="2">
        <v>6.4</v>
      </c>
      <c r="O75" s="2">
        <v>5.9</v>
      </c>
      <c r="P75" s="2">
        <v>7.6</v>
      </c>
      <c r="Q75" s="2">
        <v>8.1999999999999993</v>
      </c>
      <c r="R75" s="2">
        <v>8.1</v>
      </c>
      <c r="S75" s="2">
        <v>7.4</v>
      </c>
      <c r="T75" s="2">
        <v>7.9</v>
      </c>
      <c r="U75" s="2">
        <v>7.9</v>
      </c>
      <c r="V75" s="2">
        <v>8.1999999999999993</v>
      </c>
      <c r="W75" s="2">
        <v>7.6</v>
      </c>
      <c r="X75" s="2">
        <v>7.9</v>
      </c>
      <c r="Y75" s="2">
        <v>10.9</v>
      </c>
      <c r="Z75" s="2">
        <v>6.9</v>
      </c>
      <c r="AA75" s="2">
        <v>6.7</v>
      </c>
      <c r="AB75" s="2">
        <v>8.1</v>
      </c>
      <c r="AC75" s="2">
        <v>8.4</v>
      </c>
      <c r="AD75" s="2">
        <v>9.6999999999999993</v>
      </c>
      <c r="AE75" s="2">
        <v>8.4</v>
      </c>
      <c r="AF75" s="2">
        <v>8.3000000000000007</v>
      </c>
      <c r="AG75" s="2">
        <v>8.1999999999999993</v>
      </c>
      <c r="AH75" s="2">
        <v>7.8</v>
      </c>
      <c r="AI75" s="2">
        <v>9</v>
      </c>
      <c r="AJ75" s="2">
        <v>9.1999999999999993</v>
      </c>
      <c r="AK75" s="2">
        <v>12.5</v>
      </c>
      <c r="AL75" s="2">
        <v>8.1</v>
      </c>
      <c r="AM75" s="2">
        <v>7.8</v>
      </c>
      <c r="AN75" s="2">
        <v>8.5</v>
      </c>
      <c r="AO75" s="2">
        <v>8.6</v>
      </c>
      <c r="AP75" s="2">
        <v>9.6999999999999993</v>
      </c>
      <c r="AQ75" s="2">
        <v>8.1</v>
      </c>
      <c r="AR75" s="2">
        <v>8.6999999999999993</v>
      </c>
      <c r="AS75" s="2">
        <v>8.6999999999999993</v>
      </c>
      <c r="AT75" s="2">
        <v>8.5</v>
      </c>
      <c r="AU75" s="2">
        <v>9.3000000000000007</v>
      </c>
      <c r="AV75" s="2">
        <v>9.9</v>
      </c>
      <c r="AW75" s="2">
        <v>13.8</v>
      </c>
      <c r="AX75" s="2">
        <v>8.6999999999999993</v>
      </c>
      <c r="AY75" s="2">
        <v>8.1</v>
      </c>
      <c r="AZ75" s="2">
        <v>8</v>
      </c>
      <c r="BA75" s="2">
        <v>9.6</v>
      </c>
      <c r="BB75" s="2">
        <v>10.199999999999999</v>
      </c>
      <c r="BC75" s="2">
        <v>8.4</v>
      </c>
      <c r="BD75" s="2">
        <v>8.6</v>
      </c>
      <c r="BE75" s="2">
        <v>8.6</v>
      </c>
      <c r="BF75" s="2">
        <v>8.6</v>
      </c>
      <c r="BG75" s="2">
        <v>9.4</v>
      </c>
      <c r="BH75" s="2">
        <v>9.5</v>
      </c>
      <c r="BI75" s="2">
        <v>13.2</v>
      </c>
      <c r="BJ75" s="2">
        <v>8.9</v>
      </c>
      <c r="BK75" s="2">
        <v>7.9</v>
      </c>
      <c r="BL75" s="2">
        <v>8.8000000000000007</v>
      </c>
      <c r="BM75" s="2">
        <v>9.5</v>
      </c>
      <c r="BN75" s="2">
        <v>9.8000000000000007</v>
      </c>
      <c r="BO75" s="2">
        <v>8.9</v>
      </c>
      <c r="BP75" s="2">
        <v>9.8000000000000007</v>
      </c>
      <c r="BQ75" s="2">
        <v>9.1999999999999993</v>
      </c>
      <c r="BR75" s="2">
        <v>10</v>
      </c>
      <c r="BS75" s="2">
        <v>10.3</v>
      </c>
      <c r="BT75" s="2">
        <v>10.199999999999999</v>
      </c>
      <c r="BU75" s="2">
        <v>14.1</v>
      </c>
      <c r="BV75" s="2">
        <v>8.9</v>
      </c>
      <c r="BW75" s="2">
        <v>9.5</v>
      </c>
      <c r="BX75" s="2">
        <v>10.4</v>
      </c>
      <c r="BY75" s="2">
        <v>10.199999999999999</v>
      </c>
      <c r="BZ75" s="2">
        <v>11.1</v>
      </c>
      <c r="CA75" s="2">
        <v>10.5</v>
      </c>
      <c r="CB75" s="2">
        <v>10.5</v>
      </c>
      <c r="CC75" s="2">
        <v>10.4</v>
      </c>
      <c r="CD75" s="2">
        <v>10.6</v>
      </c>
      <c r="CE75" s="2">
        <v>11</v>
      </c>
      <c r="CF75" s="2">
        <v>10.7</v>
      </c>
      <c r="CG75" s="2">
        <v>17.100000000000001</v>
      </c>
      <c r="CH75" s="2">
        <v>10.199999999999999</v>
      </c>
      <c r="CI75" s="2">
        <v>9.1999999999999993</v>
      </c>
      <c r="CJ75" s="2">
        <v>10.7</v>
      </c>
      <c r="CK75" s="2">
        <v>11</v>
      </c>
      <c r="CL75" s="2">
        <v>11.7</v>
      </c>
      <c r="CM75" s="2">
        <v>11.7</v>
      </c>
      <c r="CN75" s="2">
        <v>11.4</v>
      </c>
      <c r="CO75" s="2">
        <v>10.9</v>
      </c>
      <c r="CP75" s="2">
        <v>12</v>
      </c>
      <c r="CQ75" s="2">
        <v>11.8</v>
      </c>
      <c r="CR75" s="2">
        <v>12.5</v>
      </c>
      <c r="CS75" s="2">
        <v>16.8</v>
      </c>
      <c r="CT75" s="2">
        <v>11.6</v>
      </c>
      <c r="CU75" s="2">
        <v>9.6999999999999993</v>
      </c>
      <c r="CV75" s="2">
        <v>11.7</v>
      </c>
      <c r="CW75" s="2">
        <v>12.4</v>
      </c>
      <c r="CX75" s="2">
        <v>12.9</v>
      </c>
      <c r="CY75" s="2">
        <v>11.8</v>
      </c>
      <c r="CZ75" s="2">
        <v>11.6</v>
      </c>
      <c r="DA75" s="2">
        <v>11.3</v>
      </c>
      <c r="DB75" s="2">
        <v>12.1</v>
      </c>
      <c r="DC75" s="2">
        <v>12.1</v>
      </c>
      <c r="DD75" s="2">
        <v>12.9</v>
      </c>
      <c r="DE75" s="2">
        <v>18.2</v>
      </c>
      <c r="DF75" s="2">
        <v>12.7</v>
      </c>
      <c r="DG75" s="2">
        <v>10.8</v>
      </c>
      <c r="DH75" s="2">
        <v>12.3</v>
      </c>
      <c r="DI75" s="2">
        <v>13.1</v>
      </c>
      <c r="DJ75" s="2">
        <v>13.1</v>
      </c>
      <c r="DK75" s="2">
        <v>11.7</v>
      </c>
      <c r="DL75" s="2">
        <v>12.5</v>
      </c>
      <c r="DM75" s="2">
        <v>11.4</v>
      </c>
      <c r="DN75" s="2">
        <v>11.4</v>
      </c>
      <c r="DO75" s="2">
        <v>12.4</v>
      </c>
      <c r="DP75" s="2">
        <v>12.2</v>
      </c>
      <c r="DQ75" s="2">
        <v>15.8</v>
      </c>
      <c r="DR75" s="2">
        <v>11.5</v>
      </c>
      <c r="DS75" s="2">
        <v>9.6999999999999993</v>
      </c>
      <c r="DT75" s="2">
        <v>11</v>
      </c>
      <c r="DU75" s="2">
        <v>11.9</v>
      </c>
      <c r="DV75" s="2">
        <v>12</v>
      </c>
      <c r="DW75" s="2">
        <v>11.6</v>
      </c>
      <c r="DX75" s="2">
        <v>11.4</v>
      </c>
      <c r="DY75" s="2">
        <v>10.6</v>
      </c>
      <c r="DZ75" s="2">
        <v>12.1</v>
      </c>
      <c r="EA75" s="2">
        <v>13</v>
      </c>
      <c r="EB75" s="2">
        <v>12.2</v>
      </c>
      <c r="EC75" s="2">
        <v>18.5</v>
      </c>
      <c r="ED75" s="2">
        <v>12.5</v>
      </c>
      <c r="EE75" s="2">
        <v>10.199999999999999</v>
      </c>
      <c r="EF75" s="2">
        <v>12.2</v>
      </c>
      <c r="EG75" s="2">
        <v>12.9</v>
      </c>
      <c r="EH75" s="2">
        <v>12.6</v>
      </c>
      <c r="EI75" s="2">
        <v>11.9</v>
      </c>
      <c r="EJ75" s="2">
        <v>11.5</v>
      </c>
      <c r="EK75" s="2">
        <v>10.8</v>
      </c>
      <c r="EL75" s="2">
        <v>12</v>
      </c>
      <c r="EM75" s="2">
        <v>12.6</v>
      </c>
      <c r="EN75" s="2">
        <v>13</v>
      </c>
      <c r="EO75" s="2">
        <v>19.3</v>
      </c>
      <c r="EP75" s="2">
        <v>12.6</v>
      </c>
      <c r="EQ75" s="2">
        <v>11</v>
      </c>
      <c r="ER75" s="2">
        <v>12.1</v>
      </c>
      <c r="ES75" s="2">
        <v>12.5</v>
      </c>
      <c r="ET75" s="2">
        <v>12.7</v>
      </c>
      <c r="EU75" s="2">
        <v>12.1</v>
      </c>
      <c r="EV75" s="2">
        <v>12.4</v>
      </c>
      <c r="EW75" s="2">
        <v>12.2</v>
      </c>
      <c r="EX75" s="2">
        <v>13.2</v>
      </c>
      <c r="EY75" s="2">
        <v>14.1</v>
      </c>
      <c r="EZ75" s="2">
        <v>14.2</v>
      </c>
      <c r="FA75" s="2">
        <v>19.399999999999999</v>
      </c>
      <c r="FB75" s="2">
        <v>12.3</v>
      </c>
      <c r="FC75" s="2">
        <v>11.5</v>
      </c>
      <c r="FD75" s="2">
        <v>14</v>
      </c>
      <c r="FE75" s="2">
        <v>13.7</v>
      </c>
      <c r="FF75" s="2">
        <v>14.2</v>
      </c>
      <c r="FG75" s="2">
        <v>13.9</v>
      </c>
      <c r="FH75" s="2">
        <v>12.8</v>
      </c>
      <c r="FI75" s="2">
        <v>12.7</v>
      </c>
      <c r="FJ75" s="2">
        <v>13.2</v>
      </c>
      <c r="FK75" s="2">
        <v>12.6</v>
      </c>
      <c r="FL75" s="2">
        <v>12.7</v>
      </c>
      <c r="FM75" s="2">
        <v>18.2</v>
      </c>
      <c r="FN75" s="2">
        <v>12</v>
      </c>
      <c r="FO75" s="2">
        <v>11.3</v>
      </c>
      <c r="FP75" s="2">
        <v>11.8</v>
      </c>
      <c r="FQ75" s="2">
        <v>12.2</v>
      </c>
      <c r="FR75" s="2">
        <v>13.4</v>
      </c>
      <c r="FS75" s="2">
        <v>12.8</v>
      </c>
      <c r="FT75" s="2">
        <v>12</v>
      </c>
      <c r="FU75" s="2">
        <v>12.1</v>
      </c>
      <c r="FV75" s="2">
        <v>11.8</v>
      </c>
      <c r="FW75" s="2">
        <v>13.6</v>
      </c>
      <c r="FX75" s="2">
        <v>14.1</v>
      </c>
      <c r="FY75" s="2">
        <v>19.7</v>
      </c>
      <c r="FZ75" s="2">
        <v>13.5</v>
      </c>
      <c r="GA75" s="2">
        <v>11.2</v>
      </c>
      <c r="GB75" s="2">
        <v>12.9</v>
      </c>
      <c r="GC75" s="2">
        <v>14.9</v>
      </c>
      <c r="GD75" s="2">
        <v>15.1</v>
      </c>
      <c r="GE75" s="2">
        <v>13.5</v>
      </c>
      <c r="GF75" s="2">
        <v>14.2</v>
      </c>
      <c r="GG75" s="2">
        <v>13.1</v>
      </c>
      <c r="GH75" s="2">
        <v>13.4</v>
      </c>
      <c r="GI75" s="2">
        <v>16.3</v>
      </c>
      <c r="GJ75" s="2">
        <v>15.7</v>
      </c>
      <c r="GK75" s="2">
        <v>21.5</v>
      </c>
      <c r="GL75" s="2">
        <v>16.3</v>
      </c>
      <c r="GM75" s="2">
        <v>13</v>
      </c>
      <c r="GN75" s="2">
        <v>15.4</v>
      </c>
      <c r="GO75" s="2">
        <v>16.600000000000001</v>
      </c>
      <c r="GP75" s="2">
        <v>16.100000000000001</v>
      </c>
      <c r="GQ75" s="2">
        <v>14.7</v>
      </c>
      <c r="GR75" s="2">
        <v>16.8</v>
      </c>
      <c r="GS75" s="2">
        <v>15.2</v>
      </c>
      <c r="GT75" s="2">
        <v>15.9</v>
      </c>
      <c r="GU75" s="2">
        <v>18</v>
      </c>
      <c r="GV75" s="2">
        <v>16.899999999999999</v>
      </c>
      <c r="GW75" s="2">
        <v>24.3</v>
      </c>
      <c r="GX75" s="2">
        <v>16</v>
      </c>
      <c r="GY75" s="2">
        <v>13.9</v>
      </c>
      <c r="GZ75" s="2">
        <v>16.7</v>
      </c>
      <c r="HA75" s="2">
        <v>16.2</v>
      </c>
      <c r="HB75" s="2">
        <v>16.5</v>
      </c>
      <c r="HC75" s="2">
        <v>15.2</v>
      </c>
      <c r="HD75" s="2">
        <v>16.899999999999999</v>
      </c>
      <c r="HE75" s="2">
        <v>16.600000000000001</v>
      </c>
      <c r="HF75" s="2">
        <v>17.100000000000001</v>
      </c>
      <c r="HG75" s="2">
        <v>17.899999999999999</v>
      </c>
      <c r="HH75" s="2">
        <v>18.8</v>
      </c>
      <c r="HI75" s="2">
        <v>26.9</v>
      </c>
      <c r="HJ75" s="2">
        <v>17.3</v>
      </c>
      <c r="HK75" s="2">
        <v>15.4</v>
      </c>
      <c r="HL75" s="2">
        <v>17.2</v>
      </c>
      <c r="HM75" s="2">
        <v>17.2</v>
      </c>
      <c r="HN75" s="2">
        <v>19.899999999999999</v>
      </c>
      <c r="HO75" s="2">
        <v>21.6</v>
      </c>
      <c r="HP75" s="2">
        <v>17</v>
      </c>
      <c r="HQ75" s="2">
        <v>17.899999999999999</v>
      </c>
      <c r="HR75" s="2">
        <v>19.7</v>
      </c>
      <c r="HS75" s="2">
        <v>20.5</v>
      </c>
      <c r="HT75" s="2">
        <v>23.1</v>
      </c>
      <c r="HU75" s="2">
        <v>33.9</v>
      </c>
      <c r="HV75" s="2">
        <v>21.7</v>
      </c>
      <c r="HW75" s="2">
        <v>18.8</v>
      </c>
      <c r="HX75" s="2">
        <v>23.1</v>
      </c>
      <c r="HY75" s="2">
        <v>24.3</v>
      </c>
      <c r="HZ75" s="2">
        <v>25.9</v>
      </c>
      <c r="IA75" s="2">
        <v>22.4</v>
      </c>
      <c r="IB75" s="2">
        <v>23.4</v>
      </c>
      <c r="IC75" s="2">
        <v>23.1</v>
      </c>
      <c r="ID75" s="2">
        <v>24.4</v>
      </c>
      <c r="IE75" s="2">
        <v>26.2</v>
      </c>
      <c r="IF75" s="2">
        <v>27.3</v>
      </c>
      <c r="IG75" s="2">
        <v>35</v>
      </c>
      <c r="IH75" s="2">
        <v>26.4</v>
      </c>
      <c r="II75" s="2">
        <v>22.3</v>
      </c>
      <c r="IJ75" s="2">
        <v>25.9</v>
      </c>
      <c r="IK75" s="2">
        <v>27.1</v>
      </c>
      <c r="IL75" s="2">
        <v>27.8</v>
      </c>
      <c r="IM75" s="2">
        <v>25.4</v>
      </c>
      <c r="IN75" s="2">
        <v>25.4</v>
      </c>
      <c r="IO75" s="2">
        <v>27.6</v>
      </c>
      <c r="IP75" s="2">
        <v>28.2</v>
      </c>
      <c r="IQ75" s="2">
        <v>29.8</v>
      </c>
      <c r="IR75" s="2">
        <v>32.299999999999997</v>
      </c>
      <c r="IS75" s="2">
        <v>39.799999999999997</v>
      </c>
      <c r="IT75" s="2">
        <v>29.1</v>
      </c>
      <c r="IU75" s="2">
        <v>24.3</v>
      </c>
      <c r="IV75" s="2">
        <v>27.1</v>
      </c>
      <c r="IW75" s="2">
        <v>30.4</v>
      </c>
      <c r="IX75" s="2">
        <v>32.799999999999997</v>
      </c>
      <c r="IY75" s="2">
        <v>29.3</v>
      </c>
      <c r="IZ75" s="2">
        <v>28.8</v>
      </c>
      <c r="JA75" s="2">
        <v>27.8</v>
      </c>
      <c r="JB75" s="2">
        <v>29.1</v>
      </c>
      <c r="JC75" s="2">
        <v>33.299999999999997</v>
      </c>
      <c r="JD75" s="2">
        <v>35.6</v>
      </c>
      <c r="JE75" s="2">
        <v>45.8</v>
      </c>
      <c r="JF75" s="2">
        <v>33.200000000000003</v>
      </c>
      <c r="JG75" s="2">
        <v>26.4</v>
      </c>
      <c r="JH75" s="2">
        <v>31</v>
      </c>
      <c r="JI75" s="2">
        <v>30.7</v>
      </c>
      <c r="JJ75" s="2">
        <v>31</v>
      </c>
      <c r="JK75" s="2">
        <v>31.2</v>
      </c>
      <c r="JL75" s="2">
        <v>30.9</v>
      </c>
      <c r="JM75" s="2">
        <v>30.5</v>
      </c>
      <c r="JN75" s="2">
        <v>32.200000000000003</v>
      </c>
      <c r="JO75" s="2">
        <v>30.1</v>
      </c>
      <c r="JP75" s="2">
        <v>31.5</v>
      </c>
      <c r="JQ75" s="2">
        <v>42.3</v>
      </c>
      <c r="JR75" s="2">
        <v>27.7</v>
      </c>
      <c r="JS75" s="2">
        <v>25.8</v>
      </c>
      <c r="JT75" s="2">
        <v>26.2</v>
      </c>
      <c r="JU75" s="2">
        <v>26.6</v>
      </c>
      <c r="JV75" s="2">
        <v>27.7</v>
      </c>
      <c r="JW75" s="2">
        <v>27.3</v>
      </c>
      <c r="JX75" s="2">
        <v>28.7</v>
      </c>
      <c r="JY75" s="2">
        <v>29.7</v>
      </c>
      <c r="JZ75" s="2">
        <v>29.7</v>
      </c>
      <c r="KA75" s="2">
        <v>31.9</v>
      </c>
      <c r="KB75" s="2">
        <v>34.1</v>
      </c>
      <c r="KC75" s="2">
        <v>44.8</v>
      </c>
      <c r="KD75" s="2">
        <v>28.9</v>
      </c>
      <c r="KE75" s="2">
        <v>27.4</v>
      </c>
      <c r="KF75" s="2">
        <v>30.3</v>
      </c>
      <c r="KG75" s="2">
        <v>31.8</v>
      </c>
      <c r="KH75" s="2">
        <v>30.8</v>
      </c>
      <c r="KI75" s="2">
        <v>30</v>
      </c>
      <c r="KJ75" s="2">
        <v>29.9</v>
      </c>
      <c r="KK75" s="2">
        <v>31.1</v>
      </c>
      <c r="KL75" s="2">
        <v>30.5</v>
      </c>
      <c r="KM75" s="2">
        <v>33.299999999999997</v>
      </c>
      <c r="KN75" s="2">
        <v>34.299999999999997</v>
      </c>
      <c r="KO75" s="2">
        <v>46.7</v>
      </c>
      <c r="KP75" s="2">
        <v>29</v>
      </c>
      <c r="KQ75" s="2">
        <v>27.6</v>
      </c>
      <c r="KR75" s="2">
        <v>30</v>
      </c>
      <c r="KS75" s="2">
        <v>26.6</v>
      </c>
      <c r="KT75" s="2">
        <v>29.3</v>
      </c>
      <c r="KU75" s="2">
        <v>27.6</v>
      </c>
      <c r="KV75" s="2">
        <v>28.8</v>
      </c>
      <c r="KW75" s="2">
        <v>30</v>
      </c>
      <c r="KX75" s="2">
        <v>29.2</v>
      </c>
      <c r="KY75" s="2">
        <v>33.5</v>
      </c>
      <c r="KZ75" s="2">
        <v>36.299999999999997</v>
      </c>
      <c r="LA75" s="2">
        <v>49.5</v>
      </c>
      <c r="LB75" s="2">
        <v>33</v>
      </c>
      <c r="LC75" s="2">
        <v>32</v>
      </c>
      <c r="LD75" s="2">
        <v>30.2</v>
      </c>
      <c r="LE75" s="2">
        <v>32</v>
      </c>
      <c r="LF75" s="2">
        <v>34</v>
      </c>
      <c r="LG75" s="2">
        <v>29.2</v>
      </c>
      <c r="LH75" s="2">
        <v>31.6</v>
      </c>
      <c r="LI75" s="2">
        <v>32.299999999999997</v>
      </c>
      <c r="LJ75" s="2">
        <v>31.7</v>
      </c>
      <c r="LK75" s="2">
        <v>36.700000000000003</v>
      </c>
      <c r="LL75" s="2">
        <v>38.9</v>
      </c>
      <c r="LM75" s="2">
        <v>55.5</v>
      </c>
      <c r="LN75" s="2">
        <v>33.299999999999997</v>
      </c>
      <c r="LO75" s="2">
        <v>29.6</v>
      </c>
      <c r="LP75" s="2">
        <v>33.700000000000003</v>
      </c>
      <c r="LQ75" s="2">
        <v>32.799999999999997</v>
      </c>
      <c r="LR75" s="2">
        <v>36.799999999999997</v>
      </c>
      <c r="LS75" s="2">
        <v>32.6</v>
      </c>
      <c r="LT75" s="2">
        <v>32.1</v>
      </c>
      <c r="LU75" s="2">
        <v>31.7</v>
      </c>
      <c r="LV75" s="2">
        <v>32.700000000000003</v>
      </c>
      <c r="LW75" s="2">
        <v>36.200000000000003</v>
      </c>
      <c r="LX75" s="2">
        <v>38</v>
      </c>
      <c r="LY75" s="2">
        <v>53</v>
      </c>
      <c r="LZ75" s="2">
        <v>31.2</v>
      </c>
      <c r="MA75" s="2">
        <v>28.4</v>
      </c>
      <c r="MB75" s="2">
        <v>31.3</v>
      </c>
      <c r="MC75" s="2">
        <v>31.1</v>
      </c>
      <c r="MD75" s="2">
        <v>35</v>
      </c>
      <c r="ME75" s="2">
        <v>31.5</v>
      </c>
      <c r="MF75" s="2">
        <v>30.8</v>
      </c>
      <c r="MG75" s="2">
        <v>30.9</v>
      </c>
      <c r="MH75" s="2">
        <v>32.9</v>
      </c>
      <c r="MI75" s="2">
        <v>33.700000000000003</v>
      </c>
      <c r="MJ75" s="2">
        <v>35.5</v>
      </c>
      <c r="MK75" s="2">
        <v>52.8</v>
      </c>
      <c r="ML75" s="2">
        <v>31.3</v>
      </c>
      <c r="MM75" s="2">
        <v>29.1</v>
      </c>
      <c r="MN75" s="2">
        <v>33.799999999999997</v>
      </c>
      <c r="MO75" s="2">
        <v>42.2</v>
      </c>
      <c r="MP75" s="2">
        <v>46.1</v>
      </c>
    </row>
    <row r="76" spans="1:354" x14ac:dyDescent="0.25">
      <c r="A76" t="s">
        <v>74</v>
      </c>
      <c r="B76" s="12" t="s">
        <v>294</v>
      </c>
      <c r="C76" t="s">
        <v>213</v>
      </c>
      <c r="D76" t="str">
        <f t="shared" si="0"/>
        <v>Clothing, footwear &amp; personal accessory retailing</v>
      </c>
      <c r="E76" s="2">
        <v>25.7</v>
      </c>
      <c r="F76" s="2">
        <v>28.6</v>
      </c>
      <c r="G76" s="2">
        <v>24.3</v>
      </c>
      <c r="H76" s="2">
        <v>25</v>
      </c>
      <c r="I76" s="2">
        <v>23.1</v>
      </c>
      <c r="J76" s="2">
        <v>24.6</v>
      </c>
      <c r="K76" s="2">
        <v>28.1</v>
      </c>
      <c r="L76" s="2">
        <v>31.6</v>
      </c>
      <c r="M76" s="2">
        <v>45.1</v>
      </c>
      <c r="N76" s="2">
        <v>26.4</v>
      </c>
      <c r="O76" s="2">
        <v>23.2</v>
      </c>
      <c r="P76" s="2">
        <v>31.2</v>
      </c>
      <c r="Q76" s="2">
        <v>31.5</v>
      </c>
      <c r="R76" s="2">
        <v>32.6</v>
      </c>
      <c r="S76" s="2">
        <v>29.8</v>
      </c>
      <c r="T76" s="2">
        <v>31.9</v>
      </c>
      <c r="U76" s="2">
        <v>30.9</v>
      </c>
      <c r="V76" s="2">
        <v>32.6</v>
      </c>
      <c r="W76" s="2">
        <v>30</v>
      </c>
      <c r="X76" s="2">
        <v>32.5</v>
      </c>
      <c r="Y76" s="2">
        <v>45.7</v>
      </c>
      <c r="Z76" s="2">
        <v>25.7</v>
      </c>
      <c r="AA76" s="2">
        <v>25.5</v>
      </c>
      <c r="AB76" s="2">
        <v>30.7</v>
      </c>
      <c r="AC76" s="2">
        <v>31</v>
      </c>
      <c r="AD76" s="2">
        <v>35.4</v>
      </c>
      <c r="AE76" s="2">
        <v>30.5</v>
      </c>
      <c r="AF76" s="2">
        <v>30.8</v>
      </c>
      <c r="AG76" s="2">
        <v>30.8</v>
      </c>
      <c r="AH76" s="2">
        <v>27.8</v>
      </c>
      <c r="AI76" s="2">
        <v>33.6</v>
      </c>
      <c r="AJ76" s="2">
        <v>35</v>
      </c>
      <c r="AK76" s="2">
        <v>45.2</v>
      </c>
      <c r="AL76" s="2">
        <v>29.2</v>
      </c>
      <c r="AM76" s="2">
        <v>27.5</v>
      </c>
      <c r="AN76" s="2">
        <v>31.9</v>
      </c>
      <c r="AO76" s="2">
        <v>32.6</v>
      </c>
      <c r="AP76" s="2">
        <v>36.4</v>
      </c>
      <c r="AQ76" s="2">
        <v>31.4</v>
      </c>
      <c r="AR76" s="2">
        <v>33.299999999999997</v>
      </c>
      <c r="AS76" s="2">
        <v>32.299999999999997</v>
      </c>
      <c r="AT76" s="2">
        <v>31.6</v>
      </c>
      <c r="AU76" s="2">
        <v>34.1</v>
      </c>
      <c r="AV76" s="2">
        <v>37.299999999999997</v>
      </c>
      <c r="AW76" s="2">
        <v>50.2</v>
      </c>
      <c r="AX76" s="2">
        <v>31.1</v>
      </c>
      <c r="AY76" s="2">
        <v>28.1</v>
      </c>
      <c r="AZ76" s="2">
        <v>28.2</v>
      </c>
      <c r="BA76" s="2">
        <v>36.200000000000003</v>
      </c>
      <c r="BB76" s="2">
        <v>38.799999999999997</v>
      </c>
      <c r="BC76" s="2">
        <v>30.7</v>
      </c>
      <c r="BD76" s="2">
        <v>30.9</v>
      </c>
      <c r="BE76" s="2">
        <v>30.9</v>
      </c>
      <c r="BF76" s="2">
        <v>31.5</v>
      </c>
      <c r="BG76" s="2">
        <v>34.299999999999997</v>
      </c>
      <c r="BH76" s="2">
        <v>35</v>
      </c>
      <c r="BI76" s="2">
        <v>49.5</v>
      </c>
      <c r="BJ76" s="2">
        <v>29.8</v>
      </c>
      <c r="BK76" s="2">
        <v>26.1</v>
      </c>
      <c r="BL76" s="2">
        <v>32.4</v>
      </c>
      <c r="BM76" s="2">
        <v>34.299999999999997</v>
      </c>
      <c r="BN76" s="2">
        <v>35.299999999999997</v>
      </c>
      <c r="BO76" s="2">
        <v>32.299999999999997</v>
      </c>
      <c r="BP76" s="2">
        <v>35.1</v>
      </c>
      <c r="BQ76" s="2">
        <v>31.9</v>
      </c>
      <c r="BR76" s="2">
        <v>34.9</v>
      </c>
      <c r="BS76" s="2">
        <v>34.6</v>
      </c>
      <c r="BT76" s="2">
        <v>35</v>
      </c>
      <c r="BU76" s="2">
        <v>49.6</v>
      </c>
      <c r="BV76" s="2">
        <v>27.6</v>
      </c>
      <c r="BW76" s="2">
        <v>30.1</v>
      </c>
      <c r="BX76" s="2">
        <v>34.6</v>
      </c>
      <c r="BY76" s="2">
        <v>34.1</v>
      </c>
      <c r="BZ76" s="2">
        <v>37.1</v>
      </c>
      <c r="CA76" s="2">
        <v>35.700000000000003</v>
      </c>
      <c r="CB76" s="2">
        <v>35.200000000000003</v>
      </c>
      <c r="CC76" s="2">
        <v>33.6</v>
      </c>
      <c r="CD76" s="2">
        <v>38.200000000000003</v>
      </c>
      <c r="CE76" s="2">
        <v>37.6</v>
      </c>
      <c r="CF76" s="2">
        <v>36.1</v>
      </c>
      <c r="CG76" s="2">
        <v>55.3</v>
      </c>
      <c r="CH76" s="2">
        <v>38.299999999999997</v>
      </c>
      <c r="CI76" s="2">
        <v>31.2</v>
      </c>
      <c r="CJ76" s="2">
        <v>35.9</v>
      </c>
      <c r="CK76" s="2">
        <v>38.5</v>
      </c>
      <c r="CL76" s="2">
        <v>40.6</v>
      </c>
      <c r="CM76" s="2">
        <v>40.700000000000003</v>
      </c>
      <c r="CN76" s="2">
        <v>39.5</v>
      </c>
      <c r="CO76" s="2">
        <v>36.700000000000003</v>
      </c>
      <c r="CP76" s="2">
        <v>40.9</v>
      </c>
      <c r="CQ76" s="2">
        <v>41.8</v>
      </c>
      <c r="CR76" s="2">
        <v>43.1</v>
      </c>
      <c r="CS76" s="2">
        <v>56.5</v>
      </c>
      <c r="CT76" s="2">
        <v>41</v>
      </c>
      <c r="CU76" s="2">
        <v>32.9</v>
      </c>
      <c r="CV76" s="2">
        <v>40.4</v>
      </c>
      <c r="CW76" s="2">
        <v>43.2</v>
      </c>
      <c r="CX76" s="2">
        <v>45.7</v>
      </c>
      <c r="CY76" s="2">
        <v>43.1</v>
      </c>
      <c r="CZ76" s="2">
        <v>43.7</v>
      </c>
      <c r="DA76" s="2">
        <v>40</v>
      </c>
      <c r="DB76" s="2">
        <v>40.1</v>
      </c>
      <c r="DC76" s="2">
        <v>42.1</v>
      </c>
      <c r="DD76" s="2">
        <v>42.8</v>
      </c>
      <c r="DE76" s="2">
        <v>55</v>
      </c>
      <c r="DF76" s="2">
        <v>42.2</v>
      </c>
      <c r="DG76" s="2">
        <v>34.299999999999997</v>
      </c>
      <c r="DH76" s="2">
        <v>42.3</v>
      </c>
      <c r="DI76" s="2">
        <v>48.3</v>
      </c>
      <c r="DJ76" s="2">
        <v>46.5</v>
      </c>
      <c r="DK76" s="2">
        <v>39</v>
      </c>
      <c r="DL76" s="2">
        <v>44.1</v>
      </c>
      <c r="DM76" s="2">
        <v>37.1</v>
      </c>
      <c r="DN76" s="2">
        <v>35</v>
      </c>
      <c r="DO76" s="2">
        <v>38.6</v>
      </c>
      <c r="DP76" s="2">
        <v>37.799999999999997</v>
      </c>
      <c r="DQ76" s="2">
        <v>45.5</v>
      </c>
      <c r="DR76" s="2">
        <v>31.7</v>
      </c>
      <c r="DS76" s="2">
        <v>28.6</v>
      </c>
      <c r="DT76" s="2">
        <v>33.799999999999997</v>
      </c>
      <c r="DU76" s="2">
        <v>36.1</v>
      </c>
      <c r="DV76" s="2">
        <v>38.1</v>
      </c>
      <c r="DW76" s="2">
        <v>35.4</v>
      </c>
      <c r="DX76" s="2">
        <v>36.1</v>
      </c>
      <c r="DY76" s="2">
        <v>33.1</v>
      </c>
      <c r="DZ76" s="2">
        <v>33.9</v>
      </c>
      <c r="EA76" s="2">
        <v>37.200000000000003</v>
      </c>
      <c r="EB76" s="2">
        <v>35.1</v>
      </c>
      <c r="EC76" s="2">
        <v>48.8</v>
      </c>
      <c r="ED76" s="2">
        <v>33</v>
      </c>
      <c r="EE76" s="2">
        <v>27.8</v>
      </c>
      <c r="EF76" s="2">
        <v>32.9</v>
      </c>
      <c r="EG76" s="2">
        <v>33.700000000000003</v>
      </c>
      <c r="EH76" s="2">
        <v>35.6</v>
      </c>
      <c r="EI76" s="2">
        <v>35.5</v>
      </c>
      <c r="EJ76" s="2">
        <v>34.700000000000003</v>
      </c>
      <c r="EK76" s="2">
        <v>32.1</v>
      </c>
      <c r="EL76" s="2">
        <v>35.4</v>
      </c>
      <c r="EM76" s="2">
        <v>36.700000000000003</v>
      </c>
      <c r="EN76" s="2">
        <v>38.6</v>
      </c>
      <c r="EO76" s="2">
        <v>53.3</v>
      </c>
      <c r="EP76" s="2">
        <v>33.799999999999997</v>
      </c>
      <c r="EQ76" s="2">
        <v>29.8</v>
      </c>
      <c r="ER76" s="2">
        <v>35.700000000000003</v>
      </c>
      <c r="ES76" s="2">
        <v>40.9</v>
      </c>
      <c r="ET76" s="2">
        <v>37.799999999999997</v>
      </c>
      <c r="EU76" s="2">
        <v>36.4</v>
      </c>
      <c r="EV76" s="2">
        <v>35.6</v>
      </c>
      <c r="EW76" s="2">
        <v>35.9</v>
      </c>
      <c r="EX76" s="2">
        <v>39.5</v>
      </c>
      <c r="EY76" s="2">
        <v>41.1</v>
      </c>
      <c r="EZ76" s="2">
        <v>41.7</v>
      </c>
      <c r="FA76" s="2">
        <v>61.6</v>
      </c>
      <c r="FB76" s="2">
        <v>37.9</v>
      </c>
      <c r="FC76" s="2">
        <v>34</v>
      </c>
      <c r="FD76" s="2">
        <v>41.3</v>
      </c>
      <c r="FE76" s="2">
        <v>44.6</v>
      </c>
      <c r="FF76" s="2">
        <v>44.3</v>
      </c>
      <c r="FG76" s="2">
        <v>41.3</v>
      </c>
      <c r="FH76" s="2">
        <v>39.4</v>
      </c>
      <c r="FI76" s="2">
        <v>41.2</v>
      </c>
      <c r="FJ76" s="2">
        <v>40.1</v>
      </c>
      <c r="FK76" s="2">
        <v>42.5</v>
      </c>
      <c r="FL76" s="2">
        <v>45.2</v>
      </c>
      <c r="FM76" s="2">
        <v>65.7</v>
      </c>
      <c r="FN76" s="2">
        <v>41.3</v>
      </c>
      <c r="FO76" s="2">
        <v>35.9</v>
      </c>
      <c r="FP76" s="2">
        <v>38.1</v>
      </c>
      <c r="FQ76" s="2">
        <v>38.6</v>
      </c>
      <c r="FR76" s="2">
        <v>39</v>
      </c>
      <c r="FS76" s="2">
        <v>37.6</v>
      </c>
      <c r="FT76" s="2">
        <v>37</v>
      </c>
      <c r="FU76" s="2">
        <v>32.799999999999997</v>
      </c>
      <c r="FV76" s="2">
        <v>31.6</v>
      </c>
      <c r="FW76" s="2">
        <v>34.1</v>
      </c>
      <c r="FX76" s="2">
        <v>34.4</v>
      </c>
      <c r="FY76" s="2">
        <v>49.5</v>
      </c>
      <c r="FZ76" s="2">
        <v>33.9</v>
      </c>
      <c r="GA76" s="2">
        <v>26.7</v>
      </c>
      <c r="GB76" s="2">
        <v>32.200000000000003</v>
      </c>
      <c r="GC76" s="2">
        <v>40.1</v>
      </c>
      <c r="GD76" s="2">
        <v>41</v>
      </c>
      <c r="GE76" s="2">
        <v>36.6</v>
      </c>
      <c r="GF76" s="2">
        <v>41</v>
      </c>
      <c r="GG76" s="2">
        <v>35.200000000000003</v>
      </c>
      <c r="GH76" s="2">
        <v>35.6</v>
      </c>
      <c r="GI76" s="2">
        <v>42.5</v>
      </c>
      <c r="GJ76" s="2">
        <v>42.9</v>
      </c>
      <c r="GK76" s="2">
        <v>57.5</v>
      </c>
      <c r="GL76" s="2">
        <v>41.6</v>
      </c>
      <c r="GM76" s="2">
        <v>32</v>
      </c>
      <c r="GN76" s="2">
        <v>40.6</v>
      </c>
      <c r="GO76" s="2">
        <v>46.6</v>
      </c>
      <c r="GP76" s="2">
        <v>46.8</v>
      </c>
      <c r="GQ76" s="2">
        <v>43.4</v>
      </c>
      <c r="GR76" s="2">
        <v>45.7</v>
      </c>
      <c r="GS76" s="2">
        <v>40.9</v>
      </c>
      <c r="GT76" s="2">
        <v>42.9</v>
      </c>
      <c r="GU76" s="2">
        <v>47.6</v>
      </c>
      <c r="GV76" s="2">
        <v>46.2</v>
      </c>
      <c r="GW76" s="2">
        <v>65.2</v>
      </c>
      <c r="GX76" s="2">
        <v>40.200000000000003</v>
      </c>
      <c r="GY76" s="2">
        <v>34.700000000000003</v>
      </c>
      <c r="GZ76" s="2">
        <v>46.2</v>
      </c>
      <c r="HA76" s="2">
        <v>49.3</v>
      </c>
      <c r="HB76" s="2">
        <v>48.3</v>
      </c>
      <c r="HC76" s="2">
        <v>47.2</v>
      </c>
      <c r="HD76" s="2">
        <v>49</v>
      </c>
      <c r="HE76" s="2">
        <v>44.8</v>
      </c>
      <c r="HF76" s="2">
        <v>47.8</v>
      </c>
      <c r="HG76" s="2">
        <v>50</v>
      </c>
      <c r="HH76" s="2">
        <v>51</v>
      </c>
      <c r="HI76" s="2">
        <v>73.8</v>
      </c>
      <c r="HJ76" s="2">
        <v>42.6</v>
      </c>
      <c r="HK76" s="2">
        <v>36.4</v>
      </c>
      <c r="HL76" s="2">
        <v>44</v>
      </c>
      <c r="HM76" s="2">
        <v>44.7</v>
      </c>
      <c r="HN76" s="2">
        <v>49.6</v>
      </c>
      <c r="HO76" s="2">
        <v>54.6</v>
      </c>
      <c r="HP76" s="2">
        <v>39.9</v>
      </c>
      <c r="HQ76" s="2">
        <v>41.6</v>
      </c>
      <c r="HR76" s="2">
        <v>45.8</v>
      </c>
      <c r="HS76" s="2">
        <v>46.3</v>
      </c>
      <c r="HT76" s="2">
        <v>52.7</v>
      </c>
      <c r="HU76" s="2">
        <v>75.5</v>
      </c>
      <c r="HV76" s="2">
        <v>45.3</v>
      </c>
      <c r="HW76" s="2">
        <v>38.700000000000003</v>
      </c>
      <c r="HX76" s="2">
        <v>50.7</v>
      </c>
      <c r="HY76" s="2">
        <v>51.6</v>
      </c>
      <c r="HZ76" s="2">
        <v>53.5</v>
      </c>
      <c r="IA76" s="2">
        <v>50.6</v>
      </c>
      <c r="IB76" s="2">
        <v>50.3</v>
      </c>
      <c r="IC76" s="2">
        <v>48.7</v>
      </c>
      <c r="ID76" s="2">
        <v>50.6</v>
      </c>
      <c r="IE76" s="2">
        <v>53.9</v>
      </c>
      <c r="IF76" s="2">
        <v>56.4</v>
      </c>
      <c r="IG76" s="2">
        <v>77.099999999999994</v>
      </c>
      <c r="IH76" s="2">
        <v>51.5</v>
      </c>
      <c r="II76" s="2">
        <v>44.2</v>
      </c>
      <c r="IJ76" s="2">
        <v>53.5</v>
      </c>
      <c r="IK76" s="2">
        <v>57.1</v>
      </c>
      <c r="IL76" s="2">
        <v>58.3</v>
      </c>
      <c r="IM76" s="2">
        <v>56.6</v>
      </c>
      <c r="IN76" s="2">
        <v>55</v>
      </c>
      <c r="IO76" s="2">
        <v>56.1</v>
      </c>
      <c r="IP76" s="2">
        <v>56.7</v>
      </c>
      <c r="IQ76" s="2">
        <v>62.4</v>
      </c>
      <c r="IR76" s="2">
        <v>68.2</v>
      </c>
      <c r="IS76" s="2">
        <v>90.1</v>
      </c>
      <c r="IT76" s="2">
        <v>60.5</v>
      </c>
      <c r="IU76" s="2">
        <v>50.9</v>
      </c>
      <c r="IV76" s="2">
        <v>60.5</v>
      </c>
      <c r="IW76" s="2">
        <v>65.5</v>
      </c>
      <c r="IX76" s="2">
        <v>69.2</v>
      </c>
      <c r="IY76" s="2">
        <v>64.7</v>
      </c>
      <c r="IZ76" s="2">
        <v>61.1</v>
      </c>
      <c r="JA76" s="2">
        <v>57.9</v>
      </c>
      <c r="JB76" s="2">
        <v>58.9</v>
      </c>
      <c r="JC76" s="2">
        <v>71</v>
      </c>
      <c r="JD76" s="2">
        <v>75.5</v>
      </c>
      <c r="JE76" s="2">
        <v>100.8</v>
      </c>
      <c r="JF76" s="2">
        <v>67.8</v>
      </c>
      <c r="JG76" s="2">
        <v>55.7</v>
      </c>
      <c r="JH76" s="2">
        <v>65.599999999999994</v>
      </c>
      <c r="JI76" s="2">
        <v>69.900000000000006</v>
      </c>
      <c r="JJ76" s="2">
        <v>70.400000000000006</v>
      </c>
      <c r="JK76" s="2">
        <v>71.099999999999994</v>
      </c>
      <c r="JL76" s="2">
        <v>68.099999999999994</v>
      </c>
      <c r="JM76" s="2">
        <v>65.8</v>
      </c>
      <c r="JN76" s="2">
        <v>70.7</v>
      </c>
      <c r="JO76" s="2">
        <v>73.3</v>
      </c>
      <c r="JP76" s="2">
        <v>73.7</v>
      </c>
      <c r="JQ76" s="2">
        <v>103.9</v>
      </c>
      <c r="JR76" s="2">
        <v>65.900000000000006</v>
      </c>
      <c r="JS76" s="2">
        <v>57.3</v>
      </c>
      <c r="JT76" s="2">
        <v>64</v>
      </c>
      <c r="JU76" s="2">
        <v>65.400000000000006</v>
      </c>
      <c r="JV76" s="2">
        <v>68.8</v>
      </c>
      <c r="JW76" s="2">
        <v>69.599999999999994</v>
      </c>
      <c r="JX76" s="2">
        <v>67.099999999999994</v>
      </c>
      <c r="JY76" s="2">
        <v>65</v>
      </c>
      <c r="JZ76" s="2">
        <v>67.900000000000006</v>
      </c>
      <c r="KA76" s="2">
        <v>75.5</v>
      </c>
      <c r="KB76" s="2">
        <v>79.3</v>
      </c>
      <c r="KC76" s="2">
        <v>105.4</v>
      </c>
      <c r="KD76" s="2">
        <v>69.599999999999994</v>
      </c>
      <c r="KE76" s="2">
        <v>61.5</v>
      </c>
      <c r="KF76" s="2">
        <v>70.3</v>
      </c>
      <c r="KG76" s="2">
        <v>78.900000000000006</v>
      </c>
      <c r="KH76" s="2">
        <v>75.5</v>
      </c>
      <c r="KI76" s="2">
        <v>73.599999999999994</v>
      </c>
      <c r="KJ76" s="2">
        <v>70</v>
      </c>
      <c r="KK76" s="2">
        <v>71.599999999999994</v>
      </c>
      <c r="KL76" s="2">
        <v>71</v>
      </c>
      <c r="KM76" s="2">
        <v>83.2</v>
      </c>
      <c r="KN76" s="2">
        <v>84.9</v>
      </c>
      <c r="KO76" s="2">
        <v>118</v>
      </c>
      <c r="KP76" s="2">
        <v>74</v>
      </c>
      <c r="KQ76" s="2">
        <v>66.8</v>
      </c>
      <c r="KR76" s="2">
        <v>80.8</v>
      </c>
      <c r="KS76" s="2">
        <v>73.7</v>
      </c>
      <c r="KT76" s="2">
        <v>80.400000000000006</v>
      </c>
      <c r="KU76" s="2">
        <v>77.7</v>
      </c>
      <c r="KV76" s="2">
        <v>79.5</v>
      </c>
      <c r="KW76" s="2">
        <v>77.099999999999994</v>
      </c>
      <c r="KX76" s="2">
        <v>79.099999999999994</v>
      </c>
      <c r="KY76" s="2">
        <v>88.2</v>
      </c>
      <c r="KZ76" s="2">
        <v>92.4</v>
      </c>
      <c r="LA76" s="2">
        <v>126.8</v>
      </c>
      <c r="LB76" s="2">
        <v>82.9</v>
      </c>
      <c r="LC76" s="2">
        <v>74.3</v>
      </c>
      <c r="LD76" s="2">
        <v>79.400000000000006</v>
      </c>
      <c r="LE76" s="2">
        <v>84.9</v>
      </c>
      <c r="LF76" s="2">
        <v>83.4</v>
      </c>
      <c r="LG76" s="2">
        <v>74.400000000000006</v>
      </c>
      <c r="LH76" s="2">
        <v>77.099999999999994</v>
      </c>
      <c r="LI76" s="2">
        <v>74.900000000000006</v>
      </c>
      <c r="LJ76" s="2">
        <v>73.400000000000006</v>
      </c>
      <c r="LK76" s="2">
        <v>85.1</v>
      </c>
      <c r="LL76" s="2">
        <v>88.2</v>
      </c>
      <c r="LM76" s="2">
        <v>129.80000000000001</v>
      </c>
      <c r="LN76" s="2">
        <v>85.9</v>
      </c>
      <c r="LO76" s="2">
        <v>70.7</v>
      </c>
      <c r="LP76" s="2">
        <v>88.2</v>
      </c>
      <c r="LQ76" s="2">
        <v>91.5</v>
      </c>
      <c r="LR76" s="2">
        <v>97</v>
      </c>
      <c r="LS76" s="2">
        <v>84.9</v>
      </c>
      <c r="LT76" s="2">
        <v>85.2</v>
      </c>
      <c r="LU76" s="2">
        <v>83.4</v>
      </c>
      <c r="LV76" s="2">
        <v>84.7</v>
      </c>
      <c r="LW76" s="2">
        <v>94.6</v>
      </c>
      <c r="LX76" s="2">
        <v>94.2</v>
      </c>
      <c r="LY76" s="2">
        <v>120.5</v>
      </c>
      <c r="LZ76" s="2">
        <v>97.6</v>
      </c>
      <c r="MA76" s="2">
        <v>84.2</v>
      </c>
      <c r="MB76" s="2">
        <v>105.8</v>
      </c>
      <c r="MC76" s="2">
        <v>105.5</v>
      </c>
      <c r="MD76" s="2">
        <v>112.7</v>
      </c>
      <c r="ME76" s="2">
        <v>102.8</v>
      </c>
      <c r="MF76" s="2">
        <v>104.5</v>
      </c>
      <c r="MG76" s="2">
        <v>99.5</v>
      </c>
      <c r="MH76" s="2">
        <v>102.3</v>
      </c>
      <c r="MI76" s="2">
        <v>111.3</v>
      </c>
      <c r="MJ76" s="2">
        <v>114.3</v>
      </c>
      <c r="MK76" s="2">
        <v>152</v>
      </c>
      <c r="ML76" s="2">
        <v>91.8</v>
      </c>
      <c r="MM76" s="2">
        <v>82.7</v>
      </c>
      <c r="MN76" s="2">
        <v>102.8</v>
      </c>
      <c r="MO76" s="2">
        <v>108.2</v>
      </c>
      <c r="MP76" s="2">
        <v>113</v>
      </c>
    </row>
    <row r="77" spans="1:354" x14ac:dyDescent="0.25">
      <c r="A77" t="s">
        <v>75</v>
      </c>
      <c r="B77" s="12" t="s">
        <v>295</v>
      </c>
      <c r="C77" t="s">
        <v>213</v>
      </c>
      <c r="D77" t="str">
        <f t="shared" si="0"/>
        <v>Department stores</v>
      </c>
      <c r="E77" s="2">
        <v>48.9</v>
      </c>
      <c r="F77" s="2">
        <v>52.2</v>
      </c>
      <c r="G77" s="2">
        <v>48.9</v>
      </c>
      <c r="H77" s="2">
        <v>48.3</v>
      </c>
      <c r="I77" s="2">
        <v>49.4</v>
      </c>
      <c r="J77" s="2">
        <v>48.5</v>
      </c>
      <c r="K77" s="2">
        <v>46.1</v>
      </c>
      <c r="L77" s="2">
        <v>58.5</v>
      </c>
      <c r="M77" s="2">
        <v>88.9</v>
      </c>
      <c r="N77" s="2">
        <v>43.5</v>
      </c>
      <c r="O77" s="2">
        <v>39.700000000000003</v>
      </c>
      <c r="P77" s="2">
        <v>54.4</v>
      </c>
      <c r="Q77" s="2">
        <v>53</v>
      </c>
      <c r="R77" s="2">
        <v>56</v>
      </c>
      <c r="S77" s="2">
        <v>51.9</v>
      </c>
      <c r="T77" s="2">
        <v>51.7</v>
      </c>
      <c r="U77" s="2">
        <v>54</v>
      </c>
      <c r="V77" s="2">
        <v>52.3</v>
      </c>
      <c r="W77" s="2">
        <v>51.5</v>
      </c>
      <c r="X77" s="2">
        <v>64.3</v>
      </c>
      <c r="Y77" s="2">
        <v>97.5</v>
      </c>
      <c r="Z77" s="2">
        <v>46.8</v>
      </c>
      <c r="AA77" s="2">
        <v>46.4</v>
      </c>
      <c r="AB77" s="2">
        <v>53.5</v>
      </c>
      <c r="AC77" s="2">
        <v>52.8</v>
      </c>
      <c r="AD77" s="2">
        <v>67.3</v>
      </c>
      <c r="AE77" s="2">
        <v>56.3</v>
      </c>
      <c r="AF77" s="2">
        <v>62.1</v>
      </c>
      <c r="AG77" s="2">
        <v>56.3</v>
      </c>
      <c r="AH77" s="2">
        <v>55</v>
      </c>
      <c r="AI77" s="2">
        <v>58.3</v>
      </c>
      <c r="AJ77" s="2">
        <v>68.8</v>
      </c>
      <c r="AK77" s="2">
        <v>96.8</v>
      </c>
      <c r="AL77" s="2">
        <v>51.8</v>
      </c>
      <c r="AM77" s="2">
        <v>46.3</v>
      </c>
      <c r="AN77" s="2">
        <v>54.9</v>
      </c>
      <c r="AO77" s="2">
        <v>61.9</v>
      </c>
      <c r="AP77" s="2">
        <v>71</v>
      </c>
      <c r="AQ77" s="2">
        <v>60.8</v>
      </c>
      <c r="AR77" s="2">
        <v>63.1</v>
      </c>
      <c r="AS77" s="2">
        <v>64.599999999999994</v>
      </c>
      <c r="AT77" s="2">
        <v>62.9</v>
      </c>
      <c r="AU77" s="2">
        <v>68.400000000000006</v>
      </c>
      <c r="AV77" s="2">
        <v>76.7</v>
      </c>
      <c r="AW77" s="2">
        <v>114.3</v>
      </c>
      <c r="AX77" s="2">
        <v>56.5</v>
      </c>
      <c r="AY77" s="2">
        <v>53.6</v>
      </c>
      <c r="AZ77" s="2">
        <v>54.1</v>
      </c>
      <c r="BA77" s="2">
        <v>67.099999999999994</v>
      </c>
      <c r="BB77" s="2">
        <v>86.5</v>
      </c>
      <c r="BC77" s="2">
        <v>65.5</v>
      </c>
      <c r="BD77" s="2">
        <v>73.8</v>
      </c>
      <c r="BE77" s="2">
        <v>62.6</v>
      </c>
      <c r="BF77" s="2">
        <v>71.8</v>
      </c>
      <c r="BG77" s="2">
        <v>72.400000000000006</v>
      </c>
      <c r="BH77" s="2">
        <v>79.3</v>
      </c>
      <c r="BI77" s="2">
        <v>130.5</v>
      </c>
      <c r="BJ77" s="2">
        <v>64.7</v>
      </c>
      <c r="BK77" s="2">
        <v>54.7</v>
      </c>
      <c r="BL77" s="2">
        <v>62.9</v>
      </c>
      <c r="BM77" s="2">
        <v>73.2</v>
      </c>
      <c r="BN77" s="2">
        <v>77.3</v>
      </c>
      <c r="BO77" s="2">
        <v>70.599999999999994</v>
      </c>
      <c r="BP77" s="2">
        <v>77</v>
      </c>
      <c r="BQ77" s="2">
        <v>67.2</v>
      </c>
      <c r="BR77" s="2">
        <v>71.400000000000006</v>
      </c>
      <c r="BS77" s="2">
        <v>79.7</v>
      </c>
      <c r="BT77" s="2">
        <v>83.1</v>
      </c>
      <c r="BU77" s="2">
        <v>143.30000000000001</v>
      </c>
      <c r="BV77" s="2">
        <v>70.400000000000006</v>
      </c>
      <c r="BW77" s="2">
        <v>58.5</v>
      </c>
      <c r="BX77" s="2">
        <v>73.5</v>
      </c>
      <c r="BY77" s="2">
        <v>73.900000000000006</v>
      </c>
      <c r="BZ77" s="2">
        <v>79.3</v>
      </c>
      <c r="CA77" s="2">
        <v>73.900000000000006</v>
      </c>
      <c r="CB77" s="2">
        <v>74</v>
      </c>
      <c r="CC77" s="2">
        <v>70.099999999999994</v>
      </c>
      <c r="CD77" s="2">
        <v>74.400000000000006</v>
      </c>
      <c r="CE77" s="2">
        <v>74.3</v>
      </c>
      <c r="CF77" s="2">
        <v>94.5</v>
      </c>
      <c r="CG77" s="2">
        <v>147.19999999999999</v>
      </c>
      <c r="CH77" s="2">
        <v>67</v>
      </c>
      <c r="CI77" s="2">
        <v>57.7</v>
      </c>
      <c r="CJ77" s="2">
        <v>73.3</v>
      </c>
      <c r="CK77" s="2">
        <v>77.7</v>
      </c>
      <c r="CL77" s="2">
        <v>81.900000000000006</v>
      </c>
      <c r="CM77" s="2">
        <v>79.7</v>
      </c>
      <c r="CN77" s="2">
        <v>76.599999999999994</v>
      </c>
      <c r="CO77" s="2">
        <v>79.099999999999994</v>
      </c>
      <c r="CP77" s="2">
        <v>78.3</v>
      </c>
      <c r="CQ77" s="2">
        <v>78.8</v>
      </c>
      <c r="CR77" s="2">
        <v>107</v>
      </c>
      <c r="CS77" s="2">
        <v>153.1</v>
      </c>
      <c r="CT77" s="2">
        <v>73.3</v>
      </c>
      <c r="CU77" s="2">
        <v>65.5</v>
      </c>
      <c r="CV77" s="2">
        <v>76.3</v>
      </c>
      <c r="CW77" s="2">
        <v>80.900000000000006</v>
      </c>
      <c r="CX77" s="2">
        <v>89.5</v>
      </c>
      <c r="CY77" s="2">
        <v>82.7</v>
      </c>
      <c r="CZ77" s="2">
        <v>83.1</v>
      </c>
      <c r="DA77" s="2">
        <v>83.5</v>
      </c>
      <c r="DB77" s="2">
        <v>77.400000000000006</v>
      </c>
      <c r="DC77" s="2">
        <v>85.3</v>
      </c>
      <c r="DD77" s="2">
        <v>107.3</v>
      </c>
      <c r="DE77" s="2">
        <v>159.19999999999999</v>
      </c>
      <c r="DF77" s="2">
        <v>76.5</v>
      </c>
      <c r="DG77" s="2">
        <v>68.8</v>
      </c>
      <c r="DH77" s="2">
        <v>74.8</v>
      </c>
      <c r="DI77" s="2">
        <v>83.7</v>
      </c>
      <c r="DJ77" s="2">
        <v>90.1</v>
      </c>
      <c r="DK77" s="2">
        <v>79.3</v>
      </c>
      <c r="DL77" s="2">
        <v>87.2</v>
      </c>
      <c r="DM77" s="2">
        <v>84</v>
      </c>
      <c r="DN77" s="2">
        <v>77.400000000000006</v>
      </c>
      <c r="DO77" s="2">
        <v>97.1</v>
      </c>
      <c r="DP77" s="2">
        <v>101.6</v>
      </c>
      <c r="DQ77" s="2">
        <v>157.19999999999999</v>
      </c>
      <c r="DR77" s="2">
        <v>80</v>
      </c>
      <c r="DS77" s="2">
        <v>70.599999999999994</v>
      </c>
      <c r="DT77" s="2">
        <v>73.7</v>
      </c>
      <c r="DU77" s="2">
        <v>86.5</v>
      </c>
      <c r="DV77" s="2">
        <v>91.3</v>
      </c>
      <c r="DW77" s="2">
        <v>80.8</v>
      </c>
      <c r="DX77" s="2">
        <v>83.2</v>
      </c>
      <c r="DY77" s="2">
        <v>77.900000000000006</v>
      </c>
      <c r="DZ77" s="2">
        <v>84.5</v>
      </c>
      <c r="EA77" s="2">
        <v>97</v>
      </c>
      <c r="EB77" s="2">
        <v>99.7</v>
      </c>
      <c r="EC77" s="2">
        <v>163.4</v>
      </c>
      <c r="ED77" s="2">
        <v>79.400000000000006</v>
      </c>
      <c r="EE77" s="2">
        <v>69.5</v>
      </c>
      <c r="EF77" s="2">
        <v>77.7</v>
      </c>
      <c r="EG77" s="2">
        <v>86.7</v>
      </c>
      <c r="EH77" s="2">
        <v>93.3</v>
      </c>
      <c r="EI77" s="2">
        <v>89.2</v>
      </c>
      <c r="EJ77" s="2">
        <v>85.2</v>
      </c>
      <c r="EK77" s="2">
        <v>79.099999999999994</v>
      </c>
      <c r="EL77" s="2">
        <v>86.1</v>
      </c>
      <c r="EM77" s="2">
        <v>89.7</v>
      </c>
      <c r="EN77" s="2">
        <v>102</v>
      </c>
      <c r="EO77" s="2">
        <v>167.5</v>
      </c>
      <c r="EP77" s="2">
        <v>76.7</v>
      </c>
      <c r="EQ77" s="2">
        <v>71.099999999999994</v>
      </c>
      <c r="ER77" s="2">
        <v>81.900000000000006</v>
      </c>
      <c r="ES77" s="2">
        <v>86.5</v>
      </c>
      <c r="ET77" s="2">
        <v>91.3</v>
      </c>
      <c r="EU77" s="2">
        <v>90.7</v>
      </c>
      <c r="EV77" s="2">
        <v>83.8</v>
      </c>
      <c r="EW77" s="2">
        <v>84.6</v>
      </c>
      <c r="EX77" s="2">
        <v>87.4</v>
      </c>
      <c r="EY77" s="2">
        <v>93.3</v>
      </c>
      <c r="EZ77" s="2">
        <v>103.5</v>
      </c>
      <c r="FA77" s="2">
        <v>175.2</v>
      </c>
      <c r="FB77" s="2">
        <v>74</v>
      </c>
      <c r="FC77" s="2">
        <v>68.599999999999994</v>
      </c>
      <c r="FD77" s="2">
        <v>85.7</v>
      </c>
      <c r="FE77" s="2">
        <v>91</v>
      </c>
      <c r="FF77" s="2">
        <v>94.8</v>
      </c>
      <c r="FG77" s="2">
        <v>86.8</v>
      </c>
      <c r="FH77" s="2">
        <v>92</v>
      </c>
      <c r="FI77" s="2">
        <v>86.9</v>
      </c>
      <c r="FJ77" s="2">
        <v>84</v>
      </c>
      <c r="FK77" s="2">
        <v>92</v>
      </c>
      <c r="FL77" s="2">
        <v>105</v>
      </c>
      <c r="FM77" s="2">
        <v>174.5</v>
      </c>
      <c r="FN77" s="2">
        <v>80.2</v>
      </c>
      <c r="FO77" s="2">
        <v>73.2</v>
      </c>
      <c r="FP77" s="2">
        <v>80.8</v>
      </c>
      <c r="FQ77" s="2">
        <v>90.6</v>
      </c>
      <c r="FR77" s="2">
        <v>91.9</v>
      </c>
      <c r="FS77" s="2">
        <v>87.5</v>
      </c>
      <c r="FT77" s="2">
        <v>90.6</v>
      </c>
      <c r="FU77" s="2">
        <v>86.8</v>
      </c>
      <c r="FV77" s="2">
        <v>80.400000000000006</v>
      </c>
      <c r="FW77" s="2">
        <v>93</v>
      </c>
      <c r="FX77" s="2">
        <v>105.6</v>
      </c>
      <c r="FY77" s="2">
        <v>170.4</v>
      </c>
      <c r="FZ77" s="2">
        <v>79.3</v>
      </c>
      <c r="GA77" s="2">
        <v>69.7</v>
      </c>
      <c r="GB77" s="2">
        <v>82.7</v>
      </c>
      <c r="GC77" s="2">
        <v>86.2</v>
      </c>
      <c r="GD77" s="2">
        <v>96.2</v>
      </c>
      <c r="GE77" s="2">
        <v>80</v>
      </c>
      <c r="GF77" s="2">
        <v>97.9</v>
      </c>
      <c r="GG77" s="2">
        <v>80.5</v>
      </c>
      <c r="GH77" s="2">
        <v>84.8</v>
      </c>
      <c r="GI77" s="2">
        <v>92</v>
      </c>
      <c r="GJ77" s="2">
        <v>105.6</v>
      </c>
      <c r="GK77" s="2">
        <v>160.5</v>
      </c>
      <c r="GL77" s="2">
        <v>93.8</v>
      </c>
      <c r="GM77" s="2">
        <v>76</v>
      </c>
      <c r="GN77" s="2">
        <v>78.400000000000006</v>
      </c>
      <c r="GO77" s="2">
        <v>91.6</v>
      </c>
      <c r="GP77" s="2">
        <v>86.6</v>
      </c>
      <c r="GQ77" s="2">
        <v>80</v>
      </c>
      <c r="GR77" s="2">
        <v>96.3</v>
      </c>
      <c r="GS77" s="2">
        <v>79.8</v>
      </c>
      <c r="GT77" s="2">
        <v>82.6</v>
      </c>
      <c r="GU77" s="2">
        <v>89.7</v>
      </c>
      <c r="GV77" s="2">
        <v>101.1</v>
      </c>
      <c r="GW77" s="2">
        <v>170.9</v>
      </c>
      <c r="GX77" s="2">
        <v>78</v>
      </c>
      <c r="GY77" s="2">
        <v>65.5</v>
      </c>
      <c r="GZ77" s="2">
        <v>83.4</v>
      </c>
      <c r="HA77" s="2">
        <v>83.4</v>
      </c>
      <c r="HB77" s="2">
        <v>88.6</v>
      </c>
      <c r="HC77" s="2">
        <v>81.400000000000006</v>
      </c>
      <c r="HD77" s="2">
        <v>92.5</v>
      </c>
      <c r="HE77" s="2">
        <v>80.599999999999994</v>
      </c>
      <c r="HF77" s="2">
        <v>87.3</v>
      </c>
      <c r="HG77" s="2">
        <v>88.9</v>
      </c>
      <c r="HH77" s="2">
        <v>107.3</v>
      </c>
      <c r="HI77" s="2">
        <v>166.9</v>
      </c>
      <c r="HJ77" s="2">
        <v>80.2</v>
      </c>
      <c r="HK77" s="2">
        <v>67.599999999999994</v>
      </c>
      <c r="HL77" s="2">
        <v>81</v>
      </c>
      <c r="HM77" s="2">
        <v>87</v>
      </c>
      <c r="HN77" s="2">
        <v>92.1</v>
      </c>
      <c r="HO77" s="2">
        <v>99</v>
      </c>
      <c r="HP77" s="2">
        <v>77</v>
      </c>
      <c r="HQ77" s="2">
        <v>85</v>
      </c>
      <c r="HR77" s="2">
        <v>88.2</v>
      </c>
      <c r="HS77" s="2">
        <v>85.9</v>
      </c>
      <c r="HT77" s="2">
        <v>108</v>
      </c>
      <c r="HU77" s="2">
        <v>178.2</v>
      </c>
      <c r="HV77" s="2">
        <v>79.099999999999994</v>
      </c>
      <c r="HW77" s="2">
        <v>69.400000000000006</v>
      </c>
      <c r="HX77" s="2">
        <v>90.4</v>
      </c>
      <c r="HY77" s="2">
        <v>87.7</v>
      </c>
      <c r="HZ77" s="2">
        <v>93.4</v>
      </c>
      <c r="IA77" s="2">
        <v>89.2</v>
      </c>
      <c r="IB77" s="2">
        <v>93.4</v>
      </c>
      <c r="IC77" s="2">
        <v>83.6</v>
      </c>
      <c r="ID77" s="2">
        <v>83.1</v>
      </c>
      <c r="IE77" s="2">
        <v>92.6</v>
      </c>
      <c r="IF77" s="2">
        <v>115.5</v>
      </c>
      <c r="IG77" s="2">
        <v>185.9</v>
      </c>
      <c r="IH77" s="2">
        <v>87.6</v>
      </c>
      <c r="II77" s="2">
        <v>70.5</v>
      </c>
      <c r="IJ77" s="2">
        <v>92.3</v>
      </c>
      <c r="IK77" s="2">
        <v>91</v>
      </c>
      <c r="IL77" s="2">
        <v>99.9</v>
      </c>
      <c r="IM77" s="2">
        <v>99.3</v>
      </c>
      <c r="IN77" s="2">
        <v>93.7</v>
      </c>
      <c r="IO77" s="2">
        <v>90.6</v>
      </c>
      <c r="IP77" s="2">
        <v>88.9</v>
      </c>
      <c r="IQ77" s="2">
        <v>99.9</v>
      </c>
      <c r="IR77" s="2">
        <v>128.19999999999999</v>
      </c>
      <c r="IS77" s="2">
        <v>193.9</v>
      </c>
      <c r="IT77" s="2">
        <v>93.5</v>
      </c>
      <c r="IU77" s="2">
        <v>75.3</v>
      </c>
      <c r="IV77" s="2">
        <v>96.3</v>
      </c>
      <c r="IW77" s="2">
        <v>102.7</v>
      </c>
      <c r="IX77" s="2">
        <v>106.1</v>
      </c>
      <c r="IY77" s="2">
        <v>105.6</v>
      </c>
      <c r="IZ77" s="2">
        <v>104.4</v>
      </c>
      <c r="JA77" s="2">
        <v>92.4</v>
      </c>
      <c r="JB77" s="2">
        <v>96.1</v>
      </c>
      <c r="JC77" s="2">
        <v>110.4</v>
      </c>
      <c r="JD77" s="2">
        <v>130.6</v>
      </c>
      <c r="JE77" s="2">
        <v>196.1</v>
      </c>
      <c r="JF77" s="2">
        <v>100.9</v>
      </c>
      <c r="JG77" s="2">
        <v>83.5</v>
      </c>
      <c r="JH77" s="2">
        <v>97.2</v>
      </c>
      <c r="JI77" s="2">
        <v>109.1</v>
      </c>
      <c r="JJ77" s="2">
        <v>108</v>
      </c>
      <c r="JK77" s="2">
        <v>115.3</v>
      </c>
      <c r="JL77" s="2">
        <v>111.5</v>
      </c>
      <c r="JM77" s="2">
        <v>98.5</v>
      </c>
      <c r="JN77" s="2">
        <v>106.7</v>
      </c>
      <c r="JO77" s="2">
        <v>113.2</v>
      </c>
      <c r="JP77" s="2">
        <v>125.5</v>
      </c>
      <c r="JQ77" s="2">
        <v>195.3</v>
      </c>
      <c r="JR77" s="2">
        <v>107.9</v>
      </c>
      <c r="JS77" s="2">
        <v>88.5</v>
      </c>
      <c r="JT77" s="2">
        <v>107.6</v>
      </c>
      <c r="JU77" s="2">
        <v>96.5</v>
      </c>
      <c r="JV77" s="2">
        <v>104.3</v>
      </c>
      <c r="JW77" s="2">
        <v>121.6</v>
      </c>
      <c r="JX77" s="2">
        <v>110.9</v>
      </c>
      <c r="JY77" s="2">
        <v>100.5</v>
      </c>
      <c r="JZ77" s="2">
        <v>103.1</v>
      </c>
      <c r="KA77" s="2">
        <v>106.5</v>
      </c>
      <c r="KB77" s="2">
        <v>126.9</v>
      </c>
      <c r="KC77" s="2">
        <v>202.7</v>
      </c>
      <c r="KD77" s="2">
        <v>98</v>
      </c>
      <c r="KE77" s="2">
        <v>86.6</v>
      </c>
      <c r="KF77" s="2">
        <v>99.3</v>
      </c>
      <c r="KG77" s="2">
        <v>112.7</v>
      </c>
      <c r="KH77" s="2">
        <v>107.9</v>
      </c>
      <c r="KI77" s="2">
        <v>111.3</v>
      </c>
      <c r="KJ77" s="2">
        <v>115.2</v>
      </c>
      <c r="KK77" s="2">
        <v>101.6</v>
      </c>
      <c r="KL77" s="2">
        <v>97.8</v>
      </c>
      <c r="KM77" s="2">
        <v>108.4</v>
      </c>
      <c r="KN77" s="2">
        <v>130.30000000000001</v>
      </c>
      <c r="KO77" s="2">
        <v>206.3</v>
      </c>
      <c r="KP77" s="2">
        <v>103.6</v>
      </c>
      <c r="KQ77" s="2">
        <v>85.2</v>
      </c>
      <c r="KR77" s="2">
        <v>110.6</v>
      </c>
      <c r="KS77" s="2">
        <v>104.6</v>
      </c>
      <c r="KT77" s="2">
        <v>116.8</v>
      </c>
      <c r="KU77" s="2">
        <v>121.9</v>
      </c>
      <c r="KV77" s="2">
        <v>118</v>
      </c>
      <c r="KW77" s="2">
        <v>106.4</v>
      </c>
      <c r="KX77" s="2">
        <v>105.6</v>
      </c>
      <c r="KY77" s="2">
        <v>115</v>
      </c>
      <c r="KZ77" s="2">
        <v>139.30000000000001</v>
      </c>
      <c r="LA77" s="2">
        <v>217.5</v>
      </c>
      <c r="LB77" s="2">
        <v>114.6</v>
      </c>
      <c r="LC77" s="2">
        <v>94.7</v>
      </c>
      <c r="LD77" s="2">
        <v>109.4</v>
      </c>
      <c r="LE77" s="2">
        <v>114.1</v>
      </c>
      <c r="LF77" s="2">
        <v>116.5</v>
      </c>
      <c r="LG77" s="2">
        <v>114.4</v>
      </c>
      <c r="LH77" s="2">
        <v>134.4</v>
      </c>
      <c r="LI77" s="2">
        <v>104.3</v>
      </c>
      <c r="LJ77" s="2">
        <v>109.6</v>
      </c>
      <c r="LK77" s="2">
        <v>119.5</v>
      </c>
      <c r="LL77" s="2">
        <v>135.80000000000001</v>
      </c>
      <c r="LM77" s="2">
        <v>229.7</v>
      </c>
      <c r="LN77" s="2">
        <v>120.8</v>
      </c>
      <c r="LO77" s="2">
        <v>85.7</v>
      </c>
      <c r="LP77" s="2">
        <v>115.7</v>
      </c>
      <c r="LQ77" s="2">
        <v>122.7</v>
      </c>
      <c r="LR77" s="2">
        <v>127.3</v>
      </c>
      <c r="LS77" s="2">
        <v>121.1</v>
      </c>
      <c r="LT77" s="2">
        <v>131.4</v>
      </c>
      <c r="LU77" s="2">
        <v>108</v>
      </c>
      <c r="LV77" s="2">
        <v>109.7</v>
      </c>
      <c r="LW77" s="2">
        <v>125.2</v>
      </c>
      <c r="LX77" s="2">
        <v>144.69999999999999</v>
      </c>
      <c r="LY77" s="2">
        <v>214</v>
      </c>
      <c r="LZ77" s="2">
        <v>124.9</v>
      </c>
      <c r="MA77" s="2">
        <v>90.5</v>
      </c>
      <c r="MB77" s="2">
        <v>114.6</v>
      </c>
      <c r="MC77" s="2">
        <v>114.9</v>
      </c>
      <c r="MD77" s="2">
        <v>116.7</v>
      </c>
      <c r="ME77" s="2">
        <v>125.5</v>
      </c>
      <c r="MF77" s="2">
        <v>132.9</v>
      </c>
      <c r="MG77" s="2">
        <v>107.8</v>
      </c>
      <c r="MH77" s="2">
        <v>110.5</v>
      </c>
      <c r="MI77" s="2">
        <v>118.3</v>
      </c>
      <c r="MJ77" s="2">
        <v>137</v>
      </c>
      <c r="MK77" s="2">
        <v>211.3</v>
      </c>
      <c r="ML77" s="2">
        <v>114.4</v>
      </c>
      <c r="MM77" s="2">
        <v>91.3</v>
      </c>
      <c r="MN77" s="2">
        <v>115.6</v>
      </c>
      <c r="MO77" s="2">
        <v>115</v>
      </c>
      <c r="MP77" s="2">
        <v>112.4</v>
      </c>
    </row>
    <row r="78" spans="1:354" x14ac:dyDescent="0.25">
      <c r="A78" t="s">
        <v>76</v>
      </c>
      <c r="B78" s="12" t="s">
        <v>296</v>
      </c>
      <c r="C78" t="s">
        <v>213</v>
      </c>
      <c r="D78" t="str">
        <f t="shared" si="0"/>
        <v>Newspaper &amp; book retailing</v>
      </c>
      <c r="E78" s="2">
        <v>8.1</v>
      </c>
      <c r="F78" s="2">
        <v>7.5</v>
      </c>
      <c r="G78" s="2">
        <v>6.7</v>
      </c>
      <c r="H78" s="2">
        <v>7.8</v>
      </c>
      <c r="I78" s="2">
        <v>7.9</v>
      </c>
      <c r="J78" s="2">
        <v>7.8</v>
      </c>
      <c r="K78" s="2">
        <v>7.6</v>
      </c>
      <c r="L78" s="2">
        <v>8.8000000000000007</v>
      </c>
      <c r="M78" s="2">
        <v>12.9</v>
      </c>
      <c r="N78" s="2">
        <v>8</v>
      </c>
      <c r="O78" s="2">
        <v>8.9</v>
      </c>
      <c r="P78" s="2">
        <v>9.8000000000000007</v>
      </c>
      <c r="Q78" s="2">
        <v>10.5</v>
      </c>
      <c r="R78" s="2">
        <v>11.4</v>
      </c>
      <c r="S78" s="2">
        <v>11.3</v>
      </c>
      <c r="T78" s="2">
        <v>8.3000000000000007</v>
      </c>
      <c r="U78" s="2">
        <v>9</v>
      </c>
      <c r="V78" s="2">
        <v>9.1</v>
      </c>
      <c r="W78" s="2">
        <v>8.4</v>
      </c>
      <c r="X78" s="2">
        <v>9.1999999999999993</v>
      </c>
      <c r="Y78" s="2">
        <v>12.9</v>
      </c>
      <c r="Z78" s="2">
        <v>8.6999999999999993</v>
      </c>
      <c r="AA78" s="2">
        <v>9.3000000000000007</v>
      </c>
      <c r="AB78" s="2">
        <v>10.4</v>
      </c>
      <c r="AC78" s="2">
        <v>8.4</v>
      </c>
      <c r="AD78" s="2">
        <v>9.1999999999999993</v>
      </c>
      <c r="AE78" s="2">
        <v>9.1999999999999993</v>
      </c>
      <c r="AF78" s="2">
        <v>9.1999999999999993</v>
      </c>
      <c r="AG78" s="2">
        <v>9.1999999999999993</v>
      </c>
      <c r="AH78" s="2">
        <v>8.9</v>
      </c>
      <c r="AI78" s="2">
        <v>8.6</v>
      </c>
      <c r="AJ78" s="2">
        <v>8.9</v>
      </c>
      <c r="AK78" s="2">
        <v>8.9</v>
      </c>
      <c r="AL78" s="2">
        <v>9.3000000000000007</v>
      </c>
      <c r="AM78" s="2">
        <v>9.1999999999999993</v>
      </c>
      <c r="AN78" s="2">
        <v>9.9</v>
      </c>
      <c r="AO78" s="2">
        <v>9</v>
      </c>
      <c r="AP78" s="2">
        <v>10.8</v>
      </c>
      <c r="AQ78" s="2">
        <v>10.5</v>
      </c>
      <c r="AR78" s="2">
        <v>10.7</v>
      </c>
      <c r="AS78" s="2">
        <v>10.9</v>
      </c>
      <c r="AT78" s="2">
        <v>9.9</v>
      </c>
      <c r="AU78" s="2">
        <v>11.6</v>
      </c>
      <c r="AV78" s="2">
        <v>11.9</v>
      </c>
      <c r="AW78" s="2">
        <v>13.3</v>
      </c>
      <c r="AX78" s="2">
        <v>10.8</v>
      </c>
      <c r="AY78" s="2">
        <v>11.5</v>
      </c>
      <c r="AZ78" s="2">
        <v>11</v>
      </c>
      <c r="BA78" s="2">
        <v>9.6</v>
      </c>
      <c r="BB78" s="2">
        <v>10.8</v>
      </c>
      <c r="BC78" s="2">
        <v>10.3</v>
      </c>
      <c r="BD78" s="2">
        <v>11.6</v>
      </c>
      <c r="BE78" s="2">
        <v>11.6</v>
      </c>
      <c r="BF78" s="2">
        <v>11.1</v>
      </c>
      <c r="BG78" s="2">
        <v>10.3</v>
      </c>
      <c r="BH78" s="2">
        <v>10.3</v>
      </c>
      <c r="BI78" s="2">
        <v>11.6</v>
      </c>
      <c r="BJ78" s="2">
        <v>8.6999999999999993</v>
      </c>
      <c r="BK78" s="2">
        <v>9.6999999999999993</v>
      </c>
      <c r="BL78" s="2">
        <v>10.6</v>
      </c>
      <c r="BM78" s="2">
        <v>10.8</v>
      </c>
      <c r="BN78" s="2">
        <v>10.9</v>
      </c>
      <c r="BO78" s="2">
        <v>10.6</v>
      </c>
      <c r="BP78" s="2">
        <v>10.6</v>
      </c>
      <c r="BQ78" s="2">
        <v>10.9</v>
      </c>
      <c r="BR78" s="2">
        <v>10.9</v>
      </c>
      <c r="BS78" s="2">
        <v>10</v>
      </c>
      <c r="BT78" s="2">
        <v>10.5</v>
      </c>
      <c r="BU78" s="2">
        <v>12.9</v>
      </c>
      <c r="BV78" s="2">
        <v>8.6999999999999993</v>
      </c>
      <c r="BW78" s="2">
        <v>10.8</v>
      </c>
      <c r="BX78" s="2">
        <v>12.1</v>
      </c>
      <c r="BY78" s="2">
        <v>9.4</v>
      </c>
      <c r="BZ78" s="2">
        <v>10.5</v>
      </c>
      <c r="CA78" s="2">
        <v>10.3</v>
      </c>
      <c r="CB78" s="2">
        <v>10.8</v>
      </c>
      <c r="CC78" s="2">
        <v>10.9</v>
      </c>
      <c r="CD78" s="2">
        <v>11</v>
      </c>
      <c r="CE78" s="2">
        <v>11.7</v>
      </c>
      <c r="CF78" s="2">
        <v>12.4</v>
      </c>
      <c r="CG78" s="2">
        <v>15.8</v>
      </c>
      <c r="CH78" s="2">
        <v>11.1</v>
      </c>
      <c r="CI78" s="2">
        <v>11.3</v>
      </c>
      <c r="CJ78" s="2">
        <v>12.2</v>
      </c>
      <c r="CK78" s="2">
        <v>10.7</v>
      </c>
      <c r="CL78" s="2">
        <v>11.6</v>
      </c>
      <c r="CM78" s="2">
        <v>11.1</v>
      </c>
      <c r="CN78" s="2">
        <v>11.3</v>
      </c>
      <c r="CO78" s="2">
        <v>12</v>
      </c>
      <c r="CP78" s="2">
        <v>11.4</v>
      </c>
      <c r="CQ78" s="2">
        <v>11</v>
      </c>
      <c r="CR78" s="2">
        <v>11.9</v>
      </c>
      <c r="CS78" s="2">
        <v>17.399999999999999</v>
      </c>
      <c r="CT78" s="2">
        <v>12.9</v>
      </c>
      <c r="CU78" s="2">
        <v>12.2</v>
      </c>
      <c r="CV78" s="2">
        <v>14.6</v>
      </c>
      <c r="CW78" s="2">
        <v>12</v>
      </c>
      <c r="CX78" s="2">
        <v>13.6</v>
      </c>
      <c r="CY78" s="2">
        <v>13.2</v>
      </c>
      <c r="CZ78" s="2">
        <v>14</v>
      </c>
      <c r="DA78" s="2">
        <v>14.5</v>
      </c>
      <c r="DB78" s="2">
        <v>12.2</v>
      </c>
      <c r="DC78" s="2">
        <v>12.8</v>
      </c>
      <c r="DD78" s="2">
        <v>15.5</v>
      </c>
      <c r="DE78" s="2">
        <v>19.3</v>
      </c>
      <c r="DF78" s="2">
        <v>12.4</v>
      </c>
      <c r="DG78" s="2">
        <v>12.6</v>
      </c>
      <c r="DH78" s="2">
        <v>14.9</v>
      </c>
      <c r="DI78" s="2">
        <v>12</v>
      </c>
      <c r="DJ78" s="2">
        <v>13.4</v>
      </c>
      <c r="DK78" s="2">
        <v>11.3</v>
      </c>
      <c r="DL78" s="2">
        <v>11.5</v>
      </c>
      <c r="DM78" s="2">
        <v>12.2</v>
      </c>
      <c r="DN78" s="2">
        <v>11.4</v>
      </c>
      <c r="DO78" s="2">
        <v>11.5</v>
      </c>
      <c r="DP78" s="2">
        <v>12</v>
      </c>
      <c r="DQ78" s="2">
        <v>14.4</v>
      </c>
      <c r="DR78" s="2">
        <v>11.6</v>
      </c>
      <c r="DS78" s="2">
        <v>11.7</v>
      </c>
      <c r="DT78" s="2">
        <v>12.6</v>
      </c>
      <c r="DU78" s="2">
        <v>10.9</v>
      </c>
      <c r="DV78" s="2">
        <v>11.4</v>
      </c>
      <c r="DW78" s="2">
        <v>10.4</v>
      </c>
      <c r="DX78" s="2">
        <v>12.3</v>
      </c>
      <c r="DY78" s="2">
        <v>12.1</v>
      </c>
      <c r="DZ78" s="2">
        <v>10.3</v>
      </c>
      <c r="EA78" s="2">
        <v>10.199999999999999</v>
      </c>
      <c r="EB78" s="2">
        <v>10.3</v>
      </c>
      <c r="EC78" s="2">
        <v>16.899999999999999</v>
      </c>
      <c r="ED78" s="2">
        <v>10.7</v>
      </c>
      <c r="EE78" s="2">
        <v>10</v>
      </c>
      <c r="EF78" s="2">
        <v>14.8</v>
      </c>
      <c r="EG78" s="2">
        <v>12.8</v>
      </c>
      <c r="EH78" s="2">
        <v>13.4</v>
      </c>
      <c r="EI78" s="2">
        <v>14.4</v>
      </c>
      <c r="EJ78" s="2">
        <v>16.600000000000001</v>
      </c>
      <c r="EK78" s="2">
        <v>15.7</v>
      </c>
      <c r="EL78" s="2">
        <v>16.5</v>
      </c>
      <c r="EM78" s="2">
        <v>16.100000000000001</v>
      </c>
      <c r="EN78" s="2">
        <v>17</v>
      </c>
      <c r="EO78" s="2">
        <v>21.5</v>
      </c>
      <c r="EP78" s="2">
        <v>15.5</v>
      </c>
      <c r="EQ78" s="2">
        <v>16.7</v>
      </c>
      <c r="ER78" s="2">
        <v>16.899999999999999</v>
      </c>
      <c r="ES78" s="2">
        <v>14.2</v>
      </c>
      <c r="ET78" s="2">
        <v>14.9</v>
      </c>
      <c r="EU78" s="2">
        <v>14.8</v>
      </c>
      <c r="EV78" s="2">
        <v>15.2</v>
      </c>
      <c r="EW78" s="2">
        <v>15.2</v>
      </c>
      <c r="EX78" s="2">
        <v>12.4</v>
      </c>
      <c r="EY78" s="2">
        <v>12.5</v>
      </c>
      <c r="EZ78" s="2">
        <v>14.5</v>
      </c>
      <c r="FA78" s="2">
        <v>20.8</v>
      </c>
      <c r="FB78" s="2">
        <v>14.3</v>
      </c>
      <c r="FC78" s="2">
        <v>15.1</v>
      </c>
      <c r="FD78" s="2">
        <v>16</v>
      </c>
      <c r="FE78" s="2">
        <v>14.5</v>
      </c>
      <c r="FF78" s="2">
        <v>16.399999999999999</v>
      </c>
      <c r="FG78" s="2">
        <v>15.1</v>
      </c>
      <c r="FH78" s="2">
        <v>16.2</v>
      </c>
      <c r="FI78" s="2">
        <v>17.3</v>
      </c>
      <c r="FJ78" s="2">
        <v>15.9</v>
      </c>
      <c r="FK78" s="2">
        <v>16.100000000000001</v>
      </c>
      <c r="FL78" s="2">
        <v>18.2</v>
      </c>
      <c r="FM78" s="2">
        <v>24.7</v>
      </c>
      <c r="FN78" s="2">
        <v>17.899999999999999</v>
      </c>
      <c r="FO78" s="2">
        <v>17.7</v>
      </c>
      <c r="FP78" s="2">
        <v>18.600000000000001</v>
      </c>
      <c r="FQ78" s="2">
        <v>16.3</v>
      </c>
      <c r="FR78" s="2">
        <v>16.7</v>
      </c>
      <c r="FS78" s="2">
        <v>15.4</v>
      </c>
      <c r="FT78" s="2">
        <v>18.100000000000001</v>
      </c>
      <c r="FU78" s="2">
        <v>17.7</v>
      </c>
      <c r="FV78" s="2">
        <v>16.2</v>
      </c>
      <c r="FW78" s="2">
        <v>17.899999999999999</v>
      </c>
      <c r="FX78" s="2">
        <v>18.399999999999999</v>
      </c>
      <c r="FY78" s="2">
        <v>22.9</v>
      </c>
      <c r="FZ78" s="2">
        <v>14.8</v>
      </c>
      <c r="GA78" s="2">
        <v>13.7</v>
      </c>
      <c r="GB78" s="2">
        <v>15.6</v>
      </c>
      <c r="GC78" s="2">
        <v>14.9</v>
      </c>
      <c r="GD78" s="2">
        <v>15.7</v>
      </c>
      <c r="GE78" s="2">
        <v>14.5</v>
      </c>
      <c r="GF78" s="2">
        <v>16</v>
      </c>
      <c r="GG78" s="2">
        <v>16.3</v>
      </c>
      <c r="GH78" s="2">
        <v>15.9</v>
      </c>
      <c r="GI78" s="2">
        <v>14.7</v>
      </c>
      <c r="GJ78" s="2">
        <v>14.5</v>
      </c>
      <c r="GK78" s="2">
        <v>18.399999999999999</v>
      </c>
      <c r="GL78" s="2">
        <v>15.2</v>
      </c>
      <c r="GM78" s="2">
        <v>13.9</v>
      </c>
      <c r="GN78" s="2">
        <v>16.100000000000001</v>
      </c>
      <c r="GO78" s="2">
        <v>14</v>
      </c>
      <c r="GP78" s="2">
        <v>15.1</v>
      </c>
      <c r="GQ78" s="2">
        <v>15.7</v>
      </c>
      <c r="GR78" s="2">
        <v>15.7</v>
      </c>
      <c r="GS78" s="2">
        <v>15.5</v>
      </c>
      <c r="GT78" s="2">
        <v>15.2</v>
      </c>
      <c r="GU78" s="2">
        <v>15.9</v>
      </c>
      <c r="GV78" s="2">
        <v>15.4</v>
      </c>
      <c r="GW78" s="2">
        <v>19.8</v>
      </c>
      <c r="GX78" s="2">
        <v>16</v>
      </c>
      <c r="GY78" s="2">
        <v>15.8</v>
      </c>
      <c r="GZ78" s="2">
        <v>18.399999999999999</v>
      </c>
      <c r="HA78" s="2">
        <v>14.9</v>
      </c>
      <c r="HB78" s="2">
        <v>14.5</v>
      </c>
      <c r="HC78" s="2">
        <v>14.5</v>
      </c>
      <c r="HD78" s="2">
        <v>16</v>
      </c>
      <c r="HE78" s="2">
        <v>15.8</v>
      </c>
      <c r="HF78" s="2">
        <v>16.2</v>
      </c>
      <c r="HG78" s="2">
        <v>16</v>
      </c>
      <c r="HH78" s="2">
        <v>19.600000000000001</v>
      </c>
      <c r="HI78" s="2">
        <v>28.5</v>
      </c>
      <c r="HJ78" s="2">
        <v>14.9</v>
      </c>
      <c r="HK78" s="2">
        <v>16.2</v>
      </c>
      <c r="HL78" s="2">
        <v>18.7</v>
      </c>
      <c r="HM78" s="2">
        <v>13.8</v>
      </c>
      <c r="HN78" s="2">
        <v>13.7</v>
      </c>
      <c r="HO78" s="2">
        <v>13.8</v>
      </c>
      <c r="HP78" s="2">
        <v>14.6</v>
      </c>
      <c r="HQ78" s="2">
        <v>14.9</v>
      </c>
      <c r="HR78" s="2">
        <v>13.4</v>
      </c>
      <c r="HS78" s="2">
        <v>14.1</v>
      </c>
      <c r="HT78" s="2">
        <v>15.7</v>
      </c>
      <c r="HU78" s="2">
        <v>19.899999999999999</v>
      </c>
      <c r="HV78" s="2">
        <v>12.7</v>
      </c>
      <c r="HW78" s="2">
        <v>13.4</v>
      </c>
      <c r="HX78" s="2">
        <v>14.8</v>
      </c>
      <c r="HY78" s="2">
        <v>12.7</v>
      </c>
      <c r="HZ78" s="2">
        <v>13.8</v>
      </c>
      <c r="IA78" s="2">
        <v>13.5</v>
      </c>
      <c r="IB78" s="2">
        <v>16.100000000000001</v>
      </c>
      <c r="IC78" s="2">
        <v>15.8</v>
      </c>
      <c r="ID78" s="2">
        <v>13.1</v>
      </c>
      <c r="IE78" s="2">
        <v>13.3</v>
      </c>
      <c r="IF78" s="2">
        <v>14.3</v>
      </c>
      <c r="IG78" s="2">
        <v>19.3</v>
      </c>
      <c r="IH78" s="2">
        <v>16.5</v>
      </c>
      <c r="II78" s="2">
        <v>16.7</v>
      </c>
      <c r="IJ78" s="2">
        <v>19.7</v>
      </c>
      <c r="IK78" s="2">
        <v>14.1</v>
      </c>
      <c r="IL78" s="2">
        <v>14.9</v>
      </c>
      <c r="IM78" s="2">
        <v>13.8</v>
      </c>
      <c r="IN78" s="2">
        <v>18.7</v>
      </c>
      <c r="IO78" s="2">
        <v>22.3</v>
      </c>
      <c r="IP78" s="2">
        <v>18.899999999999999</v>
      </c>
      <c r="IQ78" s="2">
        <v>19.3</v>
      </c>
      <c r="IR78" s="2">
        <v>18.8</v>
      </c>
      <c r="IS78" s="2">
        <v>26</v>
      </c>
      <c r="IT78" s="2">
        <v>21.1</v>
      </c>
      <c r="IU78" s="2">
        <v>20.8</v>
      </c>
      <c r="IV78" s="2">
        <v>23.2</v>
      </c>
      <c r="IW78" s="2">
        <v>20.3</v>
      </c>
      <c r="IX78" s="2">
        <v>22.7</v>
      </c>
      <c r="IY78" s="2">
        <v>19.5</v>
      </c>
      <c r="IZ78" s="2">
        <v>20</v>
      </c>
      <c r="JA78" s="2">
        <v>18.8</v>
      </c>
      <c r="JB78" s="2">
        <v>19.100000000000001</v>
      </c>
      <c r="JC78" s="2">
        <v>21.1</v>
      </c>
      <c r="JD78" s="2">
        <v>21.5</v>
      </c>
      <c r="JE78" s="2">
        <v>33.5</v>
      </c>
      <c r="JF78" s="2">
        <v>25.2</v>
      </c>
      <c r="JG78" s="2">
        <v>24.3</v>
      </c>
      <c r="JH78" s="2">
        <v>26.6</v>
      </c>
      <c r="JI78" s="2">
        <v>26.7</v>
      </c>
      <c r="JJ78" s="2">
        <v>25.6</v>
      </c>
      <c r="JK78" s="2">
        <v>24.4</v>
      </c>
      <c r="JL78" s="2">
        <v>30.1</v>
      </c>
      <c r="JM78" s="2">
        <v>27.5</v>
      </c>
      <c r="JN78" s="2">
        <v>26.4</v>
      </c>
      <c r="JO78" s="2">
        <v>26.6</v>
      </c>
      <c r="JP78" s="2">
        <v>28.4</v>
      </c>
      <c r="JQ78" s="2">
        <v>44.9</v>
      </c>
      <c r="JR78" s="2">
        <v>26.4</v>
      </c>
      <c r="JS78" s="2">
        <v>29.4</v>
      </c>
      <c r="JT78" s="2">
        <v>30.6</v>
      </c>
      <c r="JU78" s="2">
        <v>28.6</v>
      </c>
      <c r="JV78" s="2">
        <v>28.3</v>
      </c>
      <c r="JW78" s="2">
        <v>28</v>
      </c>
      <c r="JX78" s="2">
        <v>34.9</v>
      </c>
      <c r="JY78" s="2">
        <v>29.1</v>
      </c>
      <c r="JZ78" s="2">
        <v>28.3</v>
      </c>
      <c r="KA78" s="2">
        <v>27.4</v>
      </c>
      <c r="KB78" s="2">
        <v>29.3</v>
      </c>
      <c r="KC78" s="2">
        <v>42.3</v>
      </c>
      <c r="KD78" s="2">
        <v>28.5</v>
      </c>
      <c r="KE78" s="2">
        <v>30.7</v>
      </c>
      <c r="KF78" s="2">
        <v>33</v>
      </c>
      <c r="KG78" s="2">
        <v>28.8</v>
      </c>
      <c r="KH78" s="2">
        <v>29.7</v>
      </c>
      <c r="KI78" s="2">
        <v>29.2</v>
      </c>
      <c r="KJ78" s="2">
        <v>29.3</v>
      </c>
      <c r="KK78" s="2">
        <v>30</v>
      </c>
      <c r="KL78" s="2">
        <v>25.5</v>
      </c>
      <c r="KM78" s="2">
        <v>25.9</v>
      </c>
      <c r="KN78" s="2">
        <v>27.7</v>
      </c>
      <c r="KO78" s="2">
        <v>39.5</v>
      </c>
      <c r="KP78" s="2">
        <v>23.7</v>
      </c>
      <c r="KQ78" s="2">
        <v>26.9</v>
      </c>
      <c r="KR78" s="2">
        <v>27.8</v>
      </c>
      <c r="KS78" s="2">
        <v>22.1</v>
      </c>
      <c r="KT78" s="2">
        <v>23.5</v>
      </c>
      <c r="KU78" s="2">
        <v>22</v>
      </c>
      <c r="KV78" s="2">
        <v>27.1</v>
      </c>
      <c r="KW78" s="2">
        <v>24.6</v>
      </c>
      <c r="KX78" s="2">
        <v>20.5</v>
      </c>
      <c r="KY78" s="2">
        <v>18</v>
      </c>
      <c r="KZ78" s="2">
        <v>19.100000000000001</v>
      </c>
      <c r="LA78" s="2">
        <v>28.7</v>
      </c>
      <c r="LB78" s="2">
        <v>20.8</v>
      </c>
      <c r="LC78" s="2">
        <v>22.4</v>
      </c>
      <c r="LD78" s="2">
        <v>22.5</v>
      </c>
      <c r="LE78" s="2">
        <v>16.899999999999999</v>
      </c>
      <c r="LF78" s="2">
        <v>17.8</v>
      </c>
      <c r="LG78" s="2">
        <v>16</v>
      </c>
      <c r="LH78" s="2">
        <v>19.100000000000001</v>
      </c>
      <c r="LI78" s="2">
        <v>18.2</v>
      </c>
      <c r="LJ78" s="2">
        <v>15.9</v>
      </c>
      <c r="LK78" s="2">
        <v>16.3</v>
      </c>
      <c r="LL78" s="2">
        <v>15.7</v>
      </c>
      <c r="LM78" s="2">
        <v>24.7</v>
      </c>
      <c r="LN78" s="2">
        <v>15.5</v>
      </c>
      <c r="LO78" s="2">
        <v>17.399999999999999</v>
      </c>
      <c r="LP78" s="2">
        <v>19.8</v>
      </c>
      <c r="LQ78" s="2">
        <v>18.100000000000001</v>
      </c>
      <c r="LR78" s="2">
        <v>18.3</v>
      </c>
      <c r="LS78" s="2">
        <v>17.7</v>
      </c>
      <c r="LT78" s="2">
        <v>25</v>
      </c>
      <c r="LU78" s="2">
        <v>23.8</v>
      </c>
      <c r="LV78" s="2">
        <v>24.6</v>
      </c>
      <c r="LW78" s="2">
        <v>20.100000000000001</v>
      </c>
      <c r="LX78" s="2">
        <v>23</v>
      </c>
      <c r="LY78" s="2">
        <v>34.4</v>
      </c>
      <c r="LZ78" s="2">
        <v>30.7</v>
      </c>
      <c r="MA78" s="2">
        <v>26.5</v>
      </c>
      <c r="MB78" s="2">
        <v>30.6</v>
      </c>
      <c r="MC78" s="2">
        <v>25.4</v>
      </c>
      <c r="MD78" s="2">
        <v>23.1</v>
      </c>
      <c r="ME78" s="2">
        <v>22</v>
      </c>
      <c r="MF78" s="2">
        <v>23.3</v>
      </c>
      <c r="MG78" s="2">
        <v>24.1</v>
      </c>
      <c r="MH78" s="2">
        <v>22.7</v>
      </c>
      <c r="MI78" s="2">
        <v>22.7</v>
      </c>
      <c r="MJ78" s="2">
        <v>25.4</v>
      </c>
      <c r="MK78" s="2">
        <v>38.6</v>
      </c>
      <c r="ML78" s="2">
        <v>27.1</v>
      </c>
      <c r="MM78" s="2">
        <v>24.2</v>
      </c>
      <c r="MN78" s="2">
        <v>26.8</v>
      </c>
      <c r="MO78" s="2">
        <v>21</v>
      </c>
      <c r="MP78" s="2">
        <v>22.9</v>
      </c>
    </row>
    <row r="79" spans="1:354" x14ac:dyDescent="0.25">
      <c r="A79" t="s">
        <v>77</v>
      </c>
      <c r="B79" s="12" t="s">
        <v>297</v>
      </c>
      <c r="C79" t="s">
        <v>213</v>
      </c>
      <c r="D79" t="str">
        <f t="shared" si="0"/>
        <v>Other recreational goods retailing</v>
      </c>
      <c r="E79" s="2">
        <v>6.1</v>
      </c>
      <c r="F79" s="2">
        <v>6.5</v>
      </c>
      <c r="G79" s="2">
        <v>6.1</v>
      </c>
      <c r="H79" s="2">
        <v>6.6</v>
      </c>
      <c r="I79" s="2">
        <v>6.3</v>
      </c>
      <c r="J79" s="2">
        <v>6.4</v>
      </c>
      <c r="K79" s="2">
        <v>7.4</v>
      </c>
      <c r="L79" s="2">
        <v>7.8</v>
      </c>
      <c r="M79" s="2">
        <v>10.5</v>
      </c>
      <c r="N79" s="2">
        <v>6.7</v>
      </c>
      <c r="O79" s="2">
        <v>6.4</v>
      </c>
      <c r="P79" s="2">
        <v>7.7</v>
      </c>
      <c r="Q79" s="2">
        <v>7.5</v>
      </c>
      <c r="R79" s="2">
        <v>7.7</v>
      </c>
      <c r="S79" s="2">
        <v>7.4</v>
      </c>
      <c r="T79" s="2">
        <v>8.1</v>
      </c>
      <c r="U79" s="2">
        <v>8.5</v>
      </c>
      <c r="V79" s="2">
        <v>8.3000000000000007</v>
      </c>
      <c r="W79" s="2">
        <v>8</v>
      </c>
      <c r="X79" s="2">
        <v>8.6</v>
      </c>
      <c r="Y79" s="2">
        <v>11.6</v>
      </c>
      <c r="Z79" s="2">
        <v>7.2</v>
      </c>
      <c r="AA79" s="2">
        <v>7.2</v>
      </c>
      <c r="AB79" s="2">
        <v>8.1999999999999993</v>
      </c>
      <c r="AC79" s="2">
        <v>7.8</v>
      </c>
      <c r="AD79" s="2">
        <v>8.6999999999999993</v>
      </c>
      <c r="AE79" s="2">
        <v>8.1999999999999993</v>
      </c>
      <c r="AF79" s="2">
        <v>8.1999999999999993</v>
      </c>
      <c r="AG79" s="2">
        <v>8.4</v>
      </c>
      <c r="AH79" s="2">
        <v>7.8</v>
      </c>
      <c r="AI79" s="2">
        <v>8.6999999999999993</v>
      </c>
      <c r="AJ79" s="2">
        <v>9.3000000000000007</v>
      </c>
      <c r="AK79" s="2">
        <v>11.4</v>
      </c>
      <c r="AL79" s="2">
        <v>8.3000000000000007</v>
      </c>
      <c r="AM79" s="2">
        <v>8.4</v>
      </c>
      <c r="AN79" s="2">
        <v>9.1999999999999993</v>
      </c>
      <c r="AO79" s="2">
        <v>8.6</v>
      </c>
      <c r="AP79" s="2">
        <v>9.4</v>
      </c>
      <c r="AQ79" s="2">
        <v>8.5</v>
      </c>
      <c r="AR79" s="2">
        <v>8.6999999999999993</v>
      </c>
      <c r="AS79" s="2">
        <v>9.1</v>
      </c>
      <c r="AT79" s="2">
        <v>8.6</v>
      </c>
      <c r="AU79" s="2">
        <v>9.8000000000000007</v>
      </c>
      <c r="AV79" s="2">
        <v>10.1</v>
      </c>
      <c r="AW79" s="2">
        <v>13.2</v>
      </c>
      <c r="AX79" s="2">
        <v>9.1</v>
      </c>
      <c r="AY79" s="2">
        <v>8.6999999999999993</v>
      </c>
      <c r="AZ79" s="2">
        <v>9.3000000000000007</v>
      </c>
      <c r="BA79" s="2">
        <v>10</v>
      </c>
      <c r="BB79" s="2">
        <v>10.3</v>
      </c>
      <c r="BC79" s="2">
        <v>9.1</v>
      </c>
      <c r="BD79" s="2">
        <v>9.6</v>
      </c>
      <c r="BE79" s="2">
        <v>9.9</v>
      </c>
      <c r="BF79" s="2">
        <v>9.9</v>
      </c>
      <c r="BG79" s="2">
        <v>10.3</v>
      </c>
      <c r="BH79" s="2">
        <v>10</v>
      </c>
      <c r="BI79" s="2">
        <v>13.4</v>
      </c>
      <c r="BJ79" s="2">
        <v>10.1</v>
      </c>
      <c r="BK79" s="2">
        <v>9.1999999999999993</v>
      </c>
      <c r="BL79" s="2">
        <v>10.199999999999999</v>
      </c>
      <c r="BM79" s="2">
        <v>10.3</v>
      </c>
      <c r="BN79" s="2">
        <v>10.8</v>
      </c>
      <c r="BO79" s="2">
        <v>9.9</v>
      </c>
      <c r="BP79" s="2">
        <v>11.1</v>
      </c>
      <c r="BQ79" s="2">
        <v>10.7</v>
      </c>
      <c r="BR79" s="2">
        <v>11.4</v>
      </c>
      <c r="BS79" s="2">
        <v>11.2</v>
      </c>
      <c r="BT79" s="2">
        <v>11.5</v>
      </c>
      <c r="BU79" s="2">
        <v>15.3</v>
      </c>
      <c r="BV79" s="2">
        <v>10.6</v>
      </c>
      <c r="BW79" s="2">
        <v>11.4</v>
      </c>
      <c r="BX79" s="2">
        <v>12.4</v>
      </c>
      <c r="BY79" s="2">
        <v>11.2</v>
      </c>
      <c r="BZ79" s="2">
        <v>12.1</v>
      </c>
      <c r="CA79" s="2">
        <v>11.9</v>
      </c>
      <c r="CB79" s="2">
        <v>13.1</v>
      </c>
      <c r="CC79" s="2">
        <v>13.4</v>
      </c>
      <c r="CD79" s="2">
        <v>11.8</v>
      </c>
      <c r="CE79" s="2">
        <v>12.4</v>
      </c>
      <c r="CF79" s="2">
        <v>12.7</v>
      </c>
      <c r="CG79" s="2">
        <v>20.3</v>
      </c>
      <c r="CH79" s="2">
        <v>11.6</v>
      </c>
      <c r="CI79" s="2">
        <v>11.2</v>
      </c>
      <c r="CJ79" s="2">
        <v>13.1</v>
      </c>
      <c r="CK79" s="2">
        <v>12.2</v>
      </c>
      <c r="CL79" s="2">
        <v>13.6</v>
      </c>
      <c r="CM79" s="2">
        <v>13.9</v>
      </c>
      <c r="CN79" s="2">
        <v>13.4</v>
      </c>
      <c r="CO79" s="2">
        <v>13.4</v>
      </c>
      <c r="CP79" s="2">
        <v>14.4</v>
      </c>
      <c r="CQ79" s="2">
        <v>13.4</v>
      </c>
      <c r="CR79" s="2">
        <v>13.6</v>
      </c>
      <c r="CS79" s="2">
        <v>18.7</v>
      </c>
      <c r="CT79" s="2">
        <v>13.2</v>
      </c>
      <c r="CU79" s="2">
        <v>12.2</v>
      </c>
      <c r="CV79" s="2">
        <v>13.8</v>
      </c>
      <c r="CW79" s="2">
        <v>13.9</v>
      </c>
      <c r="CX79" s="2">
        <v>14.1</v>
      </c>
      <c r="CY79" s="2">
        <v>12.8</v>
      </c>
      <c r="CZ79" s="2">
        <v>12.3</v>
      </c>
      <c r="DA79" s="2">
        <v>13.1</v>
      </c>
      <c r="DB79" s="2">
        <v>14.2</v>
      </c>
      <c r="DC79" s="2">
        <v>13.2</v>
      </c>
      <c r="DD79" s="2">
        <v>14.6</v>
      </c>
      <c r="DE79" s="2">
        <v>22</v>
      </c>
      <c r="DF79" s="2">
        <v>14.9</v>
      </c>
      <c r="DG79" s="2">
        <v>13.6</v>
      </c>
      <c r="DH79" s="2">
        <v>14.6</v>
      </c>
      <c r="DI79" s="2">
        <v>13.7</v>
      </c>
      <c r="DJ79" s="2">
        <v>14</v>
      </c>
      <c r="DK79" s="2">
        <v>12.5</v>
      </c>
      <c r="DL79" s="2">
        <v>13.3</v>
      </c>
      <c r="DM79" s="2">
        <v>13.5</v>
      </c>
      <c r="DN79" s="2">
        <v>13.6</v>
      </c>
      <c r="DO79" s="2">
        <v>13.7</v>
      </c>
      <c r="DP79" s="2">
        <v>13.3</v>
      </c>
      <c r="DQ79" s="2">
        <v>17.7</v>
      </c>
      <c r="DR79" s="2">
        <v>14.5</v>
      </c>
      <c r="DS79" s="2">
        <v>12.7</v>
      </c>
      <c r="DT79" s="2">
        <v>13.5</v>
      </c>
      <c r="DU79" s="2">
        <v>14.6</v>
      </c>
      <c r="DV79" s="2">
        <v>13.7</v>
      </c>
      <c r="DW79" s="2">
        <v>13.4</v>
      </c>
      <c r="DX79" s="2">
        <v>13.4</v>
      </c>
      <c r="DY79" s="2">
        <v>12.3</v>
      </c>
      <c r="DZ79" s="2">
        <v>14.6</v>
      </c>
      <c r="EA79" s="2">
        <v>15.6</v>
      </c>
      <c r="EB79" s="2">
        <v>14.2</v>
      </c>
      <c r="EC79" s="2">
        <v>22.9</v>
      </c>
      <c r="ED79" s="2">
        <v>15.7</v>
      </c>
      <c r="EE79" s="2">
        <v>13.7</v>
      </c>
      <c r="EF79" s="2">
        <v>15.4</v>
      </c>
      <c r="EG79" s="2">
        <v>16.600000000000001</v>
      </c>
      <c r="EH79" s="2">
        <v>15.1</v>
      </c>
      <c r="EI79" s="2">
        <v>14.6</v>
      </c>
      <c r="EJ79" s="2">
        <v>14.4</v>
      </c>
      <c r="EK79" s="2">
        <v>13.6</v>
      </c>
      <c r="EL79" s="2">
        <v>15.3</v>
      </c>
      <c r="EM79" s="2">
        <v>15.7</v>
      </c>
      <c r="EN79" s="2">
        <v>16.3</v>
      </c>
      <c r="EO79" s="2">
        <v>25.7</v>
      </c>
      <c r="EP79" s="2">
        <v>18.2</v>
      </c>
      <c r="EQ79" s="2">
        <v>14.9</v>
      </c>
      <c r="ER79" s="2">
        <v>15.1</v>
      </c>
      <c r="ES79" s="2">
        <v>15.2</v>
      </c>
      <c r="ET79" s="2">
        <v>14.6</v>
      </c>
      <c r="EU79" s="2">
        <v>14.6</v>
      </c>
      <c r="EV79" s="2">
        <v>15.2</v>
      </c>
      <c r="EW79" s="2">
        <v>14.9</v>
      </c>
      <c r="EX79" s="2">
        <v>16.899999999999999</v>
      </c>
      <c r="EY79" s="2">
        <v>18.8</v>
      </c>
      <c r="EZ79" s="2">
        <v>19.7</v>
      </c>
      <c r="FA79" s="2">
        <v>29.4</v>
      </c>
      <c r="FB79" s="2">
        <v>18</v>
      </c>
      <c r="FC79" s="2">
        <v>15.7</v>
      </c>
      <c r="FD79" s="2">
        <v>18.100000000000001</v>
      </c>
      <c r="FE79" s="2">
        <v>19</v>
      </c>
      <c r="FF79" s="2">
        <v>19.3</v>
      </c>
      <c r="FG79" s="2">
        <v>18.3</v>
      </c>
      <c r="FH79" s="2">
        <v>17.5</v>
      </c>
      <c r="FI79" s="2">
        <v>17.600000000000001</v>
      </c>
      <c r="FJ79" s="2">
        <v>19.399999999999999</v>
      </c>
      <c r="FK79" s="2">
        <v>20.2</v>
      </c>
      <c r="FL79" s="2">
        <v>22.4</v>
      </c>
      <c r="FM79" s="2">
        <v>32.799999999999997</v>
      </c>
      <c r="FN79" s="2">
        <v>20.100000000000001</v>
      </c>
      <c r="FO79" s="2">
        <v>18.399999999999999</v>
      </c>
      <c r="FP79" s="2">
        <v>19.600000000000001</v>
      </c>
      <c r="FQ79" s="2">
        <v>19.5</v>
      </c>
      <c r="FR79" s="2">
        <v>19.5</v>
      </c>
      <c r="FS79" s="2">
        <v>19.399999999999999</v>
      </c>
      <c r="FT79" s="2">
        <v>19</v>
      </c>
      <c r="FU79" s="2">
        <v>18.899999999999999</v>
      </c>
      <c r="FV79" s="2">
        <v>19.2</v>
      </c>
      <c r="FW79" s="2">
        <v>20.5</v>
      </c>
      <c r="FX79" s="2">
        <v>22.1</v>
      </c>
      <c r="FY79" s="2">
        <v>35.6</v>
      </c>
      <c r="FZ79" s="2">
        <v>20.100000000000001</v>
      </c>
      <c r="GA79" s="2">
        <v>17</v>
      </c>
      <c r="GB79" s="2">
        <v>18</v>
      </c>
      <c r="GC79" s="2">
        <v>20</v>
      </c>
      <c r="GD79" s="2">
        <v>18.7</v>
      </c>
      <c r="GE79" s="2">
        <v>17.399999999999999</v>
      </c>
      <c r="GF79" s="2">
        <v>18.600000000000001</v>
      </c>
      <c r="GG79" s="2">
        <v>18.3</v>
      </c>
      <c r="GH79" s="2">
        <v>19.8</v>
      </c>
      <c r="GI79" s="2">
        <v>22.9</v>
      </c>
      <c r="GJ79" s="2">
        <v>25.3</v>
      </c>
      <c r="GK79" s="2">
        <v>39.1</v>
      </c>
      <c r="GL79" s="2">
        <v>21.7</v>
      </c>
      <c r="GM79" s="2">
        <v>17.899999999999999</v>
      </c>
      <c r="GN79" s="2">
        <v>21.5</v>
      </c>
      <c r="GO79" s="2">
        <v>21.2</v>
      </c>
      <c r="GP79" s="2">
        <v>20.5</v>
      </c>
      <c r="GQ79" s="2">
        <v>20.399999999999999</v>
      </c>
      <c r="GR79" s="2">
        <v>22.8</v>
      </c>
      <c r="GS79" s="2">
        <v>20.2</v>
      </c>
      <c r="GT79" s="2">
        <v>24</v>
      </c>
      <c r="GU79" s="2">
        <v>24</v>
      </c>
      <c r="GV79" s="2">
        <v>24.2</v>
      </c>
      <c r="GW79" s="2">
        <v>38.9</v>
      </c>
      <c r="GX79" s="2">
        <v>18.600000000000001</v>
      </c>
      <c r="GY79" s="2">
        <v>15.7</v>
      </c>
      <c r="GZ79" s="2">
        <v>17.2</v>
      </c>
      <c r="HA79" s="2">
        <v>17</v>
      </c>
      <c r="HB79" s="2">
        <v>17.600000000000001</v>
      </c>
      <c r="HC79" s="2">
        <v>17.899999999999999</v>
      </c>
      <c r="HD79" s="2">
        <v>18.399999999999999</v>
      </c>
      <c r="HE79" s="2">
        <v>18.100000000000001</v>
      </c>
      <c r="HF79" s="2">
        <v>21.4</v>
      </c>
      <c r="HG79" s="2">
        <v>18.899999999999999</v>
      </c>
      <c r="HH79" s="2">
        <v>21.7</v>
      </c>
      <c r="HI79" s="2">
        <v>30.4</v>
      </c>
      <c r="HJ79" s="2">
        <v>17</v>
      </c>
      <c r="HK79" s="2">
        <v>16.399999999999999</v>
      </c>
      <c r="HL79" s="2">
        <v>17.8</v>
      </c>
      <c r="HM79" s="2">
        <v>15.4</v>
      </c>
      <c r="HN79" s="2">
        <v>16.5</v>
      </c>
      <c r="HO79" s="2">
        <v>18</v>
      </c>
      <c r="HP79" s="2">
        <v>16.5</v>
      </c>
      <c r="HQ79" s="2">
        <v>17.3</v>
      </c>
      <c r="HR79" s="2">
        <v>18.7</v>
      </c>
      <c r="HS79" s="2">
        <v>15.7</v>
      </c>
      <c r="HT79" s="2">
        <v>19.8</v>
      </c>
      <c r="HU79" s="2">
        <v>30</v>
      </c>
      <c r="HV79" s="2">
        <v>17.100000000000001</v>
      </c>
      <c r="HW79" s="2">
        <v>14.8</v>
      </c>
      <c r="HX79" s="2">
        <v>16.5</v>
      </c>
      <c r="HY79" s="2">
        <v>17.7</v>
      </c>
      <c r="HZ79" s="2">
        <v>19.600000000000001</v>
      </c>
      <c r="IA79" s="2">
        <v>19.399999999999999</v>
      </c>
      <c r="IB79" s="2">
        <v>18.399999999999999</v>
      </c>
      <c r="IC79" s="2">
        <v>19.399999999999999</v>
      </c>
      <c r="ID79" s="2">
        <v>18.2</v>
      </c>
      <c r="IE79" s="2">
        <v>19.899999999999999</v>
      </c>
      <c r="IF79" s="2">
        <v>23.8</v>
      </c>
      <c r="IG79" s="2">
        <v>36.1</v>
      </c>
      <c r="IH79" s="2">
        <v>19.899999999999999</v>
      </c>
      <c r="II79" s="2">
        <v>17.2</v>
      </c>
      <c r="IJ79" s="2">
        <v>19.3</v>
      </c>
      <c r="IK79" s="2">
        <v>19.3</v>
      </c>
      <c r="IL79" s="2">
        <v>20.399999999999999</v>
      </c>
      <c r="IM79" s="2">
        <v>19.399999999999999</v>
      </c>
      <c r="IN79" s="2">
        <v>19.399999999999999</v>
      </c>
      <c r="IO79" s="2">
        <v>18.7</v>
      </c>
      <c r="IP79" s="2">
        <v>20.5</v>
      </c>
      <c r="IQ79" s="2">
        <v>23</v>
      </c>
      <c r="IR79" s="2">
        <v>25</v>
      </c>
      <c r="IS79" s="2">
        <v>39.299999999999997</v>
      </c>
      <c r="IT79" s="2">
        <v>23.1</v>
      </c>
      <c r="IU79" s="2">
        <v>19.5</v>
      </c>
      <c r="IV79" s="2">
        <v>22.3</v>
      </c>
      <c r="IW79" s="2">
        <v>22.1</v>
      </c>
      <c r="IX79" s="2">
        <v>21.9</v>
      </c>
      <c r="IY79" s="2">
        <v>22.7</v>
      </c>
      <c r="IZ79" s="2">
        <v>25.6</v>
      </c>
      <c r="JA79" s="2">
        <v>23.8</v>
      </c>
      <c r="JB79" s="2">
        <v>23.2</v>
      </c>
      <c r="JC79" s="2">
        <v>26.3</v>
      </c>
      <c r="JD79" s="2">
        <v>28.8</v>
      </c>
      <c r="JE79" s="2">
        <v>46.3</v>
      </c>
      <c r="JF79" s="2">
        <v>26.1</v>
      </c>
      <c r="JG79" s="2">
        <v>22.4</v>
      </c>
      <c r="JH79" s="2">
        <v>26.9</v>
      </c>
      <c r="JI79" s="2">
        <v>26.8</v>
      </c>
      <c r="JJ79" s="2">
        <v>25.2</v>
      </c>
      <c r="JK79" s="2">
        <v>28.1</v>
      </c>
      <c r="JL79" s="2">
        <v>27.1</v>
      </c>
      <c r="JM79" s="2">
        <v>25.3</v>
      </c>
      <c r="JN79" s="2">
        <v>26.4</v>
      </c>
      <c r="JO79" s="2">
        <v>28.6</v>
      </c>
      <c r="JP79" s="2">
        <v>33</v>
      </c>
      <c r="JQ79" s="2">
        <v>48.4</v>
      </c>
      <c r="JR79" s="2">
        <v>27.9</v>
      </c>
      <c r="JS79" s="2">
        <v>23.2</v>
      </c>
      <c r="JT79" s="2">
        <v>28</v>
      </c>
      <c r="JU79" s="2">
        <v>23.8</v>
      </c>
      <c r="JV79" s="2">
        <v>22.1</v>
      </c>
      <c r="JW79" s="2">
        <v>24.6</v>
      </c>
      <c r="JX79" s="2">
        <v>24.2</v>
      </c>
      <c r="JY79" s="2">
        <v>25.4</v>
      </c>
      <c r="JZ79" s="2">
        <v>25.2</v>
      </c>
      <c r="KA79" s="2">
        <v>27.1</v>
      </c>
      <c r="KB79" s="2">
        <v>30.4</v>
      </c>
      <c r="KC79" s="2">
        <v>48.8</v>
      </c>
      <c r="KD79" s="2">
        <v>26.8</v>
      </c>
      <c r="KE79" s="2">
        <v>23.2</v>
      </c>
      <c r="KF79" s="2">
        <v>26.7</v>
      </c>
      <c r="KG79" s="2">
        <v>25.2</v>
      </c>
      <c r="KH79" s="2">
        <v>26.9</v>
      </c>
      <c r="KI79" s="2">
        <v>26.9</v>
      </c>
      <c r="KJ79" s="2">
        <v>26.5</v>
      </c>
      <c r="KK79" s="2">
        <v>27.3</v>
      </c>
      <c r="KL79" s="2">
        <v>25.6</v>
      </c>
      <c r="KM79" s="2">
        <v>29</v>
      </c>
      <c r="KN79" s="2">
        <v>31.4</v>
      </c>
      <c r="KO79" s="2">
        <v>48.5</v>
      </c>
      <c r="KP79" s="2">
        <v>27.8</v>
      </c>
      <c r="KQ79" s="2">
        <v>24.8</v>
      </c>
      <c r="KR79" s="2">
        <v>30.2</v>
      </c>
      <c r="KS79" s="2">
        <v>27.7</v>
      </c>
      <c r="KT79" s="2">
        <v>27.4</v>
      </c>
      <c r="KU79" s="2">
        <v>27.5</v>
      </c>
      <c r="KV79" s="2">
        <v>26.6</v>
      </c>
      <c r="KW79" s="2">
        <v>27</v>
      </c>
      <c r="KX79" s="2">
        <v>27</v>
      </c>
      <c r="KY79" s="2">
        <v>27.6</v>
      </c>
      <c r="KZ79" s="2">
        <v>31.5</v>
      </c>
      <c r="LA79" s="2">
        <v>48</v>
      </c>
      <c r="LB79" s="2">
        <v>29.2</v>
      </c>
      <c r="LC79" s="2">
        <v>25.5</v>
      </c>
      <c r="LD79" s="2">
        <v>27.9</v>
      </c>
      <c r="LE79" s="2">
        <v>27.2</v>
      </c>
      <c r="LF79" s="2">
        <v>27.7</v>
      </c>
      <c r="LG79" s="2">
        <v>27.4</v>
      </c>
      <c r="LH79" s="2">
        <v>26.2</v>
      </c>
      <c r="LI79" s="2">
        <v>25.2</v>
      </c>
      <c r="LJ79" s="2">
        <v>25.3</v>
      </c>
      <c r="LK79" s="2">
        <v>28</v>
      </c>
      <c r="LL79" s="2">
        <v>29.7</v>
      </c>
      <c r="LM79" s="2">
        <v>49.2</v>
      </c>
      <c r="LN79" s="2">
        <v>32.299999999999997</v>
      </c>
      <c r="LO79" s="2">
        <v>26.4</v>
      </c>
      <c r="LP79" s="2">
        <v>30.5</v>
      </c>
      <c r="LQ79" s="2">
        <v>33.200000000000003</v>
      </c>
      <c r="LR79" s="2">
        <v>32.299999999999997</v>
      </c>
      <c r="LS79" s="2">
        <v>29</v>
      </c>
      <c r="LT79" s="2">
        <v>25.1</v>
      </c>
      <c r="LU79" s="2">
        <v>23.6</v>
      </c>
      <c r="LV79" s="2">
        <v>25.4</v>
      </c>
      <c r="LW79" s="2">
        <v>26.7</v>
      </c>
      <c r="LX79" s="2">
        <v>28.6</v>
      </c>
      <c r="LY79" s="2">
        <v>46.2</v>
      </c>
      <c r="LZ79" s="2">
        <v>24.5</v>
      </c>
      <c r="MA79" s="2">
        <v>21.3</v>
      </c>
      <c r="MB79" s="2">
        <v>23.8</v>
      </c>
      <c r="MC79" s="2">
        <v>24.7</v>
      </c>
      <c r="MD79" s="2">
        <v>23.9</v>
      </c>
      <c r="ME79" s="2">
        <v>23.8</v>
      </c>
      <c r="MF79" s="2">
        <v>23.9</v>
      </c>
      <c r="MG79" s="2">
        <v>21.2</v>
      </c>
      <c r="MH79" s="2">
        <v>23.6</v>
      </c>
      <c r="MI79" s="2">
        <v>22</v>
      </c>
      <c r="MJ79" s="2">
        <v>25.3</v>
      </c>
      <c r="MK79" s="2">
        <v>39.4</v>
      </c>
      <c r="ML79" s="2">
        <v>20.7</v>
      </c>
      <c r="MM79" s="2">
        <v>16.399999999999999</v>
      </c>
      <c r="MN79" s="2">
        <v>19.8</v>
      </c>
      <c r="MO79" s="2">
        <v>19.100000000000001</v>
      </c>
      <c r="MP79" s="2">
        <v>18.600000000000001</v>
      </c>
    </row>
    <row r="80" spans="1:354" x14ac:dyDescent="0.25">
      <c r="A80" t="s">
        <v>78</v>
      </c>
      <c r="B80" s="12" t="s">
        <v>298</v>
      </c>
      <c r="C80" t="s">
        <v>213</v>
      </c>
      <c r="D80" t="str">
        <f t="shared" si="0"/>
        <v>Pharmaceutical, cosmetic &amp; toiletry goods retailing</v>
      </c>
      <c r="E80" s="2">
        <v>7.2</v>
      </c>
      <c r="F80" s="2">
        <v>7.5</v>
      </c>
      <c r="G80" s="2">
        <v>7.5</v>
      </c>
      <c r="H80" s="2">
        <v>7.9</v>
      </c>
      <c r="I80" s="2">
        <v>8.3000000000000007</v>
      </c>
      <c r="J80" s="2">
        <v>7.8</v>
      </c>
      <c r="K80" s="2">
        <v>8.4</v>
      </c>
      <c r="L80" s="2">
        <v>8.8000000000000007</v>
      </c>
      <c r="M80" s="2">
        <v>11.1</v>
      </c>
      <c r="N80" s="2">
        <v>8.1</v>
      </c>
      <c r="O80" s="2">
        <v>7.1</v>
      </c>
      <c r="P80" s="2">
        <v>7.8</v>
      </c>
      <c r="Q80" s="2">
        <v>7.3</v>
      </c>
      <c r="R80" s="2">
        <v>8.1</v>
      </c>
      <c r="S80" s="2">
        <v>7.7</v>
      </c>
      <c r="T80" s="2">
        <v>8.3000000000000007</v>
      </c>
      <c r="U80" s="2">
        <v>8.5</v>
      </c>
      <c r="V80" s="2">
        <v>8.1999999999999993</v>
      </c>
      <c r="W80" s="2">
        <v>8.6999999999999993</v>
      </c>
      <c r="X80" s="2">
        <v>8.6</v>
      </c>
      <c r="Y80" s="2">
        <v>10.5</v>
      </c>
      <c r="Z80" s="2">
        <v>8.6999999999999993</v>
      </c>
      <c r="AA80" s="2">
        <v>8.5</v>
      </c>
      <c r="AB80" s="2">
        <v>8.6999999999999993</v>
      </c>
      <c r="AC80" s="2">
        <v>8.3000000000000007</v>
      </c>
      <c r="AD80" s="2">
        <v>8.8000000000000007</v>
      </c>
      <c r="AE80" s="2">
        <v>9.1</v>
      </c>
      <c r="AF80" s="2">
        <v>8.8000000000000007</v>
      </c>
      <c r="AG80" s="2">
        <v>9.4</v>
      </c>
      <c r="AH80" s="2">
        <v>8.8000000000000007</v>
      </c>
      <c r="AI80" s="2">
        <v>9.8000000000000007</v>
      </c>
      <c r="AJ80" s="2">
        <v>10.3</v>
      </c>
      <c r="AK80" s="2">
        <v>11</v>
      </c>
      <c r="AL80" s="2">
        <v>9</v>
      </c>
      <c r="AM80" s="2">
        <v>8.6999999999999993</v>
      </c>
      <c r="AN80" s="2">
        <v>9</v>
      </c>
      <c r="AO80" s="2">
        <v>8.3000000000000007</v>
      </c>
      <c r="AP80" s="2">
        <v>9.3000000000000007</v>
      </c>
      <c r="AQ80" s="2">
        <v>8.6999999999999993</v>
      </c>
      <c r="AR80" s="2">
        <v>9.5</v>
      </c>
      <c r="AS80" s="2">
        <v>9.1999999999999993</v>
      </c>
      <c r="AT80" s="2">
        <v>8.9</v>
      </c>
      <c r="AU80" s="2">
        <v>9.6</v>
      </c>
      <c r="AV80" s="2">
        <v>9.4</v>
      </c>
      <c r="AW80" s="2">
        <v>10.4</v>
      </c>
      <c r="AX80" s="2">
        <v>9.8000000000000007</v>
      </c>
      <c r="AY80" s="2">
        <v>8.6999999999999993</v>
      </c>
      <c r="AZ80" s="2">
        <v>9.1999999999999993</v>
      </c>
      <c r="BA80" s="2">
        <v>9.1999999999999993</v>
      </c>
      <c r="BB80" s="2">
        <v>9.9</v>
      </c>
      <c r="BC80" s="2">
        <v>9</v>
      </c>
      <c r="BD80" s="2">
        <v>10.7</v>
      </c>
      <c r="BE80" s="2">
        <v>10.7</v>
      </c>
      <c r="BF80" s="2">
        <v>10.4</v>
      </c>
      <c r="BG80" s="2">
        <v>11.5</v>
      </c>
      <c r="BH80" s="2">
        <v>11</v>
      </c>
      <c r="BI80" s="2">
        <v>12.5</v>
      </c>
      <c r="BJ80" s="2">
        <v>10.4</v>
      </c>
      <c r="BK80" s="2">
        <v>9.6</v>
      </c>
      <c r="BL80" s="2">
        <v>10.3</v>
      </c>
      <c r="BM80" s="2">
        <v>10.1</v>
      </c>
      <c r="BN80" s="2">
        <v>10.7</v>
      </c>
      <c r="BO80" s="2">
        <v>10.9</v>
      </c>
      <c r="BP80" s="2">
        <v>11.3</v>
      </c>
      <c r="BQ80" s="2">
        <v>11.3</v>
      </c>
      <c r="BR80" s="2">
        <v>11.8</v>
      </c>
      <c r="BS80" s="2">
        <v>11.6</v>
      </c>
      <c r="BT80" s="2">
        <v>11.8</v>
      </c>
      <c r="BU80" s="2">
        <v>14</v>
      </c>
      <c r="BV80" s="2">
        <v>11.3</v>
      </c>
      <c r="BW80" s="2">
        <v>10.6</v>
      </c>
      <c r="BX80" s="2">
        <v>11</v>
      </c>
      <c r="BY80" s="2">
        <v>10.8</v>
      </c>
      <c r="BZ80" s="2">
        <v>11.3</v>
      </c>
      <c r="CA80" s="2">
        <v>12.1</v>
      </c>
      <c r="CB80" s="2">
        <v>11.9</v>
      </c>
      <c r="CC80" s="2">
        <v>13.2</v>
      </c>
      <c r="CD80" s="2">
        <v>12.7</v>
      </c>
      <c r="CE80" s="2">
        <v>12.7</v>
      </c>
      <c r="CF80" s="2">
        <v>14</v>
      </c>
      <c r="CG80" s="2">
        <v>17</v>
      </c>
      <c r="CH80" s="2">
        <v>12.3</v>
      </c>
      <c r="CI80" s="2">
        <v>11.9</v>
      </c>
      <c r="CJ80" s="2">
        <v>12.7</v>
      </c>
      <c r="CK80" s="2">
        <v>12.4</v>
      </c>
      <c r="CL80" s="2">
        <v>12.4</v>
      </c>
      <c r="CM80" s="2">
        <v>13.8</v>
      </c>
      <c r="CN80" s="2">
        <v>13.9</v>
      </c>
      <c r="CO80" s="2">
        <v>14.7</v>
      </c>
      <c r="CP80" s="2">
        <v>14.9</v>
      </c>
      <c r="CQ80" s="2">
        <v>14.6</v>
      </c>
      <c r="CR80" s="2">
        <v>17.100000000000001</v>
      </c>
      <c r="CS80" s="2">
        <v>18.600000000000001</v>
      </c>
      <c r="CT80" s="2">
        <v>14.3</v>
      </c>
      <c r="CU80" s="2">
        <v>13.1</v>
      </c>
      <c r="CV80" s="2">
        <v>14.9</v>
      </c>
      <c r="CW80" s="2">
        <v>14.1</v>
      </c>
      <c r="CX80" s="2">
        <v>15.5</v>
      </c>
      <c r="CY80" s="2">
        <v>15.3</v>
      </c>
      <c r="CZ80" s="2">
        <v>14.3</v>
      </c>
      <c r="DA80" s="2">
        <v>16.5</v>
      </c>
      <c r="DB80" s="2">
        <v>15.3</v>
      </c>
      <c r="DC80" s="2">
        <v>17.600000000000001</v>
      </c>
      <c r="DD80" s="2">
        <v>18.100000000000001</v>
      </c>
      <c r="DE80" s="2">
        <v>23.5</v>
      </c>
      <c r="DF80" s="2">
        <v>19.399999999999999</v>
      </c>
      <c r="DG80" s="2">
        <v>18.7</v>
      </c>
      <c r="DH80" s="2">
        <v>16.3</v>
      </c>
      <c r="DI80" s="2">
        <v>16.2</v>
      </c>
      <c r="DJ80" s="2">
        <v>18</v>
      </c>
      <c r="DK80" s="2">
        <v>18</v>
      </c>
      <c r="DL80" s="2">
        <v>19.100000000000001</v>
      </c>
      <c r="DM80" s="2">
        <v>18.8</v>
      </c>
      <c r="DN80" s="2">
        <v>17.7</v>
      </c>
      <c r="DO80" s="2">
        <v>19.2</v>
      </c>
      <c r="DP80" s="2">
        <v>20</v>
      </c>
      <c r="DQ80" s="2">
        <v>20.5</v>
      </c>
      <c r="DR80" s="2">
        <v>16.8</v>
      </c>
      <c r="DS80" s="2">
        <v>15.5</v>
      </c>
      <c r="DT80" s="2">
        <v>18.8</v>
      </c>
      <c r="DU80" s="2">
        <v>19.8</v>
      </c>
      <c r="DV80" s="2">
        <v>20.399999999999999</v>
      </c>
      <c r="DW80" s="2">
        <v>23</v>
      </c>
      <c r="DX80" s="2">
        <v>24.6</v>
      </c>
      <c r="DY80" s="2">
        <v>23</v>
      </c>
      <c r="DZ80" s="2">
        <v>23.3</v>
      </c>
      <c r="EA80" s="2">
        <v>24</v>
      </c>
      <c r="EB80" s="2">
        <v>24.3</v>
      </c>
      <c r="EC80" s="2">
        <v>29.6</v>
      </c>
      <c r="ED80" s="2">
        <v>20.7</v>
      </c>
      <c r="EE80" s="2">
        <v>18.100000000000001</v>
      </c>
      <c r="EF80" s="2">
        <v>21.6</v>
      </c>
      <c r="EG80" s="2">
        <v>23.4</v>
      </c>
      <c r="EH80" s="2">
        <v>24.8</v>
      </c>
      <c r="EI80" s="2">
        <v>24.5</v>
      </c>
      <c r="EJ80" s="2">
        <v>24.6</v>
      </c>
      <c r="EK80" s="2">
        <v>24.2</v>
      </c>
      <c r="EL80" s="2">
        <v>27.2</v>
      </c>
      <c r="EM80" s="2">
        <v>25.4</v>
      </c>
      <c r="EN80" s="2">
        <v>27.5</v>
      </c>
      <c r="EO80" s="2">
        <v>29.9</v>
      </c>
      <c r="EP80" s="2">
        <v>22.5</v>
      </c>
      <c r="EQ80" s="2">
        <v>24.5</v>
      </c>
      <c r="ER80" s="2">
        <v>28.3</v>
      </c>
      <c r="ES80" s="2">
        <v>26.7</v>
      </c>
      <c r="ET80" s="2">
        <v>28.7</v>
      </c>
      <c r="EU80" s="2">
        <v>30.3</v>
      </c>
      <c r="EV80" s="2">
        <v>28.7</v>
      </c>
      <c r="EW80" s="2">
        <v>30.7</v>
      </c>
      <c r="EX80" s="2">
        <v>31.4</v>
      </c>
      <c r="EY80" s="2">
        <v>30.4</v>
      </c>
      <c r="EZ80" s="2">
        <v>32.700000000000003</v>
      </c>
      <c r="FA80" s="2">
        <v>37.4</v>
      </c>
      <c r="FB80" s="2">
        <v>30.5</v>
      </c>
      <c r="FC80" s="2">
        <v>29</v>
      </c>
      <c r="FD80" s="2">
        <v>33</v>
      </c>
      <c r="FE80" s="2">
        <v>32.700000000000003</v>
      </c>
      <c r="FF80" s="2">
        <v>34.700000000000003</v>
      </c>
      <c r="FG80" s="2">
        <v>36.6</v>
      </c>
      <c r="FH80" s="2">
        <v>38.6</v>
      </c>
      <c r="FI80" s="2">
        <v>41.2</v>
      </c>
      <c r="FJ80" s="2">
        <v>43.3</v>
      </c>
      <c r="FK80" s="2">
        <v>44</v>
      </c>
      <c r="FL80" s="2">
        <v>45</v>
      </c>
      <c r="FM80" s="2">
        <v>48.7</v>
      </c>
      <c r="FN80" s="2">
        <v>41.9</v>
      </c>
      <c r="FO80" s="2">
        <v>40.9</v>
      </c>
      <c r="FP80" s="2">
        <v>43</v>
      </c>
      <c r="FQ80" s="2">
        <v>42.7</v>
      </c>
      <c r="FR80" s="2">
        <v>47.4</v>
      </c>
      <c r="FS80" s="2">
        <v>43.1</v>
      </c>
      <c r="FT80" s="2">
        <v>38</v>
      </c>
      <c r="FU80" s="2">
        <v>40.200000000000003</v>
      </c>
      <c r="FV80" s="2">
        <v>35.299999999999997</v>
      </c>
      <c r="FW80" s="2">
        <v>36.299999999999997</v>
      </c>
      <c r="FX80" s="2">
        <v>37.200000000000003</v>
      </c>
      <c r="FY80" s="2">
        <v>48.2</v>
      </c>
      <c r="FZ80" s="2">
        <v>34.200000000000003</v>
      </c>
      <c r="GA80" s="2">
        <v>31.4</v>
      </c>
      <c r="GB80" s="2">
        <v>34</v>
      </c>
      <c r="GC80" s="2">
        <v>38.4</v>
      </c>
      <c r="GD80" s="2">
        <v>40.299999999999997</v>
      </c>
      <c r="GE80" s="2">
        <v>37.299999999999997</v>
      </c>
      <c r="GF80" s="2">
        <v>39.4</v>
      </c>
      <c r="GG80" s="2">
        <v>39.299999999999997</v>
      </c>
      <c r="GH80" s="2">
        <v>38.200000000000003</v>
      </c>
      <c r="GI80" s="2">
        <v>42.6</v>
      </c>
      <c r="GJ80" s="2">
        <v>43.5</v>
      </c>
      <c r="GK80" s="2">
        <v>52.8</v>
      </c>
      <c r="GL80" s="2">
        <v>43.4</v>
      </c>
      <c r="GM80" s="2">
        <v>37.4</v>
      </c>
      <c r="GN80" s="2">
        <v>39.5</v>
      </c>
      <c r="GO80" s="2">
        <v>41.1</v>
      </c>
      <c r="GP80" s="2">
        <v>46.5</v>
      </c>
      <c r="GQ80" s="2">
        <v>41.8</v>
      </c>
      <c r="GR80" s="2">
        <v>39.4</v>
      </c>
      <c r="GS80" s="2">
        <v>40.1</v>
      </c>
      <c r="GT80" s="2">
        <v>43</v>
      </c>
      <c r="GU80" s="2">
        <v>43</v>
      </c>
      <c r="GV80" s="2">
        <v>44.3</v>
      </c>
      <c r="GW80" s="2">
        <v>50.3</v>
      </c>
      <c r="GX80" s="2">
        <v>43.1</v>
      </c>
      <c r="GY80" s="2">
        <v>41.8</v>
      </c>
      <c r="GZ80" s="2">
        <v>45.8</v>
      </c>
      <c r="HA80" s="2">
        <v>44.2</v>
      </c>
      <c r="HB80" s="2">
        <v>46.2</v>
      </c>
      <c r="HC80" s="2">
        <v>46.9</v>
      </c>
      <c r="HD80" s="2">
        <v>52.5</v>
      </c>
      <c r="HE80" s="2">
        <v>51.5</v>
      </c>
      <c r="HF80" s="2">
        <v>52.7</v>
      </c>
      <c r="HG80" s="2">
        <v>51.9</v>
      </c>
      <c r="HH80" s="2">
        <v>53.7</v>
      </c>
      <c r="HI80" s="2">
        <v>64.900000000000006</v>
      </c>
      <c r="HJ80" s="2">
        <v>50.4</v>
      </c>
      <c r="HK80" s="2">
        <v>48.4</v>
      </c>
      <c r="HL80" s="2">
        <v>54.5</v>
      </c>
      <c r="HM80" s="2">
        <v>47.8</v>
      </c>
      <c r="HN80" s="2">
        <v>47.8</v>
      </c>
      <c r="HO80" s="2">
        <v>47.7</v>
      </c>
      <c r="HP80" s="2">
        <v>52.4</v>
      </c>
      <c r="HQ80" s="2">
        <v>58.3</v>
      </c>
      <c r="HR80" s="2">
        <v>57.2</v>
      </c>
      <c r="HS80" s="2">
        <v>63.2</v>
      </c>
      <c r="HT80" s="2">
        <v>65.7</v>
      </c>
      <c r="HU80" s="2">
        <v>73.7</v>
      </c>
      <c r="HV80" s="2">
        <v>55.5</v>
      </c>
      <c r="HW80" s="2">
        <v>52.3</v>
      </c>
      <c r="HX80" s="2">
        <v>58.4</v>
      </c>
      <c r="HY80" s="2">
        <v>56.9</v>
      </c>
      <c r="HZ80" s="2">
        <v>64.099999999999994</v>
      </c>
      <c r="IA80" s="2">
        <v>62.3</v>
      </c>
      <c r="IB80" s="2">
        <v>61.4</v>
      </c>
      <c r="IC80" s="2">
        <v>63.9</v>
      </c>
      <c r="ID80" s="2">
        <v>63.4</v>
      </c>
      <c r="IE80" s="2">
        <v>63.6</v>
      </c>
      <c r="IF80" s="2">
        <v>65.8</v>
      </c>
      <c r="IG80" s="2">
        <v>74</v>
      </c>
      <c r="IH80" s="2">
        <v>57.2</v>
      </c>
      <c r="II80" s="2">
        <v>54.9</v>
      </c>
      <c r="IJ80" s="2">
        <v>61.1</v>
      </c>
      <c r="IK80" s="2">
        <v>61.3</v>
      </c>
      <c r="IL80" s="2">
        <v>66.8</v>
      </c>
      <c r="IM80" s="2">
        <v>62.9</v>
      </c>
      <c r="IN80" s="2">
        <v>67.3</v>
      </c>
      <c r="IO80" s="2">
        <v>65.400000000000006</v>
      </c>
      <c r="IP80" s="2">
        <v>63.5</v>
      </c>
      <c r="IQ80" s="2">
        <v>61.8</v>
      </c>
      <c r="IR80" s="2">
        <v>64.099999999999994</v>
      </c>
      <c r="IS80" s="2">
        <v>69.400000000000006</v>
      </c>
      <c r="IT80" s="2">
        <v>60.7</v>
      </c>
      <c r="IU80" s="2">
        <v>55.7</v>
      </c>
      <c r="IV80" s="2">
        <v>61.5</v>
      </c>
      <c r="IW80" s="2">
        <v>63.5</v>
      </c>
      <c r="IX80" s="2">
        <v>65.3</v>
      </c>
      <c r="IY80" s="2">
        <v>63.1</v>
      </c>
      <c r="IZ80" s="2">
        <v>60.6</v>
      </c>
      <c r="JA80" s="2">
        <v>59.2</v>
      </c>
      <c r="JB80" s="2">
        <v>61.1</v>
      </c>
      <c r="JC80" s="2">
        <v>67</v>
      </c>
      <c r="JD80" s="2">
        <v>66.8</v>
      </c>
      <c r="JE80" s="2">
        <v>78.400000000000006</v>
      </c>
      <c r="JF80" s="2">
        <v>50.1</v>
      </c>
      <c r="JG80" s="2">
        <v>48.7</v>
      </c>
      <c r="JH80" s="2">
        <v>56.2</v>
      </c>
      <c r="JI80" s="2">
        <v>55.7</v>
      </c>
      <c r="JJ80" s="2">
        <v>56.9</v>
      </c>
      <c r="JK80" s="2">
        <v>58.3</v>
      </c>
      <c r="JL80" s="2">
        <v>57.6</v>
      </c>
      <c r="JM80" s="2">
        <v>57.5</v>
      </c>
      <c r="JN80" s="2">
        <v>60.1</v>
      </c>
      <c r="JO80" s="2">
        <v>58</v>
      </c>
      <c r="JP80" s="2">
        <v>64.099999999999994</v>
      </c>
      <c r="JQ80" s="2">
        <v>75.400000000000006</v>
      </c>
      <c r="JR80" s="2">
        <v>54.6</v>
      </c>
      <c r="JS80" s="2">
        <v>52.4</v>
      </c>
      <c r="JT80" s="2">
        <v>57.9</v>
      </c>
      <c r="JU80" s="2">
        <v>58.3</v>
      </c>
      <c r="JV80" s="2">
        <v>57.7</v>
      </c>
      <c r="JW80" s="2">
        <v>56.3</v>
      </c>
      <c r="JX80" s="2">
        <v>57.3</v>
      </c>
      <c r="JY80" s="2">
        <v>57.8</v>
      </c>
      <c r="JZ80" s="2">
        <v>57.9</v>
      </c>
      <c r="KA80" s="2">
        <v>59.1</v>
      </c>
      <c r="KB80" s="2">
        <v>67.5</v>
      </c>
      <c r="KC80" s="2">
        <v>74.2</v>
      </c>
      <c r="KD80" s="2">
        <v>60.3</v>
      </c>
      <c r="KE80" s="2">
        <v>55.2</v>
      </c>
      <c r="KF80" s="2">
        <v>62.8</v>
      </c>
      <c r="KG80" s="2">
        <v>60.4</v>
      </c>
      <c r="KH80" s="2">
        <v>64.7</v>
      </c>
      <c r="KI80" s="2">
        <v>65.5</v>
      </c>
      <c r="KJ80" s="2">
        <v>59.6</v>
      </c>
      <c r="KK80" s="2">
        <v>63.9</v>
      </c>
      <c r="KL80" s="2">
        <v>60.5</v>
      </c>
      <c r="KM80" s="2">
        <v>64.8</v>
      </c>
      <c r="KN80" s="2">
        <v>69.3</v>
      </c>
      <c r="KO80" s="2">
        <v>77.5</v>
      </c>
      <c r="KP80" s="2">
        <v>64</v>
      </c>
      <c r="KQ80" s="2">
        <v>64.7</v>
      </c>
      <c r="KR80" s="2">
        <v>72.900000000000006</v>
      </c>
      <c r="KS80" s="2">
        <v>63.2</v>
      </c>
      <c r="KT80" s="2">
        <v>65.7</v>
      </c>
      <c r="KU80" s="2">
        <v>65.8</v>
      </c>
      <c r="KV80" s="2">
        <v>64.8</v>
      </c>
      <c r="KW80" s="2">
        <v>72.5</v>
      </c>
      <c r="KX80" s="2">
        <v>69.900000000000006</v>
      </c>
      <c r="KY80" s="2">
        <v>74.900000000000006</v>
      </c>
      <c r="KZ80" s="2">
        <v>75.2</v>
      </c>
      <c r="LA80" s="2">
        <v>80.599999999999994</v>
      </c>
      <c r="LB80" s="2">
        <v>71.3</v>
      </c>
      <c r="LC80" s="2">
        <v>70.099999999999994</v>
      </c>
      <c r="LD80" s="2">
        <v>75.2</v>
      </c>
      <c r="LE80" s="2">
        <v>85</v>
      </c>
      <c r="LF80" s="2">
        <v>90.6</v>
      </c>
      <c r="LG80" s="2">
        <v>87</v>
      </c>
      <c r="LH80" s="2">
        <v>92</v>
      </c>
      <c r="LI80" s="2">
        <v>92.7</v>
      </c>
      <c r="LJ80" s="2">
        <v>91.8</v>
      </c>
      <c r="LK80" s="2">
        <v>95.5</v>
      </c>
      <c r="LL80" s="2">
        <v>93.8</v>
      </c>
      <c r="LM80" s="2">
        <v>113.1</v>
      </c>
      <c r="LN80" s="2">
        <v>80.5</v>
      </c>
      <c r="LO80" s="2">
        <v>79.099999999999994</v>
      </c>
      <c r="LP80" s="2">
        <v>88.3</v>
      </c>
      <c r="LQ80" s="2">
        <v>90.3</v>
      </c>
      <c r="LR80" s="2">
        <v>97.8</v>
      </c>
      <c r="LS80" s="2">
        <v>94.9</v>
      </c>
      <c r="LT80" s="2">
        <v>103.3</v>
      </c>
      <c r="LU80" s="2">
        <v>102.2</v>
      </c>
      <c r="LV80" s="2">
        <v>102.8</v>
      </c>
      <c r="LW80" s="2">
        <v>109.1</v>
      </c>
      <c r="LX80" s="2">
        <v>106.4</v>
      </c>
      <c r="LY80" s="2">
        <v>122</v>
      </c>
      <c r="LZ80" s="2">
        <v>85.1</v>
      </c>
      <c r="MA80" s="2">
        <v>84.5</v>
      </c>
      <c r="MB80" s="2">
        <v>96.1</v>
      </c>
      <c r="MC80" s="2">
        <v>91.2</v>
      </c>
      <c r="MD80" s="2">
        <v>95.6</v>
      </c>
      <c r="ME80" s="2">
        <v>94.5</v>
      </c>
      <c r="MF80" s="2">
        <v>96.9</v>
      </c>
      <c r="MG80" s="2">
        <v>100</v>
      </c>
      <c r="MH80" s="2">
        <v>95.8</v>
      </c>
      <c r="MI80" s="2">
        <v>95.7</v>
      </c>
      <c r="MJ80" s="2">
        <v>95.4</v>
      </c>
      <c r="MK80" s="2">
        <v>108.9</v>
      </c>
      <c r="ML80" s="2">
        <v>86.4</v>
      </c>
      <c r="MM80" s="2">
        <v>87.9</v>
      </c>
      <c r="MN80" s="2">
        <v>99.7</v>
      </c>
      <c r="MO80" s="2">
        <v>85.6</v>
      </c>
      <c r="MP80" s="2">
        <v>92</v>
      </c>
    </row>
    <row r="81" spans="1:354" x14ac:dyDescent="0.25">
      <c r="A81" t="s">
        <v>79</v>
      </c>
      <c r="B81" s="12" t="s">
        <v>299</v>
      </c>
      <c r="C81" t="s">
        <v>213</v>
      </c>
      <c r="D81" t="str">
        <f t="shared" si="0"/>
        <v>Other retailing n.e.c.</v>
      </c>
      <c r="E81" s="2">
        <v>12.9</v>
      </c>
      <c r="F81" s="2">
        <v>13</v>
      </c>
      <c r="G81" s="2">
        <v>12.5</v>
      </c>
      <c r="H81" s="2">
        <v>13.9</v>
      </c>
      <c r="I81" s="2">
        <v>13.7</v>
      </c>
      <c r="J81" s="2">
        <v>14.1</v>
      </c>
      <c r="K81" s="2">
        <v>15</v>
      </c>
      <c r="L81" s="2">
        <v>15.8</v>
      </c>
      <c r="M81" s="2">
        <v>23.1</v>
      </c>
      <c r="N81" s="2">
        <v>13.9</v>
      </c>
      <c r="O81" s="2">
        <v>13</v>
      </c>
      <c r="P81" s="2">
        <v>15.3</v>
      </c>
      <c r="Q81" s="2">
        <v>14.8</v>
      </c>
      <c r="R81" s="2">
        <v>15.3</v>
      </c>
      <c r="S81" s="2">
        <v>14.9</v>
      </c>
      <c r="T81" s="2">
        <v>15.8</v>
      </c>
      <c r="U81" s="2">
        <v>16.3</v>
      </c>
      <c r="V81" s="2">
        <v>16.399999999999999</v>
      </c>
      <c r="W81" s="2">
        <v>15.2</v>
      </c>
      <c r="X81" s="2">
        <v>16.100000000000001</v>
      </c>
      <c r="Y81" s="2">
        <v>22.1</v>
      </c>
      <c r="Z81" s="2">
        <v>15</v>
      </c>
      <c r="AA81" s="2">
        <v>15</v>
      </c>
      <c r="AB81" s="2">
        <v>15.7</v>
      </c>
      <c r="AC81" s="2">
        <v>14.9</v>
      </c>
      <c r="AD81" s="2">
        <v>16.7</v>
      </c>
      <c r="AE81" s="2">
        <v>15.4</v>
      </c>
      <c r="AF81" s="2">
        <v>15.3</v>
      </c>
      <c r="AG81" s="2">
        <v>16.399999999999999</v>
      </c>
      <c r="AH81" s="2">
        <v>15.6</v>
      </c>
      <c r="AI81" s="2">
        <v>17</v>
      </c>
      <c r="AJ81" s="2">
        <v>17.899999999999999</v>
      </c>
      <c r="AK81" s="2">
        <v>23.2</v>
      </c>
      <c r="AL81" s="2">
        <v>16.5</v>
      </c>
      <c r="AM81" s="2">
        <v>15.9</v>
      </c>
      <c r="AN81" s="2">
        <v>17</v>
      </c>
      <c r="AO81" s="2">
        <v>16.2</v>
      </c>
      <c r="AP81" s="2">
        <v>17.899999999999999</v>
      </c>
      <c r="AQ81" s="2">
        <v>16</v>
      </c>
      <c r="AR81" s="2">
        <v>17.100000000000001</v>
      </c>
      <c r="AS81" s="2">
        <v>17.8</v>
      </c>
      <c r="AT81" s="2">
        <v>16.7</v>
      </c>
      <c r="AU81" s="2">
        <v>18.5</v>
      </c>
      <c r="AV81" s="2">
        <v>19.5</v>
      </c>
      <c r="AW81" s="2">
        <v>26.6</v>
      </c>
      <c r="AX81" s="2">
        <v>17.3</v>
      </c>
      <c r="AY81" s="2">
        <v>16.7</v>
      </c>
      <c r="AZ81" s="2">
        <v>17.2</v>
      </c>
      <c r="BA81" s="2">
        <v>17.8</v>
      </c>
      <c r="BB81" s="2">
        <v>18.600000000000001</v>
      </c>
      <c r="BC81" s="2">
        <v>16.7</v>
      </c>
      <c r="BD81" s="2">
        <v>17.399999999999999</v>
      </c>
      <c r="BE81" s="2">
        <v>18.100000000000001</v>
      </c>
      <c r="BF81" s="2">
        <v>17.5</v>
      </c>
      <c r="BG81" s="2">
        <v>18.899999999999999</v>
      </c>
      <c r="BH81" s="2">
        <v>18.600000000000001</v>
      </c>
      <c r="BI81" s="2">
        <v>25.7</v>
      </c>
      <c r="BJ81" s="2">
        <v>18.7</v>
      </c>
      <c r="BK81" s="2">
        <v>17.2</v>
      </c>
      <c r="BL81" s="2">
        <v>17.8</v>
      </c>
      <c r="BM81" s="2">
        <v>18.100000000000001</v>
      </c>
      <c r="BN81" s="2">
        <v>18.399999999999999</v>
      </c>
      <c r="BO81" s="2">
        <v>17.5</v>
      </c>
      <c r="BP81" s="2">
        <v>18.899999999999999</v>
      </c>
      <c r="BQ81" s="2">
        <v>18.899999999999999</v>
      </c>
      <c r="BR81" s="2">
        <v>19.3</v>
      </c>
      <c r="BS81" s="2">
        <v>20</v>
      </c>
      <c r="BT81" s="2">
        <v>20.399999999999999</v>
      </c>
      <c r="BU81" s="2">
        <v>28.1</v>
      </c>
      <c r="BV81" s="2">
        <v>18.399999999999999</v>
      </c>
      <c r="BW81" s="2">
        <v>19.3</v>
      </c>
      <c r="BX81" s="2">
        <v>20.2</v>
      </c>
      <c r="BY81" s="2">
        <v>18.600000000000001</v>
      </c>
      <c r="BZ81" s="2">
        <v>19.7</v>
      </c>
      <c r="CA81" s="2">
        <v>19.899999999999999</v>
      </c>
      <c r="CB81" s="2">
        <v>20.7</v>
      </c>
      <c r="CC81" s="2">
        <v>21.9</v>
      </c>
      <c r="CD81" s="2">
        <v>20.7</v>
      </c>
      <c r="CE81" s="2">
        <v>21.9</v>
      </c>
      <c r="CF81" s="2">
        <v>22.7</v>
      </c>
      <c r="CG81" s="2">
        <v>34.9</v>
      </c>
      <c r="CH81" s="2">
        <v>20.399999999999999</v>
      </c>
      <c r="CI81" s="2">
        <v>19.8</v>
      </c>
      <c r="CJ81" s="2">
        <v>22.6</v>
      </c>
      <c r="CK81" s="2">
        <v>21.1</v>
      </c>
      <c r="CL81" s="2">
        <v>22.6</v>
      </c>
      <c r="CM81" s="2">
        <v>22.3</v>
      </c>
      <c r="CN81" s="2">
        <v>22</v>
      </c>
      <c r="CO81" s="2">
        <v>23.1</v>
      </c>
      <c r="CP81" s="2">
        <v>23.8</v>
      </c>
      <c r="CQ81" s="2">
        <v>23.1</v>
      </c>
      <c r="CR81" s="2">
        <v>24.1</v>
      </c>
      <c r="CS81" s="2">
        <v>33.6</v>
      </c>
      <c r="CT81" s="2">
        <v>22.6</v>
      </c>
      <c r="CU81" s="2">
        <v>21</v>
      </c>
      <c r="CV81" s="2">
        <v>23.6</v>
      </c>
      <c r="CW81" s="2">
        <v>22.7</v>
      </c>
      <c r="CX81" s="2">
        <v>23.7</v>
      </c>
      <c r="CY81" s="2">
        <v>21.9</v>
      </c>
      <c r="CZ81" s="2">
        <v>21.5</v>
      </c>
      <c r="DA81" s="2">
        <v>23.5</v>
      </c>
      <c r="DB81" s="2">
        <v>23.5</v>
      </c>
      <c r="DC81" s="2">
        <v>23.1</v>
      </c>
      <c r="DD81" s="2">
        <v>26.2</v>
      </c>
      <c r="DE81" s="2">
        <v>37.299999999999997</v>
      </c>
      <c r="DF81" s="2">
        <v>24.7</v>
      </c>
      <c r="DG81" s="2">
        <v>23.3</v>
      </c>
      <c r="DH81" s="2">
        <v>24.5</v>
      </c>
      <c r="DI81" s="2">
        <v>22.5</v>
      </c>
      <c r="DJ81" s="2">
        <v>24.1</v>
      </c>
      <c r="DK81" s="2">
        <v>21.8</v>
      </c>
      <c r="DL81" s="2">
        <v>23.3</v>
      </c>
      <c r="DM81" s="2">
        <v>24</v>
      </c>
      <c r="DN81" s="2">
        <v>23</v>
      </c>
      <c r="DO81" s="2">
        <v>24.2</v>
      </c>
      <c r="DP81" s="2">
        <v>25.1</v>
      </c>
      <c r="DQ81" s="2">
        <v>32</v>
      </c>
      <c r="DR81" s="2">
        <v>24.2</v>
      </c>
      <c r="DS81" s="2">
        <v>21.9</v>
      </c>
      <c r="DT81" s="2">
        <v>22.1</v>
      </c>
      <c r="DU81" s="2">
        <v>23.1</v>
      </c>
      <c r="DV81" s="2">
        <v>22</v>
      </c>
      <c r="DW81" s="2">
        <v>21.1</v>
      </c>
      <c r="DX81" s="2">
        <v>21.7</v>
      </c>
      <c r="DY81" s="2">
        <v>20.9</v>
      </c>
      <c r="DZ81" s="2">
        <v>24.3</v>
      </c>
      <c r="EA81" s="2">
        <v>24.6</v>
      </c>
      <c r="EB81" s="2">
        <v>23.9</v>
      </c>
      <c r="EC81" s="2">
        <v>37.1</v>
      </c>
      <c r="ED81" s="2">
        <v>24</v>
      </c>
      <c r="EE81" s="2">
        <v>21.9</v>
      </c>
      <c r="EF81" s="2">
        <v>25.3</v>
      </c>
      <c r="EG81" s="2">
        <v>26.4</v>
      </c>
      <c r="EH81" s="2">
        <v>24.2</v>
      </c>
      <c r="EI81" s="2">
        <v>23.2</v>
      </c>
      <c r="EJ81" s="2">
        <v>23.7</v>
      </c>
      <c r="EK81" s="2">
        <v>23.1</v>
      </c>
      <c r="EL81" s="2">
        <v>24.3</v>
      </c>
      <c r="EM81" s="2">
        <v>24.6</v>
      </c>
      <c r="EN81" s="2">
        <v>25.8</v>
      </c>
      <c r="EO81" s="2">
        <v>37.4</v>
      </c>
      <c r="EP81" s="2">
        <v>25.2</v>
      </c>
      <c r="EQ81" s="2">
        <v>23.2</v>
      </c>
      <c r="ER81" s="2">
        <v>23.6</v>
      </c>
      <c r="ES81" s="2">
        <v>22.9</v>
      </c>
      <c r="ET81" s="2">
        <v>23</v>
      </c>
      <c r="EU81" s="2">
        <v>21.8</v>
      </c>
      <c r="EV81" s="2">
        <v>23.7</v>
      </c>
      <c r="EW81" s="2">
        <v>24.7</v>
      </c>
      <c r="EX81" s="2">
        <v>25.4</v>
      </c>
      <c r="EY81" s="2">
        <v>24.9</v>
      </c>
      <c r="EZ81" s="2">
        <v>26.3</v>
      </c>
      <c r="FA81" s="2">
        <v>36.6</v>
      </c>
      <c r="FB81" s="2">
        <v>23.2</v>
      </c>
      <c r="FC81" s="2">
        <v>23.7</v>
      </c>
      <c r="FD81" s="2">
        <v>26.5</v>
      </c>
      <c r="FE81" s="2">
        <v>25.7</v>
      </c>
      <c r="FF81" s="2">
        <v>27.3</v>
      </c>
      <c r="FG81" s="2">
        <v>25.4</v>
      </c>
      <c r="FH81" s="2">
        <v>24.8</v>
      </c>
      <c r="FI81" s="2">
        <v>26.9</v>
      </c>
      <c r="FJ81" s="2">
        <v>27.7</v>
      </c>
      <c r="FK81" s="2">
        <v>25.2</v>
      </c>
      <c r="FL81" s="2">
        <v>26.5</v>
      </c>
      <c r="FM81" s="2">
        <v>38.299999999999997</v>
      </c>
      <c r="FN81" s="2">
        <v>23.6</v>
      </c>
      <c r="FO81" s="2">
        <v>23.1</v>
      </c>
      <c r="FP81" s="2">
        <v>24.4</v>
      </c>
      <c r="FQ81" s="2">
        <v>22.8</v>
      </c>
      <c r="FR81" s="2">
        <v>25.3</v>
      </c>
      <c r="FS81" s="2">
        <v>23.7</v>
      </c>
      <c r="FT81" s="2">
        <v>24.7</v>
      </c>
      <c r="FU81" s="2">
        <v>25.3</v>
      </c>
      <c r="FV81" s="2">
        <v>24.6</v>
      </c>
      <c r="FW81" s="2">
        <v>26.1</v>
      </c>
      <c r="FX81" s="2">
        <v>25.7</v>
      </c>
      <c r="FY81" s="2">
        <v>36.1</v>
      </c>
      <c r="FZ81" s="2">
        <v>26.1</v>
      </c>
      <c r="GA81" s="2">
        <v>23.7</v>
      </c>
      <c r="GB81" s="2">
        <v>26.1</v>
      </c>
      <c r="GC81" s="2">
        <v>26.6</v>
      </c>
      <c r="GD81" s="2">
        <v>28.3</v>
      </c>
      <c r="GE81" s="2">
        <v>25.6</v>
      </c>
      <c r="GF81" s="2">
        <v>28.8</v>
      </c>
      <c r="GG81" s="2">
        <v>28</v>
      </c>
      <c r="GH81" s="2">
        <v>27.8</v>
      </c>
      <c r="GI81" s="2">
        <v>30.9</v>
      </c>
      <c r="GJ81" s="2">
        <v>31.8</v>
      </c>
      <c r="GK81" s="2">
        <v>44.1</v>
      </c>
      <c r="GL81" s="2">
        <v>32.5</v>
      </c>
      <c r="GM81" s="2">
        <v>29.3</v>
      </c>
      <c r="GN81" s="2">
        <v>32.4</v>
      </c>
      <c r="GO81" s="2">
        <v>35.1</v>
      </c>
      <c r="GP81" s="2">
        <v>34.4</v>
      </c>
      <c r="GQ81" s="2">
        <v>31.9</v>
      </c>
      <c r="GR81" s="2">
        <v>35.1</v>
      </c>
      <c r="GS81" s="2">
        <v>33.5</v>
      </c>
      <c r="GT81" s="2">
        <v>34.700000000000003</v>
      </c>
      <c r="GU81" s="2">
        <v>38.1</v>
      </c>
      <c r="GV81" s="2">
        <v>38</v>
      </c>
      <c r="GW81" s="2">
        <v>54.7</v>
      </c>
      <c r="GX81" s="2">
        <v>35.9</v>
      </c>
      <c r="GY81" s="2">
        <v>33.1</v>
      </c>
      <c r="GZ81" s="2">
        <v>37.5</v>
      </c>
      <c r="HA81" s="2">
        <v>34.5</v>
      </c>
      <c r="HB81" s="2">
        <v>33.9</v>
      </c>
      <c r="HC81" s="2">
        <v>32.4</v>
      </c>
      <c r="HD81" s="2">
        <v>34.5</v>
      </c>
      <c r="HE81" s="2">
        <v>35.4</v>
      </c>
      <c r="HF81" s="2">
        <v>34.4</v>
      </c>
      <c r="HG81" s="2">
        <v>37.5</v>
      </c>
      <c r="HH81" s="2">
        <v>39.700000000000003</v>
      </c>
      <c r="HI81" s="2">
        <v>56.4</v>
      </c>
      <c r="HJ81" s="2">
        <v>34.4</v>
      </c>
      <c r="HK81" s="2">
        <v>34.4</v>
      </c>
      <c r="HL81" s="2">
        <v>37.4</v>
      </c>
      <c r="HM81" s="2">
        <v>35.1</v>
      </c>
      <c r="HN81" s="2">
        <v>38.4</v>
      </c>
      <c r="HO81" s="2">
        <v>38.200000000000003</v>
      </c>
      <c r="HP81" s="2">
        <v>35</v>
      </c>
      <c r="HQ81" s="2">
        <v>38.700000000000003</v>
      </c>
      <c r="HR81" s="2">
        <v>38.6</v>
      </c>
      <c r="HS81" s="2">
        <v>39.700000000000003</v>
      </c>
      <c r="HT81" s="2">
        <v>43.9</v>
      </c>
      <c r="HU81" s="2">
        <v>62</v>
      </c>
      <c r="HV81" s="2">
        <v>39.200000000000003</v>
      </c>
      <c r="HW81" s="2">
        <v>37.6</v>
      </c>
      <c r="HX81" s="2">
        <v>44</v>
      </c>
      <c r="HY81" s="2">
        <v>44.3</v>
      </c>
      <c r="HZ81" s="2">
        <v>45.1</v>
      </c>
      <c r="IA81" s="2">
        <v>42.2</v>
      </c>
      <c r="IB81" s="2">
        <v>45.2</v>
      </c>
      <c r="IC81" s="2">
        <v>45.5</v>
      </c>
      <c r="ID81" s="2">
        <v>48.1</v>
      </c>
      <c r="IE81" s="2">
        <v>50.4</v>
      </c>
      <c r="IF81" s="2">
        <v>51.6</v>
      </c>
      <c r="IG81" s="2">
        <v>68.599999999999994</v>
      </c>
      <c r="IH81" s="2">
        <v>46.3</v>
      </c>
      <c r="II81" s="2">
        <v>44</v>
      </c>
      <c r="IJ81" s="2">
        <v>50.7</v>
      </c>
      <c r="IK81" s="2">
        <v>51.5</v>
      </c>
      <c r="IL81" s="2">
        <v>51.9</v>
      </c>
      <c r="IM81" s="2">
        <v>48.3</v>
      </c>
      <c r="IN81" s="2">
        <v>47.9</v>
      </c>
      <c r="IO81" s="2">
        <v>55.2</v>
      </c>
      <c r="IP81" s="2">
        <v>53.5</v>
      </c>
      <c r="IQ81" s="2">
        <v>55.9</v>
      </c>
      <c r="IR81" s="2">
        <v>59.9</v>
      </c>
      <c r="IS81" s="2">
        <v>76.2</v>
      </c>
      <c r="IT81" s="2">
        <v>49.8</v>
      </c>
      <c r="IU81" s="2">
        <v>47.9</v>
      </c>
      <c r="IV81" s="2">
        <v>48.9</v>
      </c>
      <c r="IW81" s="2">
        <v>53.9</v>
      </c>
      <c r="IX81" s="2">
        <v>58</v>
      </c>
      <c r="IY81" s="2">
        <v>52.4</v>
      </c>
      <c r="IZ81" s="2">
        <v>51</v>
      </c>
      <c r="JA81" s="2">
        <v>50.4</v>
      </c>
      <c r="JB81" s="2">
        <v>51.9</v>
      </c>
      <c r="JC81" s="2">
        <v>55.3</v>
      </c>
      <c r="JD81" s="2">
        <v>59.3</v>
      </c>
      <c r="JE81" s="2">
        <v>82.9</v>
      </c>
      <c r="JF81" s="2">
        <v>54.4</v>
      </c>
      <c r="JG81" s="2">
        <v>49.8</v>
      </c>
      <c r="JH81" s="2">
        <v>53.6</v>
      </c>
      <c r="JI81" s="2">
        <v>51.9</v>
      </c>
      <c r="JJ81" s="2">
        <v>51.9</v>
      </c>
      <c r="JK81" s="2">
        <v>50.9</v>
      </c>
      <c r="JL81" s="2">
        <v>51.6</v>
      </c>
      <c r="JM81" s="2">
        <v>51.1</v>
      </c>
      <c r="JN81" s="2">
        <v>51.7</v>
      </c>
      <c r="JO81" s="2">
        <v>56</v>
      </c>
      <c r="JP81" s="2">
        <v>60.7</v>
      </c>
      <c r="JQ81" s="2">
        <v>85.6</v>
      </c>
      <c r="JR81" s="2">
        <v>53.1</v>
      </c>
      <c r="JS81" s="2">
        <v>49.4</v>
      </c>
      <c r="JT81" s="2">
        <v>52.1</v>
      </c>
      <c r="JU81" s="2">
        <v>49.9</v>
      </c>
      <c r="JV81" s="2">
        <v>51.4</v>
      </c>
      <c r="JW81" s="2">
        <v>48.8</v>
      </c>
      <c r="JX81" s="2">
        <v>51.6</v>
      </c>
      <c r="JY81" s="2">
        <v>53</v>
      </c>
      <c r="JZ81" s="2">
        <v>51.4</v>
      </c>
      <c r="KA81" s="2">
        <v>53.6</v>
      </c>
      <c r="KB81" s="2">
        <v>58.5</v>
      </c>
      <c r="KC81" s="2">
        <v>81.900000000000006</v>
      </c>
      <c r="KD81" s="2">
        <v>50.8</v>
      </c>
      <c r="KE81" s="2">
        <v>49.7</v>
      </c>
      <c r="KF81" s="2">
        <v>53.7</v>
      </c>
      <c r="KG81" s="2">
        <v>53.4</v>
      </c>
      <c r="KH81" s="2">
        <v>51.2</v>
      </c>
      <c r="KI81" s="2">
        <v>50.4</v>
      </c>
      <c r="KJ81" s="2">
        <v>49.9</v>
      </c>
      <c r="KK81" s="2">
        <v>54.5</v>
      </c>
      <c r="KL81" s="2">
        <v>53.3</v>
      </c>
      <c r="KM81" s="2">
        <v>56.1</v>
      </c>
      <c r="KN81" s="2">
        <v>60.1</v>
      </c>
      <c r="KO81" s="2">
        <v>82.1</v>
      </c>
      <c r="KP81" s="2">
        <v>55.7</v>
      </c>
      <c r="KQ81" s="2">
        <v>54.1</v>
      </c>
      <c r="KR81" s="2">
        <v>57.8</v>
      </c>
      <c r="KS81" s="2">
        <v>51.2</v>
      </c>
      <c r="KT81" s="2">
        <v>54</v>
      </c>
      <c r="KU81" s="2">
        <v>52.3</v>
      </c>
      <c r="KV81" s="2">
        <v>51.5</v>
      </c>
      <c r="KW81" s="2">
        <v>55.5</v>
      </c>
      <c r="KX81" s="2">
        <v>54.3</v>
      </c>
      <c r="KY81" s="2">
        <v>60.8</v>
      </c>
      <c r="KZ81" s="2">
        <v>65.2</v>
      </c>
      <c r="LA81" s="2">
        <v>91.8</v>
      </c>
      <c r="LB81" s="2">
        <v>60.4</v>
      </c>
      <c r="LC81" s="2">
        <v>59.7</v>
      </c>
      <c r="LD81" s="2">
        <v>59.9</v>
      </c>
      <c r="LE81" s="2">
        <v>55.2</v>
      </c>
      <c r="LF81" s="2">
        <v>61</v>
      </c>
      <c r="LG81" s="2">
        <v>53</v>
      </c>
      <c r="LH81" s="2">
        <v>55.7</v>
      </c>
      <c r="LI81" s="2">
        <v>58.4</v>
      </c>
      <c r="LJ81" s="2">
        <v>57.7</v>
      </c>
      <c r="LK81" s="2">
        <v>62.7</v>
      </c>
      <c r="LL81" s="2">
        <v>66</v>
      </c>
      <c r="LM81" s="2">
        <v>93.8</v>
      </c>
      <c r="LN81" s="2">
        <v>56</v>
      </c>
      <c r="LO81" s="2">
        <v>54.6</v>
      </c>
      <c r="LP81" s="2">
        <v>57.7</v>
      </c>
      <c r="LQ81" s="2">
        <v>56.2</v>
      </c>
      <c r="LR81" s="2">
        <v>60.6</v>
      </c>
      <c r="LS81" s="2">
        <v>55.2</v>
      </c>
      <c r="LT81" s="2">
        <v>56.8</v>
      </c>
      <c r="LU81" s="2">
        <v>56</v>
      </c>
      <c r="LV81" s="2">
        <v>52.7</v>
      </c>
      <c r="LW81" s="2">
        <v>55.2</v>
      </c>
      <c r="LX81" s="2">
        <v>61.9</v>
      </c>
      <c r="LY81" s="2">
        <v>79.3</v>
      </c>
      <c r="LZ81" s="2">
        <v>66.2</v>
      </c>
      <c r="MA81" s="2">
        <v>61</v>
      </c>
      <c r="MB81" s="2">
        <v>63.2</v>
      </c>
      <c r="MC81" s="2">
        <v>64.2</v>
      </c>
      <c r="MD81" s="2">
        <v>64.5</v>
      </c>
      <c r="ME81" s="2">
        <v>64.599999999999994</v>
      </c>
      <c r="MF81" s="2">
        <v>62.7</v>
      </c>
      <c r="MG81" s="2">
        <v>63.5</v>
      </c>
      <c r="MH81" s="2">
        <v>65.2</v>
      </c>
      <c r="MI81" s="2">
        <v>66.2</v>
      </c>
      <c r="MJ81" s="2">
        <v>67.7</v>
      </c>
      <c r="MK81" s="2">
        <v>88.6</v>
      </c>
      <c r="ML81" s="2">
        <v>63.6</v>
      </c>
      <c r="MM81" s="2">
        <v>61</v>
      </c>
      <c r="MN81" s="2">
        <v>62.8</v>
      </c>
      <c r="MO81" s="2">
        <v>68.099999999999994</v>
      </c>
      <c r="MP81" s="2">
        <v>67.7</v>
      </c>
    </row>
    <row r="82" spans="1:354" x14ac:dyDescent="0.25">
      <c r="A82" t="s">
        <v>80</v>
      </c>
      <c r="B82" s="12" t="s">
        <v>300</v>
      </c>
      <c r="C82" t="s">
        <v>213</v>
      </c>
      <c r="D82" t="str">
        <f t="shared" si="0"/>
        <v>Other retailing</v>
      </c>
      <c r="E82" s="2">
        <v>34.200000000000003</v>
      </c>
      <c r="F82" s="2">
        <v>34.4</v>
      </c>
      <c r="G82" s="2">
        <v>32.700000000000003</v>
      </c>
      <c r="H82" s="2">
        <v>36.200000000000003</v>
      </c>
      <c r="I82" s="2">
        <v>36.1</v>
      </c>
      <c r="J82" s="2">
        <v>36</v>
      </c>
      <c r="K82" s="2">
        <v>38.4</v>
      </c>
      <c r="L82" s="2">
        <v>41.2</v>
      </c>
      <c r="M82" s="2">
        <v>57.6</v>
      </c>
      <c r="N82" s="2">
        <v>36.6</v>
      </c>
      <c r="O82" s="2">
        <v>35.4</v>
      </c>
      <c r="P82" s="2">
        <v>40.5</v>
      </c>
      <c r="Q82" s="2">
        <v>40.1</v>
      </c>
      <c r="R82" s="2">
        <v>42.4</v>
      </c>
      <c r="S82" s="2">
        <v>41.3</v>
      </c>
      <c r="T82" s="2">
        <v>40.5</v>
      </c>
      <c r="U82" s="2">
        <v>42.3</v>
      </c>
      <c r="V82" s="2">
        <v>42</v>
      </c>
      <c r="W82" s="2">
        <v>40.299999999999997</v>
      </c>
      <c r="X82" s="2">
        <v>42.5</v>
      </c>
      <c r="Y82" s="2">
        <v>57.1</v>
      </c>
      <c r="Z82" s="2">
        <v>39.700000000000003</v>
      </c>
      <c r="AA82" s="2">
        <v>40</v>
      </c>
      <c r="AB82" s="2">
        <v>43</v>
      </c>
      <c r="AC82" s="2">
        <v>39.4</v>
      </c>
      <c r="AD82" s="2">
        <v>43.3</v>
      </c>
      <c r="AE82" s="2">
        <v>41.9</v>
      </c>
      <c r="AF82" s="2">
        <v>41.5</v>
      </c>
      <c r="AG82" s="2">
        <v>43.4</v>
      </c>
      <c r="AH82" s="2">
        <v>41.2</v>
      </c>
      <c r="AI82" s="2">
        <v>44.1</v>
      </c>
      <c r="AJ82" s="2">
        <v>46.4</v>
      </c>
      <c r="AK82" s="2">
        <v>54.5</v>
      </c>
      <c r="AL82" s="2">
        <v>43.2</v>
      </c>
      <c r="AM82" s="2">
        <v>42.2</v>
      </c>
      <c r="AN82" s="2">
        <v>45.1</v>
      </c>
      <c r="AO82" s="2">
        <v>42</v>
      </c>
      <c r="AP82" s="2">
        <v>47.3</v>
      </c>
      <c r="AQ82" s="2">
        <v>43.6</v>
      </c>
      <c r="AR82" s="2">
        <v>46</v>
      </c>
      <c r="AS82" s="2">
        <v>47</v>
      </c>
      <c r="AT82" s="2">
        <v>44.1</v>
      </c>
      <c r="AU82" s="2">
        <v>49.5</v>
      </c>
      <c r="AV82" s="2">
        <v>51</v>
      </c>
      <c r="AW82" s="2">
        <v>63.5</v>
      </c>
      <c r="AX82" s="2">
        <v>47.1</v>
      </c>
      <c r="AY82" s="2">
        <v>45.6</v>
      </c>
      <c r="AZ82" s="2">
        <v>46.6</v>
      </c>
      <c r="BA82" s="2">
        <v>46.6</v>
      </c>
      <c r="BB82" s="2">
        <v>49.6</v>
      </c>
      <c r="BC82" s="2">
        <v>45.1</v>
      </c>
      <c r="BD82" s="2">
        <v>49.3</v>
      </c>
      <c r="BE82" s="2">
        <v>50.3</v>
      </c>
      <c r="BF82" s="2">
        <v>48.9</v>
      </c>
      <c r="BG82" s="2">
        <v>51</v>
      </c>
      <c r="BH82" s="2">
        <v>50</v>
      </c>
      <c r="BI82" s="2">
        <v>63.2</v>
      </c>
      <c r="BJ82" s="2">
        <v>47.8</v>
      </c>
      <c r="BK82" s="2">
        <v>45.6</v>
      </c>
      <c r="BL82" s="2">
        <v>49</v>
      </c>
      <c r="BM82" s="2">
        <v>49.3</v>
      </c>
      <c r="BN82" s="2">
        <v>50.8</v>
      </c>
      <c r="BO82" s="2">
        <v>49.1</v>
      </c>
      <c r="BP82" s="2">
        <v>51.9</v>
      </c>
      <c r="BQ82" s="2">
        <v>51.8</v>
      </c>
      <c r="BR82" s="2">
        <v>53.4</v>
      </c>
      <c r="BS82" s="2">
        <v>52.8</v>
      </c>
      <c r="BT82" s="2">
        <v>54.2</v>
      </c>
      <c r="BU82" s="2">
        <v>70.2</v>
      </c>
      <c r="BV82" s="2">
        <v>49.2</v>
      </c>
      <c r="BW82" s="2">
        <v>52.2</v>
      </c>
      <c r="BX82" s="2">
        <v>55.7</v>
      </c>
      <c r="BY82" s="2">
        <v>50.1</v>
      </c>
      <c r="BZ82" s="2">
        <v>53.5</v>
      </c>
      <c r="CA82" s="2">
        <v>54.2</v>
      </c>
      <c r="CB82" s="2">
        <v>56.5</v>
      </c>
      <c r="CC82" s="2">
        <v>59.4</v>
      </c>
      <c r="CD82" s="2">
        <v>56.1</v>
      </c>
      <c r="CE82" s="2">
        <v>58.8</v>
      </c>
      <c r="CF82" s="2">
        <v>61.8</v>
      </c>
      <c r="CG82" s="2">
        <v>88</v>
      </c>
      <c r="CH82" s="2">
        <v>55.4</v>
      </c>
      <c r="CI82" s="2">
        <v>54.2</v>
      </c>
      <c r="CJ82" s="2">
        <v>60.5</v>
      </c>
      <c r="CK82" s="2">
        <v>56.4</v>
      </c>
      <c r="CL82" s="2">
        <v>60.3</v>
      </c>
      <c r="CM82" s="2">
        <v>61.1</v>
      </c>
      <c r="CN82" s="2">
        <v>60.6</v>
      </c>
      <c r="CO82" s="2">
        <v>63.3</v>
      </c>
      <c r="CP82" s="2">
        <v>64.5</v>
      </c>
      <c r="CQ82" s="2">
        <v>62</v>
      </c>
      <c r="CR82" s="2">
        <v>66.7</v>
      </c>
      <c r="CS82" s="2">
        <v>88.4</v>
      </c>
      <c r="CT82" s="2">
        <v>63</v>
      </c>
      <c r="CU82" s="2">
        <v>58.5</v>
      </c>
      <c r="CV82" s="2">
        <v>66.8</v>
      </c>
      <c r="CW82" s="2">
        <v>62.6</v>
      </c>
      <c r="CX82" s="2">
        <v>66.900000000000006</v>
      </c>
      <c r="CY82" s="2">
        <v>63.3</v>
      </c>
      <c r="CZ82" s="2">
        <v>62.1</v>
      </c>
      <c r="DA82" s="2">
        <v>67.5</v>
      </c>
      <c r="DB82" s="2">
        <v>65.2</v>
      </c>
      <c r="DC82" s="2">
        <v>66.8</v>
      </c>
      <c r="DD82" s="2">
        <v>74.3</v>
      </c>
      <c r="DE82" s="2">
        <v>102.1</v>
      </c>
      <c r="DF82" s="2">
        <v>71.400000000000006</v>
      </c>
      <c r="DG82" s="2">
        <v>68.3</v>
      </c>
      <c r="DH82" s="2">
        <v>70.2</v>
      </c>
      <c r="DI82" s="2">
        <v>64.400000000000006</v>
      </c>
      <c r="DJ82" s="2">
        <v>69.5</v>
      </c>
      <c r="DK82" s="2">
        <v>63.6</v>
      </c>
      <c r="DL82" s="2">
        <v>67.2</v>
      </c>
      <c r="DM82" s="2">
        <v>68.599999999999994</v>
      </c>
      <c r="DN82" s="2">
        <v>65.8</v>
      </c>
      <c r="DO82" s="2">
        <v>68.5</v>
      </c>
      <c r="DP82" s="2">
        <v>70.3</v>
      </c>
      <c r="DQ82" s="2">
        <v>84.6</v>
      </c>
      <c r="DR82" s="2">
        <v>67.099999999999994</v>
      </c>
      <c r="DS82" s="2">
        <v>61.8</v>
      </c>
      <c r="DT82" s="2">
        <v>67.099999999999994</v>
      </c>
      <c r="DU82" s="2">
        <v>68.5</v>
      </c>
      <c r="DV82" s="2">
        <v>67.400000000000006</v>
      </c>
      <c r="DW82" s="2">
        <v>67.900000000000006</v>
      </c>
      <c r="DX82" s="2">
        <v>71.900000000000006</v>
      </c>
      <c r="DY82" s="2">
        <v>68.3</v>
      </c>
      <c r="DZ82" s="2">
        <v>72.599999999999994</v>
      </c>
      <c r="EA82" s="2">
        <v>74.400000000000006</v>
      </c>
      <c r="EB82" s="2">
        <v>72.599999999999994</v>
      </c>
      <c r="EC82" s="2">
        <v>106.5</v>
      </c>
      <c r="ED82" s="2">
        <v>71.099999999999994</v>
      </c>
      <c r="EE82" s="2">
        <v>63.7</v>
      </c>
      <c r="EF82" s="2">
        <v>77.099999999999994</v>
      </c>
      <c r="EG82" s="2">
        <v>79.099999999999994</v>
      </c>
      <c r="EH82" s="2">
        <v>77.5</v>
      </c>
      <c r="EI82" s="2">
        <v>76.8</v>
      </c>
      <c r="EJ82" s="2">
        <v>79.3</v>
      </c>
      <c r="EK82" s="2">
        <v>76.7</v>
      </c>
      <c r="EL82" s="2">
        <v>83.3</v>
      </c>
      <c r="EM82" s="2">
        <v>81.8</v>
      </c>
      <c r="EN82" s="2">
        <v>86.7</v>
      </c>
      <c r="EO82" s="2">
        <v>114.5</v>
      </c>
      <c r="EP82" s="2">
        <v>81.400000000000006</v>
      </c>
      <c r="EQ82" s="2">
        <v>79.3</v>
      </c>
      <c r="ER82" s="2">
        <v>84</v>
      </c>
      <c r="ES82" s="2">
        <v>79</v>
      </c>
      <c r="ET82" s="2">
        <v>81.2</v>
      </c>
      <c r="EU82" s="2">
        <v>81.599999999999994</v>
      </c>
      <c r="EV82" s="2">
        <v>82.9</v>
      </c>
      <c r="EW82" s="2">
        <v>85.6</v>
      </c>
      <c r="EX82" s="2">
        <v>86.1</v>
      </c>
      <c r="EY82" s="2">
        <v>86.6</v>
      </c>
      <c r="EZ82" s="2">
        <v>93.2</v>
      </c>
      <c r="FA82" s="2">
        <v>124.1</v>
      </c>
      <c r="FB82" s="2">
        <v>86</v>
      </c>
      <c r="FC82" s="2">
        <v>83.5</v>
      </c>
      <c r="FD82" s="2">
        <v>93.7</v>
      </c>
      <c r="FE82" s="2">
        <v>91.8</v>
      </c>
      <c r="FF82" s="2">
        <v>97.7</v>
      </c>
      <c r="FG82" s="2">
        <v>95.4</v>
      </c>
      <c r="FH82" s="2">
        <v>97.1</v>
      </c>
      <c r="FI82" s="2">
        <v>103.1</v>
      </c>
      <c r="FJ82" s="2">
        <v>106.3</v>
      </c>
      <c r="FK82" s="2">
        <v>105.5</v>
      </c>
      <c r="FL82" s="2">
        <v>112.1</v>
      </c>
      <c r="FM82" s="2">
        <v>144.5</v>
      </c>
      <c r="FN82" s="2">
        <v>103.4</v>
      </c>
      <c r="FO82" s="2">
        <v>100.1</v>
      </c>
      <c r="FP82" s="2">
        <v>105.6</v>
      </c>
      <c r="FQ82" s="2">
        <v>101.2</v>
      </c>
      <c r="FR82" s="2">
        <v>109</v>
      </c>
      <c r="FS82" s="2">
        <v>101.5</v>
      </c>
      <c r="FT82" s="2">
        <v>99.8</v>
      </c>
      <c r="FU82" s="2">
        <v>102.1</v>
      </c>
      <c r="FV82" s="2">
        <v>95.3</v>
      </c>
      <c r="FW82" s="2">
        <v>100.9</v>
      </c>
      <c r="FX82" s="2">
        <v>103.4</v>
      </c>
      <c r="FY82" s="2">
        <v>142.69999999999999</v>
      </c>
      <c r="FZ82" s="2">
        <v>95.2</v>
      </c>
      <c r="GA82" s="2">
        <v>85.8</v>
      </c>
      <c r="GB82" s="2">
        <v>93.8</v>
      </c>
      <c r="GC82" s="2">
        <v>99.9</v>
      </c>
      <c r="GD82" s="2">
        <v>102.9</v>
      </c>
      <c r="GE82" s="2">
        <v>94.8</v>
      </c>
      <c r="GF82" s="2">
        <v>102.8</v>
      </c>
      <c r="GG82" s="2">
        <v>101.8</v>
      </c>
      <c r="GH82" s="2">
        <v>101.7</v>
      </c>
      <c r="GI82" s="2">
        <v>111</v>
      </c>
      <c r="GJ82" s="2">
        <v>115.2</v>
      </c>
      <c r="GK82" s="2">
        <v>154.4</v>
      </c>
      <c r="GL82" s="2">
        <v>112.8</v>
      </c>
      <c r="GM82" s="2">
        <v>98.6</v>
      </c>
      <c r="GN82" s="2">
        <v>109.5</v>
      </c>
      <c r="GO82" s="2">
        <v>111.4</v>
      </c>
      <c r="GP82" s="2">
        <v>116.5</v>
      </c>
      <c r="GQ82" s="2">
        <v>109.8</v>
      </c>
      <c r="GR82" s="2">
        <v>113</v>
      </c>
      <c r="GS82" s="2">
        <v>109.4</v>
      </c>
      <c r="GT82" s="2">
        <v>116.9</v>
      </c>
      <c r="GU82" s="2">
        <v>120.9</v>
      </c>
      <c r="GV82" s="2">
        <v>121.9</v>
      </c>
      <c r="GW82" s="2">
        <v>163.80000000000001</v>
      </c>
      <c r="GX82" s="2">
        <v>113.6</v>
      </c>
      <c r="GY82" s="2">
        <v>106.5</v>
      </c>
      <c r="GZ82" s="2">
        <v>118.8</v>
      </c>
      <c r="HA82" s="2">
        <v>110.6</v>
      </c>
      <c r="HB82" s="2">
        <v>112.2</v>
      </c>
      <c r="HC82" s="2">
        <v>111.8</v>
      </c>
      <c r="HD82" s="2">
        <v>121.5</v>
      </c>
      <c r="HE82" s="2">
        <v>120.7</v>
      </c>
      <c r="HF82" s="2">
        <v>124.7</v>
      </c>
      <c r="HG82" s="2">
        <v>124.3</v>
      </c>
      <c r="HH82" s="2">
        <v>134.69999999999999</v>
      </c>
      <c r="HI82" s="2">
        <v>180.3</v>
      </c>
      <c r="HJ82" s="2">
        <v>116.8</v>
      </c>
      <c r="HK82" s="2">
        <v>115.4</v>
      </c>
      <c r="HL82" s="2">
        <v>128.30000000000001</v>
      </c>
      <c r="HM82" s="2">
        <v>112</v>
      </c>
      <c r="HN82" s="2">
        <v>116.4</v>
      </c>
      <c r="HO82" s="2">
        <v>117.8</v>
      </c>
      <c r="HP82" s="2">
        <v>118.5</v>
      </c>
      <c r="HQ82" s="2">
        <v>129.19999999999999</v>
      </c>
      <c r="HR82" s="2">
        <v>127.9</v>
      </c>
      <c r="HS82" s="2">
        <v>132.80000000000001</v>
      </c>
      <c r="HT82" s="2">
        <v>145.1</v>
      </c>
      <c r="HU82" s="2">
        <v>185.6</v>
      </c>
      <c r="HV82" s="2">
        <v>124.5</v>
      </c>
      <c r="HW82" s="2">
        <v>118.2</v>
      </c>
      <c r="HX82" s="2">
        <v>133.69999999999999</v>
      </c>
      <c r="HY82" s="2">
        <v>131.6</v>
      </c>
      <c r="HZ82" s="2">
        <v>142.5</v>
      </c>
      <c r="IA82" s="2">
        <v>137.30000000000001</v>
      </c>
      <c r="IB82" s="2">
        <v>141.1</v>
      </c>
      <c r="IC82" s="2">
        <v>144.6</v>
      </c>
      <c r="ID82" s="2">
        <v>142.9</v>
      </c>
      <c r="IE82" s="2">
        <v>147.30000000000001</v>
      </c>
      <c r="IF82" s="2">
        <v>155.5</v>
      </c>
      <c r="IG82" s="2">
        <v>198</v>
      </c>
      <c r="IH82" s="2">
        <v>139.9</v>
      </c>
      <c r="II82" s="2">
        <v>132.9</v>
      </c>
      <c r="IJ82" s="2">
        <v>150.69999999999999</v>
      </c>
      <c r="IK82" s="2">
        <v>146.30000000000001</v>
      </c>
      <c r="IL82" s="2">
        <v>154</v>
      </c>
      <c r="IM82" s="2">
        <v>144.30000000000001</v>
      </c>
      <c r="IN82" s="2">
        <v>153.19999999999999</v>
      </c>
      <c r="IO82" s="2">
        <v>161.6</v>
      </c>
      <c r="IP82" s="2">
        <v>156.30000000000001</v>
      </c>
      <c r="IQ82" s="2">
        <v>160.1</v>
      </c>
      <c r="IR82" s="2">
        <v>167.9</v>
      </c>
      <c r="IS82" s="2">
        <v>210.9</v>
      </c>
      <c r="IT82" s="2">
        <v>154.80000000000001</v>
      </c>
      <c r="IU82" s="2">
        <v>144</v>
      </c>
      <c r="IV82" s="2">
        <v>155.9</v>
      </c>
      <c r="IW82" s="2">
        <v>159.80000000000001</v>
      </c>
      <c r="IX82" s="2">
        <v>167.9</v>
      </c>
      <c r="IY82" s="2">
        <v>157.69999999999999</v>
      </c>
      <c r="IZ82" s="2">
        <v>157.30000000000001</v>
      </c>
      <c r="JA82" s="2">
        <v>152.19999999999999</v>
      </c>
      <c r="JB82" s="2">
        <v>155.30000000000001</v>
      </c>
      <c r="JC82" s="2">
        <v>169.7</v>
      </c>
      <c r="JD82" s="2">
        <v>176.4</v>
      </c>
      <c r="JE82" s="2">
        <v>241.1</v>
      </c>
      <c r="JF82" s="2">
        <v>155.80000000000001</v>
      </c>
      <c r="JG82" s="2">
        <v>145.1</v>
      </c>
      <c r="JH82" s="2">
        <v>163.4</v>
      </c>
      <c r="JI82" s="2">
        <v>161.1</v>
      </c>
      <c r="JJ82" s="2">
        <v>159.6</v>
      </c>
      <c r="JK82" s="2">
        <v>161.80000000000001</v>
      </c>
      <c r="JL82" s="2">
        <v>166.3</v>
      </c>
      <c r="JM82" s="2">
        <v>161.30000000000001</v>
      </c>
      <c r="JN82" s="2">
        <v>164.5</v>
      </c>
      <c r="JO82" s="2">
        <v>169.2</v>
      </c>
      <c r="JP82" s="2">
        <v>186.2</v>
      </c>
      <c r="JQ82" s="2">
        <v>254.3</v>
      </c>
      <c r="JR82" s="2">
        <v>162.1</v>
      </c>
      <c r="JS82" s="2">
        <v>154.4</v>
      </c>
      <c r="JT82" s="2">
        <v>168.5</v>
      </c>
      <c r="JU82" s="2">
        <v>160.5</v>
      </c>
      <c r="JV82" s="2">
        <v>159.5</v>
      </c>
      <c r="JW82" s="2">
        <v>157.6</v>
      </c>
      <c r="JX82" s="2">
        <v>168.1</v>
      </c>
      <c r="JY82" s="2">
        <v>165.4</v>
      </c>
      <c r="JZ82" s="2">
        <v>162.80000000000001</v>
      </c>
      <c r="KA82" s="2">
        <v>167.1</v>
      </c>
      <c r="KB82" s="2">
        <v>185.7</v>
      </c>
      <c r="KC82" s="2">
        <v>247.2</v>
      </c>
      <c r="KD82" s="2">
        <v>166.5</v>
      </c>
      <c r="KE82" s="2">
        <v>158.9</v>
      </c>
      <c r="KF82" s="2">
        <v>176.2</v>
      </c>
      <c r="KG82" s="2">
        <v>167.8</v>
      </c>
      <c r="KH82" s="2">
        <v>172.6</v>
      </c>
      <c r="KI82" s="2">
        <v>172</v>
      </c>
      <c r="KJ82" s="2">
        <v>165.3</v>
      </c>
      <c r="KK82" s="2">
        <v>175.8</v>
      </c>
      <c r="KL82" s="2">
        <v>164.9</v>
      </c>
      <c r="KM82" s="2">
        <v>175.7</v>
      </c>
      <c r="KN82" s="2">
        <v>188.6</v>
      </c>
      <c r="KO82" s="2">
        <v>247.5</v>
      </c>
      <c r="KP82" s="2">
        <v>171.1</v>
      </c>
      <c r="KQ82" s="2">
        <v>170.5</v>
      </c>
      <c r="KR82" s="2">
        <v>188.6</v>
      </c>
      <c r="KS82" s="2">
        <v>164.3</v>
      </c>
      <c r="KT82" s="2">
        <v>170.6</v>
      </c>
      <c r="KU82" s="2">
        <v>167.6</v>
      </c>
      <c r="KV82" s="2">
        <v>170</v>
      </c>
      <c r="KW82" s="2">
        <v>179.6</v>
      </c>
      <c r="KX82" s="2">
        <v>171.7</v>
      </c>
      <c r="KY82" s="2">
        <v>181.3</v>
      </c>
      <c r="KZ82" s="2">
        <v>191.1</v>
      </c>
      <c r="LA82" s="2">
        <v>249.1</v>
      </c>
      <c r="LB82" s="2">
        <v>181.7</v>
      </c>
      <c r="LC82" s="2">
        <v>177.7</v>
      </c>
      <c r="LD82" s="2">
        <v>185.5</v>
      </c>
      <c r="LE82" s="2">
        <v>184.4</v>
      </c>
      <c r="LF82" s="2">
        <v>197.2</v>
      </c>
      <c r="LG82" s="2">
        <v>183.3</v>
      </c>
      <c r="LH82" s="2">
        <v>193</v>
      </c>
      <c r="LI82" s="2">
        <v>194.5</v>
      </c>
      <c r="LJ82" s="2">
        <v>190.8</v>
      </c>
      <c r="LK82" s="2">
        <v>202.5</v>
      </c>
      <c r="LL82" s="2">
        <v>205.3</v>
      </c>
      <c r="LM82" s="2">
        <v>280.8</v>
      </c>
      <c r="LN82" s="2">
        <v>184.3</v>
      </c>
      <c r="LO82" s="2">
        <v>177.5</v>
      </c>
      <c r="LP82" s="2">
        <v>196.3</v>
      </c>
      <c r="LQ82" s="2">
        <v>197.7</v>
      </c>
      <c r="LR82" s="2">
        <v>209.1</v>
      </c>
      <c r="LS82" s="2">
        <v>196.8</v>
      </c>
      <c r="LT82" s="2">
        <v>210.1</v>
      </c>
      <c r="LU82" s="2">
        <v>205.5</v>
      </c>
      <c r="LV82" s="2">
        <v>205.5</v>
      </c>
      <c r="LW82" s="2">
        <v>211</v>
      </c>
      <c r="LX82" s="2">
        <v>219.9</v>
      </c>
      <c r="LY82" s="2">
        <v>281.8</v>
      </c>
      <c r="LZ82" s="2">
        <v>206.6</v>
      </c>
      <c r="MA82" s="2">
        <v>193.4</v>
      </c>
      <c r="MB82" s="2">
        <v>213.6</v>
      </c>
      <c r="MC82" s="2">
        <v>205.4</v>
      </c>
      <c r="MD82" s="2">
        <v>207.2</v>
      </c>
      <c r="ME82" s="2">
        <v>204.9</v>
      </c>
      <c r="MF82" s="2">
        <v>206.8</v>
      </c>
      <c r="MG82" s="2">
        <v>208.8</v>
      </c>
      <c r="MH82" s="2">
        <v>207.4</v>
      </c>
      <c r="MI82" s="2">
        <v>206.6</v>
      </c>
      <c r="MJ82" s="2">
        <v>213.7</v>
      </c>
      <c r="MK82" s="2">
        <v>275.5</v>
      </c>
      <c r="ML82" s="2">
        <v>197.7</v>
      </c>
      <c r="MM82" s="2">
        <v>189.4</v>
      </c>
      <c r="MN82" s="2">
        <v>209.2</v>
      </c>
      <c r="MO82" s="2">
        <v>193.8</v>
      </c>
      <c r="MP82" s="2">
        <v>201.1</v>
      </c>
    </row>
    <row r="83" spans="1:354" x14ac:dyDescent="0.25">
      <c r="A83" t="s">
        <v>81</v>
      </c>
      <c r="B83" s="12" t="s">
        <v>301</v>
      </c>
      <c r="C83" t="s">
        <v>213</v>
      </c>
      <c r="D83" t="str">
        <f t="shared" si="0"/>
        <v>Cafes, restaurants &amp; catering services</v>
      </c>
      <c r="E83" s="2">
        <v>14.3</v>
      </c>
      <c r="F83" s="2">
        <v>14.2</v>
      </c>
      <c r="G83" s="2">
        <v>13.4</v>
      </c>
      <c r="H83" s="2">
        <v>14.5</v>
      </c>
      <c r="I83" s="2">
        <v>13.6</v>
      </c>
      <c r="J83" s="2">
        <v>13.9</v>
      </c>
      <c r="K83" s="2">
        <v>17.2</v>
      </c>
      <c r="L83" s="2">
        <v>17.3</v>
      </c>
      <c r="M83" s="2">
        <v>22.8</v>
      </c>
      <c r="N83" s="2">
        <v>15.3</v>
      </c>
      <c r="O83" s="2">
        <v>13.9</v>
      </c>
      <c r="P83" s="2">
        <v>16.2</v>
      </c>
      <c r="Q83" s="2">
        <v>16.7</v>
      </c>
      <c r="R83" s="2">
        <v>16.3</v>
      </c>
      <c r="S83" s="2">
        <v>15.7</v>
      </c>
      <c r="T83" s="2">
        <v>18.2</v>
      </c>
      <c r="U83" s="2">
        <v>18.600000000000001</v>
      </c>
      <c r="V83" s="2">
        <v>18.399999999999999</v>
      </c>
      <c r="W83" s="2">
        <v>17.8</v>
      </c>
      <c r="X83" s="2">
        <v>18.2</v>
      </c>
      <c r="Y83" s="2">
        <v>23.9</v>
      </c>
      <c r="Z83" s="2">
        <v>15.8</v>
      </c>
      <c r="AA83" s="2">
        <v>15.8</v>
      </c>
      <c r="AB83" s="2">
        <v>17.5</v>
      </c>
      <c r="AC83" s="2">
        <v>17.7</v>
      </c>
      <c r="AD83" s="2">
        <v>18.8</v>
      </c>
      <c r="AE83" s="2">
        <v>16.899999999999999</v>
      </c>
      <c r="AF83" s="2">
        <v>16.7</v>
      </c>
      <c r="AG83" s="2">
        <v>18.3</v>
      </c>
      <c r="AH83" s="2">
        <v>17</v>
      </c>
      <c r="AI83" s="2">
        <v>19.100000000000001</v>
      </c>
      <c r="AJ83" s="2">
        <v>19.3</v>
      </c>
      <c r="AK83" s="2">
        <v>23.4</v>
      </c>
      <c r="AL83" s="2">
        <v>17.899999999999999</v>
      </c>
      <c r="AM83" s="2">
        <v>18.100000000000001</v>
      </c>
      <c r="AN83" s="2">
        <v>20</v>
      </c>
      <c r="AO83" s="2">
        <v>18.399999999999999</v>
      </c>
      <c r="AP83" s="2">
        <v>19.2</v>
      </c>
      <c r="AQ83" s="2">
        <v>17.3</v>
      </c>
      <c r="AR83" s="2">
        <v>17.8</v>
      </c>
      <c r="AS83" s="2">
        <v>19.100000000000001</v>
      </c>
      <c r="AT83" s="2">
        <v>18.100000000000001</v>
      </c>
      <c r="AU83" s="2">
        <v>20.7</v>
      </c>
      <c r="AV83" s="2">
        <v>20.5</v>
      </c>
      <c r="AW83" s="2">
        <v>25.3</v>
      </c>
      <c r="AX83" s="2">
        <v>20.2</v>
      </c>
      <c r="AY83" s="2">
        <v>19.100000000000001</v>
      </c>
      <c r="AZ83" s="2">
        <v>21</v>
      </c>
      <c r="BA83" s="2">
        <v>21.7</v>
      </c>
      <c r="BB83" s="2">
        <v>21.4</v>
      </c>
      <c r="BC83" s="2">
        <v>19.5</v>
      </c>
      <c r="BD83" s="2">
        <v>20.5</v>
      </c>
      <c r="BE83" s="2">
        <v>21.6</v>
      </c>
      <c r="BF83" s="2">
        <v>20.9</v>
      </c>
      <c r="BG83" s="2">
        <v>22.9</v>
      </c>
      <c r="BH83" s="2">
        <v>22.3</v>
      </c>
      <c r="BI83" s="2">
        <v>28.5</v>
      </c>
      <c r="BJ83" s="2">
        <v>22.4</v>
      </c>
      <c r="BK83" s="2">
        <v>20.100000000000001</v>
      </c>
      <c r="BL83" s="2">
        <v>21.1</v>
      </c>
      <c r="BM83" s="2">
        <v>21.8</v>
      </c>
      <c r="BN83" s="2">
        <v>22.5</v>
      </c>
      <c r="BO83" s="2">
        <v>19.8</v>
      </c>
      <c r="BP83" s="2">
        <v>22.3</v>
      </c>
      <c r="BQ83" s="2">
        <v>21.9</v>
      </c>
      <c r="BR83" s="2">
        <v>23.8</v>
      </c>
      <c r="BS83" s="2">
        <v>22.5</v>
      </c>
      <c r="BT83" s="2">
        <v>23.1</v>
      </c>
      <c r="BU83" s="2">
        <v>30.1</v>
      </c>
      <c r="BV83" s="2">
        <v>22.7</v>
      </c>
      <c r="BW83" s="2">
        <v>23.6</v>
      </c>
      <c r="BX83" s="2">
        <v>24.2</v>
      </c>
      <c r="BY83" s="2">
        <v>23.1</v>
      </c>
      <c r="BZ83" s="2">
        <v>23.7</v>
      </c>
      <c r="CA83" s="2">
        <v>21.9</v>
      </c>
      <c r="CB83" s="2">
        <v>21.3</v>
      </c>
      <c r="CC83" s="2">
        <v>21.4</v>
      </c>
      <c r="CD83" s="2">
        <v>23</v>
      </c>
      <c r="CE83" s="2">
        <v>21.9</v>
      </c>
      <c r="CF83" s="2">
        <v>24</v>
      </c>
      <c r="CG83" s="2">
        <v>44</v>
      </c>
      <c r="CH83" s="2">
        <v>26.8</v>
      </c>
      <c r="CI83" s="2">
        <v>24.5</v>
      </c>
      <c r="CJ83" s="2">
        <v>28.6</v>
      </c>
      <c r="CK83" s="2">
        <v>28.7</v>
      </c>
      <c r="CL83" s="2">
        <v>29.3</v>
      </c>
      <c r="CM83" s="2">
        <v>24.9</v>
      </c>
      <c r="CN83" s="2">
        <v>29.4</v>
      </c>
      <c r="CO83" s="2">
        <v>28.3</v>
      </c>
      <c r="CP83" s="2">
        <v>25</v>
      </c>
      <c r="CQ83" s="2">
        <v>24.9</v>
      </c>
      <c r="CR83" s="2">
        <v>30.8</v>
      </c>
      <c r="CS83" s="2">
        <v>31.3</v>
      </c>
      <c r="CT83" s="2">
        <v>25.6</v>
      </c>
      <c r="CU83" s="2">
        <v>24.8</v>
      </c>
      <c r="CV83" s="2">
        <v>26.5</v>
      </c>
      <c r="CW83" s="2">
        <v>23.9</v>
      </c>
      <c r="CX83" s="2">
        <v>25.6</v>
      </c>
      <c r="CY83" s="2">
        <v>24</v>
      </c>
      <c r="CZ83" s="2">
        <v>24.3</v>
      </c>
      <c r="DA83" s="2">
        <v>24.5</v>
      </c>
      <c r="DB83" s="2">
        <v>27.9</v>
      </c>
      <c r="DC83" s="2">
        <v>30.4</v>
      </c>
      <c r="DD83" s="2">
        <v>38</v>
      </c>
      <c r="DE83" s="2">
        <v>32.6</v>
      </c>
      <c r="DF83" s="2">
        <v>29.4</v>
      </c>
      <c r="DG83" s="2">
        <v>24.5</v>
      </c>
      <c r="DH83" s="2">
        <v>27.5</v>
      </c>
      <c r="DI83" s="2">
        <v>27.1</v>
      </c>
      <c r="DJ83" s="2">
        <v>27.4</v>
      </c>
      <c r="DK83" s="2">
        <v>26.2</v>
      </c>
      <c r="DL83" s="2">
        <v>28.2</v>
      </c>
      <c r="DM83" s="2">
        <v>27.5</v>
      </c>
      <c r="DN83" s="2">
        <v>28.4</v>
      </c>
      <c r="DO83" s="2">
        <v>29.3</v>
      </c>
      <c r="DP83" s="2">
        <v>30.6</v>
      </c>
      <c r="DQ83" s="2">
        <v>30.2</v>
      </c>
      <c r="DR83" s="2">
        <v>29.6</v>
      </c>
      <c r="DS83" s="2">
        <v>25.7</v>
      </c>
      <c r="DT83" s="2">
        <v>30.9</v>
      </c>
      <c r="DU83" s="2">
        <v>32.700000000000003</v>
      </c>
      <c r="DV83" s="2">
        <v>28.6</v>
      </c>
      <c r="DW83" s="2">
        <v>28.6</v>
      </c>
      <c r="DX83" s="2">
        <v>28.2</v>
      </c>
      <c r="DY83" s="2">
        <v>26.9</v>
      </c>
      <c r="DZ83" s="2">
        <v>28.3</v>
      </c>
      <c r="EA83" s="2">
        <v>29</v>
      </c>
      <c r="EB83" s="2">
        <v>30.3</v>
      </c>
      <c r="EC83" s="2">
        <v>30.9</v>
      </c>
      <c r="ED83" s="2">
        <v>30</v>
      </c>
      <c r="EE83" s="2">
        <v>26.4</v>
      </c>
      <c r="EF83" s="2">
        <v>29.4</v>
      </c>
      <c r="EG83" s="2">
        <v>27.5</v>
      </c>
      <c r="EH83" s="2">
        <v>25.7</v>
      </c>
      <c r="EI83" s="2">
        <v>25.7</v>
      </c>
      <c r="EJ83" s="2">
        <v>27.9</v>
      </c>
      <c r="EK83" s="2">
        <v>25.6</v>
      </c>
      <c r="EL83" s="2">
        <v>29.3</v>
      </c>
      <c r="EM83" s="2">
        <v>34.5</v>
      </c>
      <c r="EN83" s="2">
        <v>37.6</v>
      </c>
      <c r="EO83" s="2">
        <v>38.299999999999997</v>
      </c>
      <c r="EP83" s="2">
        <v>35.4</v>
      </c>
      <c r="EQ83" s="2">
        <v>34.1</v>
      </c>
      <c r="ER83" s="2">
        <v>33.700000000000003</v>
      </c>
      <c r="ES83" s="2">
        <v>32</v>
      </c>
      <c r="ET83" s="2">
        <v>33.299999999999997</v>
      </c>
      <c r="EU83" s="2">
        <v>30.4</v>
      </c>
      <c r="EV83" s="2">
        <v>34.299999999999997</v>
      </c>
      <c r="EW83" s="2">
        <v>33.5</v>
      </c>
      <c r="EX83" s="2">
        <v>36</v>
      </c>
      <c r="EY83" s="2">
        <v>36.5</v>
      </c>
      <c r="EZ83" s="2">
        <v>36.799999999999997</v>
      </c>
      <c r="FA83" s="2">
        <v>41.4</v>
      </c>
      <c r="FB83" s="2">
        <v>31.8</v>
      </c>
      <c r="FC83" s="2">
        <v>31.8</v>
      </c>
      <c r="FD83" s="2">
        <v>34.6</v>
      </c>
      <c r="FE83" s="2">
        <v>30.8</v>
      </c>
      <c r="FF83" s="2">
        <v>30.9</v>
      </c>
      <c r="FG83" s="2">
        <v>28.5</v>
      </c>
      <c r="FH83" s="2">
        <v>31.2</v>
      </c>
      <c r="FI83" s="2">
        <v>30.5</v>
      </c>
      <c r="FJ83" s="2">
        <v>33.1</v>
      </c>
      <c r="FK83" s="2">
        <v>34.5</v>
      </c>
      <c r="FL83" s="2">
        <v>38.6</v>
      </c>
      <c r="FM83" s="2">
        <v>42.4</v>
      </c>
      <c r="FN83" s="2">
        <v>31.3</v>
      </c>
      <c r="FO83" s="2">
        <v>29.9</v>
      </c>
      <c r="FP83" s="2">
        <v>30.7</v>
      </c>
      <c r="FQ83" s="2">
        <v>31.5</v>
      </c>
      <c r="FR83" s="2">
        <v>31.3</v>
      </c>
      <c r="FS83" s="2">
        <v>31.9</v>
      </c>
      <c r="FT83" s="2">
        <v>27.8</v>
      </c>
      <c r="FU83" s="2">
        <v>28.7</v>
      </c>
      <c r="FV83" s="2">
        <v>29.6</v>
      </c>
      <c r="FW83" s="2">
        <v>25.9</v>
      </c>
      <c r="FX83" s="2">
        <v>28.3</v>
      </c>
      <c r="FY83" s="2">
        <v>37.200000000000003</v>
      </c>
      <c r="FZ83" s="2">
        <v>28.8</v>
      </c>
      <c r="GA83" s="2">
        <v>28.1</v>
      </c>
      <c r="GB83" s="2">
        <v>26.6</v>
      </c>
      <c r="GC83" s="2">
        <v>25.8</v>
      </c>
      <c r="GD83" s="2">
        <v>25.9</v>
      </c>
      <c r="GE83" s="2">
        <v>24.4</v>
      </c>
      <c r="GF83" s="2">
        <v>27.4</v>
      </c>
      <c r="GG83" s="2">
        <v>29.7</v>
      </c>
      <c r="GH83" s="2">
        <v>27.7</v>
      </c>
      <c r="GI83" s="2">
        <v>28.4</v>
      </c>
      <c r="GJ83" s="2">
        <v>30.2</v>
      </c>
      <c r="GK83" s="2">
        <v>34.4</v>
      </c>
      <c r="GL83" s="2">
        <v>23.6</v>
      </c>
      <c r="GM83" s="2">
        <v>23.2</v>
      </c>
      <c r="GN83" s="2">
        <v>24.9</v>
      </c>
      <c r="GO83" s="2">
        <v>27.5</v>
      </c>
      <c r="GP83" s="2">
        <v>27.7</v>
      </c>
      <c r="GQ83" s="2">
        <v>25.3</v>
      </c>
      <c r="GR83" s="2">
        <v>26.8</v>
      </c>
      <c r="GS83" s="2">
        <v>26.2</v>
      </c>
      <c r="GT83" s="2">
        <v>26.3</v>
      </c>
      <c r="GU83" s="2">
        <v>28.5</v>
      </c>
      <c r="GV83" s="2">
        <v>26.3</v>
      </c>
      <c r="GW83" s="2">
        <v>30.1</v>
      </c>
      <c r="GX83" s="2">
        <v>23.6</v>
      </c>
      <c r="GY83" s="2">
        <v>23.4</v>
      </c>
      <c r="GZ83" s="2">
        <v>26.7</v>
      </c>
      <c r="HA83" s="2">
        <v>27.1</v>
      </c>
      <c r="HB83" s="2">
        <v>24.3</v>
      </c>
      <c r="HC83" s="2">
        <v>23.2</v>
      </c>
      <c r="HD83" s="2">
        <v>26.5</v>
      </c>
      <c r="HE83" s="2">
        <v>23.8</v>
      </c>
      <c r="HF83" s="2">
        <v>24.7</v>
      </c>
      <c r="HG83" s="2">
        <v>32.1</v>
      </c>
      <c r="HH83" s="2">
        <v>29</v>
      </c>
      <c r="HI83" s="2">
        <v>34.4</v>
      </c>
      <c r="HJ83" s="2">
        <v>35.200000000000003</v>
      </c>
      <c r="HK83" s="2">
        <v>31.4</v>
      </c>
      <c r="HL83" s="2">
        <v>30.4</v>
      </c>
      <c r="HM83" s="2">
        <v>29</v>
      </c>
      <c r="HN83" s="2">
        <v>28.5</v>
      </c>
      <c r="HO83" s="2">
        <v>28.5</v>
      </c>
      <c r="HP83" s="2">
        <v>28.9</v>
      </c>
      <c r="HQ83" s="2">
        <v>32.1</v>
      </c>
      <c r="HR83" s="2">
        <v>34.5</v>
      </c>
      <c r="HS83" s="2">
        <v>37.299999999999997</v>
      </c>
      <c r="HT83" s="2">
        <v>38.4</v>
      </c>
      <c r="HU83" s="2">
        <v>42.4</v>
      </c>
      <c r="HV83" s="2">
        <v>43.1</v>
      </c>
      <c r="HW83" s="2">
        <v>40.1</v>
      </c>
      <c r="HX83" s="2">
        <v>41.9</v>
      </c>
      <c r="HY83" s="2">
        <v>41.7</v>
      </c>
      <c r="HZ83" s="2">
        <v>39.6</v>
      </c>
      <c r="IA83" s="2">
        <v>37</v>
      </c>
      <c r="IB83" s="2">
        <v>40.799999999999997</v>
      </c>
      <c r="IC83" s="2">
        <v>42.7</v>
      </c>
      <c r="ID83" s="2">
        <v>42.8</v>
      </c>
      <c r="IE83" s="2">
        <v>44.8</v>
      </c>
      <c r="IF83" s="2">
        <v>46.8</v>
      </c>
      <c r="IG83" s="2">
        <v>50.4</v>
      </c>
      <c r="IH83" s="2">
        <v>48</v>
      </c>
      <c r="II83" s="2">
        <v>44.2</v>
      </c>
      <c r="IJ83" s="2">
        <v>51.1</v>
      </c>
      <c r="IK83" s="2">
        <v>43.5</v>
      </c>
      <c r="IL83" s="2">
        <v>39.9</v>
      </c>
      <c r="IM83" s="2">
        <v>38.799999999999997</v>
      </c>
      <c r="IN83" s="2">
        <v>43.1</v>
      </c>
      <c r="IO83" s="2">
        <v>46.9</v>
      </c>
      <c r="IP83" s="2">
        <v>49.8</v>
      </c>
      <c r="IQ83" s="2">
        <v>47.1</v>
      </c>
      <c r="IR83" s="2">
        <v>50.5</v>
      </c>
      <c r="IS83" s="2">
        <v>58</v>
      </c>
      <c r="IT83" s="2">
        <v>47.7</v>
      </c>
      <c r="IU83" s="2">
        <v>43</v>
      </c>
      <c r="IV83" s="2">
        <v>46.6</v>
      </c>
      <c r="IW83" s="2">
        <v>40.5</v>
      </c>
      <c r="IX83" s="2">
        <v>37.9</v>
      </c>
      <c r="IY83" s="2">
        <v>35</v>
      </c>
      <c r="IZ83" s="2">
        <v>41</v>
      </c>
      <c r="JA83" s="2">
        <v>41.4</v>
      </c>
      <c r="JB83" s="2">
        <v>44.2</v>
      </c>
      <c r="JC83" s="2">
        <v>50.3</v>
      </c>
      <c r="JD83" s="2">
        <v>49.2</v>
      </c>
      <c r="JE83" s="2">
        <v>58.2</v>
      </c>
      <c r="JF83" s="2">
        <v>52</v>
      </c>
      <c r="JG83" s="2">
        <v>53.9</v>
      </c>
      <c r="JH83" s="2">
        <v>61.2</v>
      </c>
      <c r="JI83" s="2">
        <v>52.4</v>
      </c>
      <c r="JJ83" s="2">
        <v>54.7</v>
      </c>
      <c r="JK83" s="2">
        <v>52.8</v>
      </c>
      <c r="JL83" s="2">
        <v>51.9</v>
      </c>
      <c r="JM83" s="2">
        <v>51.5</v>
      </c>
      <c r="JN83" s="2">
        <v>53.7</v>
      </c>
      <c r="JO83" s="2">
        <v>54.7</v>
      </c>
      <c r="JP83" s="2">
        <v>53.8</v>
      </c>
      <c r="JQ83" s="2">
        <v>60.2</v>
      </c>
      <c r="JR83" s="2">
        <v>49.2</v>
      </c>
      <c r="JS83" s="2">
        <v>47.8</v>
      </c>
      <c r="JT83" s="2">
        <v>56.1</v>
      </c>
      <c r="JU83" s="2">
        <v>49.3</v>
      </c>
      <c r="JV83" s="2">
        <v>49.1</v>
      </c>
      <c r="JW83" s="2">
        <v>48.1</v>
      </c>
      <c r="JX83" s="2">
        <v>59.2</v>
      </c>
      <c r="JY83" s="2">
        <v>57.4</v>
      </c>
      <c r="JZ83" s="2">
        <v>58.4</v>
      </c>
      <c r="KA83" s="2">
        <v>57.4</v>
      </c>
      <c r="KB83" s="2">
        <v>58.8</v>
      </c>
      <c r="KC83" s="2">
        <v>63.3</v>
      </c>
      <c r="KD83" s="2">
        <v>53.8</v>
      </c>
      <c r="KE83" s="2">
        <v>54.6</v>
      </c>
      <c r="KF83" s="2">
        <v>66.2</v>
      </c>
      <c r="KG83" s="2">
        <v>57.2</v>
      </c>
      <c r="KH83" s="2">
        <v>57.3</v>
      </c>
      <c r="KI83" s="2">
        <v>54.9</v>
      </c>
      <c r="KJ83" s="2">
        <v>55.5</v>
      </c>
      <c r="KK83" s="2">
        <v>55.6</v>
      </c>
      <c r="KL83" s="2">
        <v>55.6</v>
      </c>
      <c r="KM83" s="2">
        <v>57.3</v>
      </c>
      <c r="KN83" s="2">
        <v>57.4</v>
      </c>
      <c r="KO83" s="2">
        <v>60.9</v>
      </c>
      <c r="KP83" s="2">
        <v>58.1</v>
      </c>
      <c r="KQ83" s="2">
        <v>55.2</v>
      </c>
      <c r="KR83" s="2">
        <v>67.5</v>
      </c>
      <c r="KS83" s="2">
        <v>59.5</v>
      </c>
      <c r="KT83" s="2">
        <v>57.4</v>
      </c>
      <c r="KU83" s="2">
        <v>57.4</v>
      </c>
      <c r="KV83" s="2">
        <v>56.8</v>
      </c>
      <c r="KW83" s="2">
        <v>59.4</v>
      </c>
      <c r="KX83" s="2">
        <v>58.8</v>
      </c>
      <c r="KY83" s="2">
        <v>70</v>
      </c>
      <c r="KZ83" s="2">
        <v>70</v>
      </c>
      <c r="LA83" s="2">
        <v>77.2</v>
      </c>
      <c r="LB83" s="2">
        <v>78.2</v>
      </c>
      <c r="LC83" s="2">
        <v>84.7</v>
      </c>
      <c r="LD83" s="2">
        <v>74.599999999999994</v>
      </c>
      <c r="LE83" s="2">
        <v>77</v>
      </c>
      <c r="LF83" s="2">
        <v>79.099999999999994</v>
      </c>
      <c r="LG83" s="2">
        <v>76.8</v>
      </c>
      <c r="LH83" s="2">
        <v>79.8</v>
      </c>
      <c r="LI83" s="2">
        <v>76.7</v>
      </c>
      <c r="LJ83" s="2">
        <v>77.099999999999994</v>
      </c>
      <c r="LK83" s="2">
        <v>81.7</v>
      </c>
      <c r="LL83" s="2">
        <v>74</v>
      </c>
      <c r="LM83" s="2">
        <v>83.2</v>
      </c>
      <c r="LN83" s="2">
        <v>72.8</v>
      </c>
      <c r="LO83" s="2">
        <v>70</v>
      </c>
      <c r="LP83" s="2">
        <v>87</v>
      </c>
      <c r="LQ83" s="2">
        <v>84.8</v>
      </c>
      <c r="LR83" s="2">
        <v>87.1</v>
      </c>
      <c r="LS83" s="2">
        <v>83</v>
      </c>
      <c r="LT83" s="2">
        <v>80.5</v>
      </c>
      <c r="LU83" s="2">
        <v>81.400000000000006</v>
      </c>
      <c r="LV83" s="2">
        <v>82.4</v>
      </c>
      <c r="LW83" s="2">
        <v>85.7</v>
      </c>
      <c r="LX83" s="2">
        <v>82.8</v>
      </c>
      <c r="LY83" s="2">
        <v>94.1</v>
      </c>
      <c r="LZ83" s="2">
        <v>76.2</v>
      </c>
      <c r="MA83" s="2">
        <v>79.599999999999994</v>
      </c>
      <c r="MB83" s="2">
        <v>94.4</v>
      </c>
      <c r="MC83" s="2">
        <v>79.599999999999994</v>
      </c>
      <c r="MD83" s="2">
        <v>84</v>
      </c>
      <c r="ME83" s="2">
        <v>77.599999999999994</v>
      </c>
      <c r="MF83" s="2">
        <v>88.4</v>
      </c>
      <c r="MG83" s="2">
        <v>83</v>
      </c>
      <c r="MH83" s="2">
        <v>85.2</v>
      </c>
      <c r="MI83" s="2">
        <v>87.7</v>
      </c>
      <c r="MJ83" s="2">
        <v>88.5</v>
      </c>
      <c r="MK83" s="2">
        <v>94.7</v>
      </c>
      <c r="ML83" s="2">
        <v>78.400000000000006</v>
      </c>
      <c r="MM83" s="2">
        <v>74.599999999999994</v>
      </c>
      <c r="MN83" s="2">
        <v>88.1</v>
      </c>
      <c r="MO83" s="2">
        <v>80.3</v>
      </c>
      <c r="MP83" s="2">
        <v>76.5</v>
      </c>
    </row>
    <row r="84" spans="1:354" x14ac:dyDescent="0.25">
      <c r="A84" t="s">
        <v>82</v>
      </c>
      <c r="B84" s="12" t="s">
        <v>302</v>
      </c>
      <c r="C84" t="s">
        <v>213</v>
      </c>
      <c r="D84" t="str">
        <f t="shared" si="0"/>
        <v>Takeaway food services</v>
      </c>
      <c r="E84" s="2">
        <v>15.8</v>
      </c>
      <c r="F84" s="2">
        <v>15.8</v>
      </c>
      <c r="G84" s="2">
        <v>15.3</v>
      </c>
      <c r="H84" s="2">
        <v>17</v>
      </c>
      <c r="I84" s="2">
        <v>17.5</v>
      </c>
      <c r="J84" s="2">
        <v>17.8</v>
      </c>
      <c r="K84" s="2">
        <v>20.6</v>
      </c>
      <c r="L84" s="2">
        <v>20.9</v>
      </c>
      <c r="M84" s="2">
        <v>24.8</v>
      </c>
      <c r="N84" s="2">
        <v>24.2</v>
      </c>
      <c r="O84" s="2">
        <v>21.2</v>
      </c>
      <c r="P84" s="2">
        <v>24.6</v>
      </c>
      <c r="Q84" s="2">
        <v>21.6</v>
      </c>
      <c r="R84" s="2">
        <v>23.2</v>
      </c>
      <c r="S84" s="2">
        <v>21.9</v>
      </c>
      <c r="T84" s="2">
        <v>23.1</v>
      </c>
      <c r="U84" s="2">
        <v>24.6</v>
      </c>
      <c r="V84" s="2">
        <v>23.8</v>
      </c>
      <c r="W84" s="2">
        <v>21.6</v>
      </c>
      <c r="X84" s="2">
        <v>21.8</v>
      </c>
      <c r="Y84" s="2">
        <v>26.4</v>
      </c>
      <c r="Z84" s="2">
        <v>25</v>
      </c>
      <c r="AA84" s="2">
        <v>23</v>
      </c>
      <c r="AB84" s="2">
        <v>23.2</v>
      </c>
      <c r="AC84" s="2">
        <v>21.2</v>
      </c>
      <c r="AD84" s="2">
        <v>23.1</v>
      </c>
      <c r="AE84" s="2">
        <v>21.9</v>
      </c>
      <c r="AF84" s="2">
        <v>21.2</v>
      </c>
      <c r="AG84" s="2">
        <v>22.3</v>
      </c>
      <c r="AH84" s="2">
        <v>22</v>
      </c>
      <c r="AI84" s="2">
        <v>24.2</v>
      </c>
      <c r="AJ84" s="2">
        <v>25.8</v>
      </c>
      <c r="AK84" s="2">
        <v>27.7</v>
      </c>
      <c r="AL84" s="2">
        <v>27.6</v>
      </c>
      <c r="AM84" s="2">
        <v>22.7</v>
      </c>
      <c r="AN84" s="2">
        <v>24.2</v>
      </c>
      <c r="AO84" s="2">
        <v>22.7</v>
      </c>
      <c r="AP84" s="2">
        <v>24.8</v>
      </c>
      <c r="AQ84" s="2">
        <v>22.8</v>
      </c>
      <c r="AR84" s="2">
        <v>25.6</v>
      </c>
      <c r="AS84" s="2">
        <v>26.4</v>
      </c>
      <c r="AT84" s="2">
        <v>26.9</v>
      </c>
      <c r="AU84" s="2">
        <v>30.3</v>
      </c>
      <c r="AV84" s="2">
        <v>31.6</v>
      </c>
      <c r="AW84" s="2">
        <v>34.200000000000003</v>
      </c>
      <c r="AX84" s="2">
        <v>30.2</v>
      </c>
      <c r="AY84" s="2">
        <v>25.6</v>
      </c>
      <c r="AZ84" s="2">
        <v>27.4</v>
      </c>
      <c r="BA84" s="2">
        <v>28</v>
      </c>
      <c r="BB84" s="2">
        <v>29.7</v>
      </c>
      <c r="BC84" s="2">
        <v>26.2</v>
      </c>
      <c r="BD84" s="2">
        <v>29.1</v>
      </c>
      <c r="BE84" s="2">
        <v>29.3</v>
      </c>
      <c r="BF84" s="2">
        <v>30.3</v>
      </c>
      <c r="BG84" s="2">
        <v>30.6</v>
      </c>
      <c r="BH84" s="2">
        <v>30.5</v>
      </c>
      <c r="BI84" s="2">
        <v>33.299999999999997</v>
      </c>
      <c r="BJ84" s="2">
        <v>34.1</v>
      </c>
      <c r="BK84" s="2">
        <v>29.7</v>
      </c>
      <c r="BL84" s="2">
        <v>29.9</v>
      </c>
      <c r="BM84" s="2">
        <v>30</v>
      </c>
      <c r="BN84" s="2">
        <v>30.6</v>
      </c>
      <c r="BO84" s="2">
        <v>30.2</v>
      </c>
      <c r="BP84" s="2">
        <v>34.4</v>
      </c>
      <c r="BQ84" s="2">
        <v>33.700000000000003</v>
      </c>
      <c r="BR84" s="2">
        <v>33.799999999999997</v>
      </c>
      <c r="BS84" s="2">
        <v>37.6</v>
      </c>
      <c r="BT84" s="2">
        <v>34.1</v>
      </c>
      <c r="BU84" s="2">
        <v>39.200000000000003</v>
      </c>
      <c r="BV84" s="2">
        <v>33.799999999999997</v>
      </c>
      <c r="BW84" s="2">
        <v>29.5</v>
      </c>
      <c r="BX84" s="2">
        <v>32.799999999999997</v>
      </c>
      <c r="BY84" s="2">
        <v>32.299999999999997</v>
      </c>
      <c r="BZ84" s="2">
        <v>32.299999999999997</v>
      </c>
      <c r="CA84" s="2">
        <v>33</v>
      </c>
      <c r="CB84" s="2">
        <v>34.4</v>
      </c>
      <c r="CC84" s="2">
        <v>33.4</v>
      </c>
      <c r="CD84" s="2">
        <v>33.5</v>
      </c>
      <c r="CE84" s="2">
        <v>32</v>
      </c>
      <c r="CF84" s="2">
        <v>32.5</v>
      </c>
      <c r="CG84" s="2">
        <v>35.6</v>
      </c>
      <c r="CH84" s="2">
        <v>34.200000000000003</v>
      </c>
      <c r="CI84" s="2">
        <v>30.4</v>
      </c>
      <c r="CJ84" s="2">
        <v>36.200000000000003</v>
      </c>
      <c r="CK84" s="2">
        <v>35.799999999999997</v>
      </c>
      <c r="CL84" s="2">
        <v>34.6</v>
      </c>
      <c r="CM84" s="2">
        <v>32.700000000000003</v>
      </c>
      <c r="CN84" s="2">
        <v>31.6</v>
      </c>
      <c r="CO84" s="2">
        <v>33.299999999999997</v>
      </c>
      <c r="CP84" s="2">
        <v>35.1</v>
      </c>
      <c r="CQ84" s="2">
        <v>35.9</v>
      </c>
      <c r="CR84" s="2">
        <v>37.200000000000003</v>
      </c>
      <c r="CS84" s="2">
        <v>40</v>
      </c>
      <c r="CT84" s="2">
        <v>37</v>
      </c>
      <c r="CU84" s="2">
        <v>32.9</v>
      </c>
      <c r="CV84" s="2">
        <v>38.5</v>
      </c>
      <c r="CW84" s="2">
        <v>36.5</v>
      </c>
      <c r="CX84" s="2">
        <v>37.1</v>
      </c>
      <c r="CY84" s="2">
        <v>37.299999999999997</v>
      </c>
      <c r="CZ84" s="2">
        <v>37.5</v>
      </c>
      <c r="DA84" s="2">
        <v>39.299999999999997</v>
      </c>
      <c r="DB84" s="2">
        <v>38.200000000000003</v>
      </c>
      <c r="DC84" s="2">
        <v>42</v>
      </c>
      <c r="DD84" s="2">
        <v>44.9</v>
      </c>
      <c r="DE84" s="2">
        <v>46.1</v>
      </c>
      <c r="DF84" s="2">
        <v>42</v>
      </c>
      <c r="DG84" s="2">
        <v>37.799999999999997</v>
      </c>
      <c r="DH84" s="2">
        <v>43.1</v>
      </c>
      <c r="DI84" s="2">
        <v>38.6</v>
      </c>
      <c r="DJ84" s="2">
        <v>42.9</v>
      </c>
      <c r="DK84" s="2">
        <v>37.4</v>
      </c>
      <c r="DL84" s="2">
        <v>40.799999999999997</v>
      </c>
      <c r="DM84" s="2">
        <v>43.4</v>
      </c>
      <c r="DN84" s="2">
        <v>46.3</v>
      </c>
      <c r="DO84" s="2">
        <v>50.4</v>
      </c>
      <c r="DP84" s="2">
        <v>53.8</v>
      </c>
      <c r="DQ84" s="2">
        <v>50.1</v>
      </c>
      <c r="DR84" s="2">
        <v>47.1</v>
      </c>
      <c r="DS84" s="2">
        <v>44.1</v>
      </c>
      <c r="DT84" s="2">
        <v>43.3</v>
      </c>
      <c r="DU84" s="2">
        <v>43.8</v>
      </c>
      <c r="DV84" s="2">
        <v>41</v>
      </c>
      <c r="DW84" s="2">
        <v>35.700000000000003</v>
      </c>
      <c r="DX84" s="2">
        <v>36.5</v>
      </c>
      <c r="DY84" s="2">
        <v>36.299999999999997</v>
      </c>
      <c r="DZ84" s="2">
        <v>35</v>
      </c>
      <c r="EA84" s="2">
        <v>36.299999999999997</v>
      </c>
      <c r="EB84" s="2">
        <v>36.4</v>
      </c>
      <c r="EC84" s="2">
        <v>37.4</v>
      </c>
      <c r="ED84" s="2">
        <v>33.799999999999997</v>
      </c>
      <c r="EE84" s="2">
        <v>33.9</v>
      </c>
      <c r="EF84" s="2">
        <v>37</v>
      </c>
      <c r="EG84" s="2">
        <v>34.700000000000003</v>
      </c>
      <c r="EH84" s="2">
        <v>33.5</v>
      </c>
      <c r="EI84" s="2">
        <v>32.6</v>
      </c>
      <c r="EJ84" s="2">
        <v>34.1</v>
      </c>
      <c r="EK84" s="2">
        <v>31.9</v>
      </c>
      <c r="EL84" s="2">
        <v>31.7</v>
      </c>
      <c r="EM84" s="2">
        <v>32.6</v>
      </c>
      <c r="EN84" s="2">
        <v>35.799999999999997</v>
      </c>
      <c r="EO84" s="2">
        <v>40.799999999999997</v>
      </c>
      <c r="EP84" s="2">
        <v>35.799999999999997</v>
      </c>
      <c r="EQ84" s="2">
        <v>31.7</v>
      </c>
      <c r="ER84" s="2">
        <v>34.9</v>
      </c>
      <c r="ES84" s="2">
        <v>31.7</v>
      </c>
      <c r="ET84" s="2">
        <v>30.4</v>
      </c>
      <c r="EU84" s="2">
        <v>28.4</v>
      </c>
      <c r="EV84" s="2">
        <v>33.5</v>
      </c>
      <c r="EW84" s="2">
        <v>33.299999999999997</v>
      </c>
      <c r="EX84" s="2">
        <v>33.5</v>
      </c>
      <c r="EY84" s="2">
        <v>38.700000000000003</v>
      </c>
      <c r="EZ84" s="2">
        <v>38.5</v>
      </c>
      <c r="FA84" s="2">
        <v>41.6</v>
      </c>
      <c r="FB84" s="2">
        <v>39.1</v>
      </c>
      <c r="FC84" s="2">
        <v>34.299999999999997</v>
      </c>
      <c r="FD84" s="2">
        <v>37.4</v>
      </c>
      <c r="FE84" s="2">
        <v>36.5</v>
      </c>
      <c r="FF84" s="2">
        <v>38.1</v>
      </c>
      <c r="FG84" s="2">
        <v>36.1</v>
      </c>
      <c r="FH84" s="2">
        <v>35.6</v>
      </c>
      <c r="FI84" s="2">
        <v>37.1</v>
      </c>
      <c r="FJ84" s="2">
        <v>37.700000000000003</v>
      </c>
      <c r="FK84" s="2">
        <v>38.6</v>
      </c>
      <c r="FL84" s="2">
        <v>40.200000000000003</v>
      </c>
      <c r="FM84" s="2">
        <v>42.2</v>
      </c>
      <c r="FN84" s="2">
        <v>37</v>
      </c>
      <c r="FO84" s="2">
        <v>36.1</v>
      </c>
      <c r="FP84" s="2">
        <v>38.6</v>
      </c>
      <c r="FQ84" s="2">
        <v>34.4</v>
      </c>
      <c r="FR84" s="2">
        <v>39.4</v>
      </c>
      <c r="FS84" s="2">
        <v>36.9</v>
      </c>
      <c r="FT84" s="2">
        <v>35.1</v>
      </c>
      <c r="FU84" s="2">
        <v>36.200000000000003</v>
      </c>
      <c r="FV84" s="2">
        <v>36.299999999999997</v>
      </c>
      <c r="FW84" s="2">
        <v>36.1</v>
      </c>
      <c r="FX84" s="2">
        <v>33.9</v>
      </c>
      <c r="FY84" s="2">
        <v>38.9</v>
      </c>
      <c r="FZ84" s="2">
        <v>35.1</v>
      </c>
      <c r="GA84" s="2">
        <v>32.700000000000003</v>
      </c>
      <c r="GB84" s="2">
        <v>36</v>
      </c>
      <c r="GC84" s="2">
        <v>35.700000000000003</v>
      </c>
      <c r="GD84" s="2">
        <v>36.299999999999997</v>
      </c>
      <c r="GE84" s="2">
        <v>34.4</v>
      </c>
      <c r="GF84" s="2">
        <v>39.6</v>
      </c>
      <c r="GG84" s="2">
        <v>38.6</v>
      </c>
      <c r="GH84" s="2">
        <v>38.9</v>
      </c>
      <c r="GI84" s="2">
        <v>38.799999999999997</v>
      </c>
      <c r="GJ84" s="2">
        <v>39.4</v>
      </c>
      <c r="GK84" s="2">
        <v>44.1</v>
      </c>
      <c r="GL84" s="2">
        <v>43.2</v>
      </c>
      <c r="GM84" s="2">
        <v>39.6</v>
      </c>
      <c r="GN84" s="2">
        <v>43.2</v>
      </c>
      <c r="GO84" s="2">
        <v>42.5</v>
      </c>
      <c r="GP84" s="2">
        <v>41</v>
      </c>
      <c r="GQ84" s="2">
        <v>39.299999999999997</v>
      </c>
      <c r="GR84" s="2">
        <v>43.1</v>
      </c>
      <c r="GS84" s="2">
        <v>40.9</v>
      </c>
      <c r="GT84" s="2">
        <v>42</v>
      </c>
      <c r="GU84" s="2">
        <v>45.6</v>
      </c>
      <c r="GV84" s="2">
        <v>43.7</v>
      </c>
      <c r="GW84" s="2">
        <v>48.7</v>
      </c>
      <c r="GX84" s="2">
        <v>42.5</v>
      </c>
      <c r="GY84" s="2">
        <v>37.1</v>
      </c>
      <c r="GZ84" s="2">
        <v>40.6</v>
      </c>
      <c r="HA84" s="2">
        <v>33.799999999999997</v>
      </c>
      <c r="HB84" s="2">
        <v>32</v>
      </c>
      <c r="HC84" s="2">
        <v>31.6</v>
      </c>
      <c r="HD84" s="2">
        <v>33.299999999999997</v>
      </c>
      <c r="HE84" s="2">
        <v>33.5</v>
      </c>
      <c r="HF84" s="2">
        <v>34.5</v>
      </c>
      <c r="HG84" s="2">
        <v>34.4</v>
      </c>
      <c r="HH84" s="2">
        <v>32.6</v>
      </c>
      <c r="HI84" s="2">
        <v>36.299999999999997</v>
      </c>
      <c r="HJ84" s="2">
        <v>39.1</v>
      </c>
      <c r="HK84" s="2">
        <v>34.1</v>
      </c>
      <c r="HL84" s="2">
        <v>37.700000000000003</v>
      </c>
      <c r="HM84" s="2">
        <v>45.9</v>
      </c>
      <c r="HN84" s="2">
        <v>46.4</v>
      </c>
      <c r="HO84" s="2">
        <v>46.1</v>
      </c>
      <c r="HP84" s="2">
        <v>40.799999999999997</v>
      </c>
      <c r="HQ84" s="2">
        <v>40.299999999999997</v>
      </c>
      <c r="HR84" s="2">
        <v>40.799999999999997</v>
      </c>
      <c r="HS84" s="2">
        <v>40.799999999999997</v>
      </c>
      <c r="HT84" s="2">
        <v>40.6</v>
      </c>
      <c r="HU84" s="2">
        <v>43.8</v>
      </c>
      <c r="HV84" s="2">
        <v>44.7</v>
      </c>
      <c r="HW84" s="2">
        <v>44.7</v>
      </c>
      <c r="HX84" s="2">
        <v>50.9</v>
      </c>
      <c r="HY84" s="2">
        <v>45.1</v>
      </c>
      <c r="HZ84" s="2">
        <v>45.4</v>
      </c>
      <c r="IA84" s="2">
        <v>44.3</v>
      </c>
      <c r="IB84" s="2">
        <v>49.3</v>
      </c>
      <c r="IC84" s="2">
        <v>47.9</v>
      </c>
      <c r="ID84" s="2">
        <v>45.3</v>
      </c>
      <c r="IE84" s="2">
        <v>50.4</v>
      </c>
      <c r="IF84" s="2">
        <v>52</v>
      </c>
      <c r="IG84" s="2">
        <v>54.2</v>
      </c>
      <c r="IH84" s="2">
        <v>49.1</v>
      </c>
      <c r="II84" s="2">
        <v>42.8</v>
      </c>
      <c r="IJ84" s="2">
        <v>48.3</v>
      </c>
      <c r="IK84" s="2">
        <v>48.7</v>
      </c>
      <c r="IL84" s="2">
        <v>47.2</v>
      </c>
      <c r="IM84" s="2">
        <v>44.9</v>
      </c>
      <c r="IN84" s="2">
        <v>50.6</v>
      </c>
      <c r="IO84" s="2">
        <v>50.7</v>
      </c>
      <c r="IP84" s="2">
        <v>47.7</v>
      </c>
      <c r="IQ84" s="2">
        <v>52.7</v>
      </c>
      <c r="IR84" s="2">
        <v>50.8</v>
      </c>
      <c r="IS84" s="2">
        <v>51</v>
      </c>
      <c r="IT84" s="2">
        <v>49.5</v>
      </c>
      <c r="IU84" s="2">
        <v>42.3</v>
      </c>
      <c r="IV84" s="2">
        <v>48</v>
      </c>
      <c r="IW84" s="2">
        <v>48.4</v>
      </c>
      <c r="IX84" s="2">
        <v>47</v>
      </c>
      <c r="IY84" s="2">
        <v>44.7</v>
      </c>
      <c r="IZ84" s="2">
        <v>47.4</v>
      </c>
      <c r="JA84" s="2">
        <v>47</v>
      </c>
      <c r="JB84" s="2">
        <v>45.7</v>
      </c>
      <c r="JC84" s="2">
        <v>50.3</v>
      </c>
      <c r="JD84" s="2">
        <v>48.6</v>
      </c>
      <c r="JE84" s="2">
        <v>48</v>
      </c>
      <c r="JF84" s="2">
        <v>45.2</v>
      </c>
      <c r="JG84" s="2">
        <v>42.5</v>
      </c>
      <c r="JH84" s="2">
        <v>45.4</v>
      </c>
      <c r="JI84" s="2">
        <v>45.2</v>
      </c>
      <c r="JJ84" s="2">
        <v>47.2</v>
      </c>
      <c r="JK84" s="2">
        <v>43.9</v>
      </c>
      <c r="JL84" s="2">
        <v>51.8</v>
      </c>
      <c r="JM84" s="2">
        <v>44.9</v>
      </c>
      <c r="JN84" s="2">
        <v>46.3</v>
      </c>
      <c r="JO84" s="2">
        <v>50</v>
      </c>
      <c r="JP84" s="2">
        <v>50.9</v>
      </c>
      <c r="JQ84" s="2">
        <v>58.4</v>
      </c>
      <c r="JR84" s="2">
        <v>58.8</v>
      </c>
      <c r="JS84" s="2">
        <v>50.1</v>
      </c>
      <c r="JT84" s="2">
        <v>53.8</v>
      </c>
      <c r="JU84" s="2">
        <v>55.7</v>
      </c>
      <c r="JV84" s="2">
        <v>56.1</v>
      </c>
      <c r="JW84" s="2">
        <v>53.7</v>
      </c>
      <c r="JX84" s="2">
        <v>59.2</v>
      </c>
      <c r="JY84" s="2">
        <v>56.7</v>
      </c>
      <c r="JZ84" s="2">
        <v>57.6</v>
      </c>
      <c r="KA84" s="2">
        <v>54.9</v>
      </c>
      <c r="KB84" s="2">
        <v>54.9</v>
      </c>
      <c r="KC84" s="2">
        <v>61.9</v>
      </c>
      <c r="KD84" s="2">
        <v>58.2</v>
      </c>
      <c r="KE84" s="2">
        <v>48.3</v>
      </c>
      <c r="KF84" s="2">
        <v>56</v>
      </c>
      <c r="KG84" s="2">
        <v>56.8</v>
      </c>
      <c r="KH84" s="2">
        <v>54.4</v>
      </c>
      <c r="KI84" s="2">
        <v>53</v>
      </c>
      <c r="KJ84" s="2">
        <v>53.9</v>
      </c>
      <c r="KK84" s="2">
        <v>56.7</v>
      </c>
      <c r="KL84" s="2">
        <v>56.5</v>
      </c>
      <c r="KM84" s="2">
        <v>62.8</v>
      </c>
      <c r="KN84" s="2">
        <v>61.8</v>
      </c>
      <c r="KO84" s="2">
        <v>68.5</v>
      </c>
      <c r="KP84" s="2">
        <v>63.1</v>
      </c>
      <c r="KQ84" s="2">
        <v>53.5</v>
      </c>
      <c r="KR84" s="2">
        <v>61.1</v>
      </c>
      <c r="KS84" s="2">
        <v>59.5</v>
      </c>
      <c r="KT84" s="2">
        <v>57.5</v>
      </c>
      <c r="KU84" s="2">
        <v>59</v>
      </c>
      <c r="KV84" s="2">
        <v>59.3</v>
      </c>
      <c r="KW84" s="2">
        <v>62.3</v>
      </c>
      <c r="KX84" s="2">
        <v>62</v>
      </c>
      <c r="KY84" s="2">
        <v>58.3</v>
      </c>
      <c r="KZ84" s="2">
        <v>57.4</v>
      </c>
      <c r="LA84" s="2">
        <v>63.7</v>
      </c>
      <c r="LB84" s="2">
        <v>57.3</v>
      </c>
      <c r="LC84" s="2">
        <v>53.5</v>
      </c>
      <c r="LD84" s="2">
        <v>55.2</v>
      </c>
      <c r="LE84" s="2">
        <v>55.7</v>
      </c>
      <c r="LF84" s="2">
        <v>56.6</v>
      </c>
      <c r="LG84" s="2">
        <v>55</v>
      </c>
      <c r="LH84" s="2">
        <v>58.5</v>
      </c>
      <c r="LI84" s="2">
        <v>60.5</v>
      </c>
      <c r="LJ84" s="2">
        <v>58.3</v>
      </c>
      <c r="LK84" s="2">
        <v>64.8</v>
      </c>
      <c r="LL84" s="2">
        <v>64.5</v>
      </c>
      <c r="LM84" s="2">
        <v>71.5</v>
      </c>
      <c r="LN84" s="2">
        <v>67.3</v>
      </c>
      <c r="LO84" s="2">
        <v>57.5</v>
      </c>
      <c r="LP84" s="2">
        <v>61.9</v>
      </c>
      <c r="LQ84" s="2">
        <v>58.4</v>
      </c>
      <c r="LR84" s="2">
        <v>58.8</v>
      </c>
      <c r="LS84" s="2">
        <v>57.2</v>
      </c>
      <c r="LT84" s="2">
        <v>60.2</v>
      </c>
      <c r="LU84" s="2">
        <v>59</v>
      </c>
      <c r="LV84" s="2">
        <v>61.4</v>
      </c>
      <c r="LW84" s="2">
        <v>61.9</v>
      </c>
      <c r="LX84" s="2">
        <v>61.3</v>
      </c>
      <c r="LY84" s="2">
        <v>67.400000000000006</v>
      </c>
      <c r="LZ84" s="2">
        <v>69.7</v>
      </c>
      <c r="MA84" s="2">
        <v>54.5</v>
      </c>
      <c r="MB84" s="2">
        <v>62</v>
      </c>
      <c r="MC84" s="2">
        <v>63.5</v>
      </c>
      <c r="MD84" s="2">
        <v>63.8</v>
      </c>
      <c r="ME84" s="2">
        <v>64.3</v>
      </c>
      <c r="MF84" s="2">
        <v>66</v>
      </c>
      <c r="MG84" s="2">
        <v>62.5</v>
      </c>
      <c r="MH84" s="2">
        <v>61.3</v>
      </c>
      <c r="MI84" s="2">
        <v>67.3</v>
      </c>
      <c r="MJ84" s="2">
        <v>67.2</v>
      </c>
      <c r="MK84" s="2">
        <v>75.099999999999994</v>
      </c>
      <c r="ML84" s="2">
        <v>71.3</v>
      </c>
      <c r="MM84" s="2">
        <v>59.8</v>
      </c>
      <c r="MN84" s="2">
        <v>67.599999999999994</v>
      </c>
      <c r="MO84" s="2">
        <v>66.599999999999994</v>
      </c>
      <c r="MP84" s="2">
        <v>65.7</v>
      </c>
    </row>
    <row r="85" spans="1:354" x14ac:dyDescent="0.25">
      <c r="A85" t="s">
        <v>83</v>
      </c>
      <c r="B85" s="12" t="s">
        <v>303</v>
      </c>
      <c r="C85" t="s">
        <v>213</v>
      </c>
      <c r="D85" t="str">
        <f t="shared" si="0"/>
        <v>Cafes, restaurants &amp; takeaway food services</v>
      </c>
      <c r="E85" s="2">
        <v>30.1</v>
      </c>
      <c r="F85" s="2">
        <v>30</v>
      </c>
      <c r="G85" s="2">
        <v>28.7</v>
      </c>
      <c r="H85" s="2">
        <v>31.4</v>
      </c>
      <c r="I85" s="2">
        <v>31.1</v>
      </c>
      <c r="J85" s="2">
        <v>31.7</v>
      </c>
      <c r="K85" s="2">
        <v>37.799999999999997</v>
      </c>
      <c r="L85" s="2">
        <v>38.200000000000003</v>
      </c>
      <c r="M85" s="2">
        <v>47.6</v>
      </c>
      <c r="N85" s="2">
        <v>39.5</v>
      </c>
      <c r="O85" s="2">
        <v>35.1</v>
      </c>
      <c r="P85" s="2">
        <v>40.799999999999997</v>
      </c>
      <c r="Q85" s="2">
        <v>38.299999999999997</v>
      </c>
      <c r="R85" s="2">
        <v>39.5</v>
      </c>
      <c r="S85" s="2">
        <v>37.6</v>
      </c>
      <c r="T85" s="2">
        <v>41.3</v>
      </c>
      <c r="U85" s="2">
        <v>43.2</v>
      </c>
      <c r="V85" s="2">
        <v>42.3</v>
      </c>
      <c r="W85" s="2">
        <v>39.4</v>
      </c>
      <c r="X85" s="2">
        <v>40.1</v>
      </c>
      <c r="Y85" s="2">
        <v>50.4</v>
      </c>
      <c r="Z85" s="2">
        <v>40.799999999999997</v>
      </c>
      <c r="AA85" s="2">
        <v>38.9</v>
      </c>
      <c r="AB85" s="2">
        <v>40.799999999999997</v>
      </c>
      <c r="AC85" s="2">
        <v>38.9</v>
      </c>
      <c r="AD85" s="2">
        <v>41.9</v>
      </c>
      <c r="AE85" s="2">
        <v>38.799999999999997</v>
      </c>
      <c r="AF85" s="2">
        <v>37.9</v>
      </c>
      <c r="AG85" s="2">
        <v>40.6</v>
      </c>
      <c r="AH85" s="2">
        <v>39</v>
      </c>
      <c r="AI85" s="2">
        <v>43.3</v>
      </c>
      <c r="AJ85" s="2">
        <v>45.2</v>
      </c>
      <c r="AK85" s="2">
        <v>51.2</v>
      </c>
      <c r="AL85" s="2">
        <v>45.5</v>
      </c>
      <c r="AM85" s="2">
        <v>40.799999999999997</v>
      </c>
      <c r="AN85" s="2">
        <v>44.2</v>
      </c>
      <c r="AO85" s="2">
        <v>41.1</v>
      </c>
      <c r="AP85" s="2">
        <v>44.1</v>
      </c>
      <c r="AQ85" s="2">
        <v>40.1</v>
      </c>
      <c r="AR85" s="2">
        <v>43.4</v>
      </c>
      <c r="AS85" s="2">
        <v>45.4</v>
      </c>
      <c r="AT85" s="2">
        <v>45</v>
      </c>
      <c r="AU85" s="2">
        <v>51</v>
      </c>
      <c r="AV85" s="2">
        <v>52.1</v>
      </c>
      <c r="AW85" s="2">
        <v>59.4</v>
      </c>
      <c r="AX85" s="2">
        <v>50.5</v>
      </c>
      <c r="AY85" s="2">
        <v>44.6</v>
      </c>
      <c r="AZ85" s="2">
        <v>48.4</v>
      </c>
      <c r="BA85" s="2">
        <v>49.7</v>
      </c>
      <c r="BB85" s="2">
        <v>51</v>
      </c>
      <c r="BC85" s="2">
        <v>45.8</v>
      </c>
      <c r="BD85" s="2">
        <v>49.6</v>
      </c>
      <c r="BE85" s="2">
        <v>50.9</v>
      </c>
      <c r="BF85" s="2">
        <v>51.3</v>
      </c>
      <c r="BG85" s="2">
        <v>53.5</v>
      </c>
      <c r="BH85" s="2">
        <v>52.8</v>
      </c>
      <c r="BI85" s="2">
        <v>61.9</v>
      </c>
      <c r="BJ85" s="2">
        <v>56.5</v>
      </c>
      <c r="BK85" s="2">
        <v>49.8</v>
      </c>
      <c r="BL85" s="2">
        <v>51.1</v>
      </c>
      <c r="BM85" s="2">
        <v>51.8</v>
      </c>
      <c r="BN85" s="2">
        <v>53</v>
      </c>
      <c r="BO85" s="2">
        <v>50</v>
      </c>
      <c r="BP85" s="2">
        <v>56.7</v>
      </c>
      <c r="BQ85" s="2">
        <v>55.6</v>
      </c>
      <c r="BR85" s="2">
        <v>57.6</v>
      </c>
      <c r="BS85" s="2">
        <v>60.2</v>
      </c>
      <c r="BT85" s="2">
        <v>57.2</v>
      </c>
      <c r="BU85" s="2">
        <v>69.3</v>
      </c>
      <c r="BV85" s="2">
        <v>56.5</v>
      </c>
      <c r="BW85" s="2">
        <v>53</v>
      </c>
      <c r="BX85" s="2">
        <v>57</v>
      </c>
      <c r="BY85" s="2">
        <v>55.3</v>
      </c>
      <c r="BZ85" s="2">
        <v>56</v>
      </c>
      <c r="CA85" s="2">
        <v>54.9</v>
      </c>
      <c r="CB85" s="2">
        <v>55.7</v>
      </c>
      <c r="CC85" s="2">
        <v>54.8</v>
      </c>
      <c r="CD85" s="2">
        <v>56.5</v>
      </c>
      <c r="CE85" s="2">
        <v>53.9</v>
      </c>
      <c r="CF85" s="2">
        <v>56.5</v>
      </c>
      <c r="CG85" s="2">
        <v>79.599999999999994</v>
      </c>
      <c r="CH85" s="2">
        <v>61</v>
      </c>
      <c r="CI85" s="2">
        <v>54.9</v>
      </c>
      <c r="CJ85" s="2">
        <v>64.900000000000006</v>
      </c>
      <c r="CK85" s="2">
        <v>64.5</v>
      </c>
      <c r="CL85" s="2">
        <v>63.8</v>
      </c>
      <c r="CM85" s="2">
        <v>57.6</v>
      </c>
      <c r="CN85" s="2">
        <v>61.1</v>
      </c>
      <c r="CO85" s="2">
        <v>61.7</v>
      </c>
      <c r="CP85" s="2">
        <v>60.1</v>
      </c>
      <c r="CQ85" s="2">
        <v>60.8</v>
      </c>
      <c r="CR85" s="2">
        <v>68</v>
      </c>
      <c r="CS85" s="2">
        <v>71.3</v>
      </c>
      <c r="CT85" s="2">
        <v>62.6</v>
      </c>
      <c r="CU85" s="2">
        <v>57.7</v>
      </c>
      <c r="CV85" s="2">
        <v>65</v>
      </c>
      <c r="CW85" s="2">
        <v>60.4</v>
      </c>
      <c r="CX85" s="2">
        <v>62.7</v>
      </c>
      <c r="CY85" s="2">
        <v>61.3</v>
      </c>
      <c r="CZ85" s="2">
        <v>61.8</v>
      </c>
      <c r="DA85" s="2">
        <v>63.8</v>
      </c>
      <c r="DB85" s="2">
        <v>66.099999999999994</v>
      </c>
      <c r="DC85" s="2">
        <v>72.5</v>
      </c>
      <c r="DD85" s="2">
        <v>82.9</v>
      </c>
      <c r="DE85" s="2">
        <v>78.7</v>
      </c>
      <c r="DF85" s="2">
        <v>71.400000000000006</v>
      </c>
      <c r="DG85" s="2">
        <v>62.4</v>
      </c>
      <c r="DH85" s="2">
        <v>70.599999999999994</v>
      </c>
      <c r="DI85" s="2">
        <v>65.7</v>
      </c>
      <c r="DJ85" s="2">
        <v>70.3</v>
      </c>
      <c r="DK85" s="2">
        <v>63.6</v>
      </c>
      <c r="DL85" s="2">
        <v>69.099999999999994</v>
      </c>
      <c r="DM85" s="2">
        <v>70.900000000000006</v>
      </c>
      <c r="DN85" s="2">
        <v>74.7</v>
      </c>
      <c r="DO85" s="2">
        <v>79.599999999999994</v>
      </c>
      <c r="DP85" s="2">
        <v>84.5</v>
      </c>
      <c r="DQ85" s="2">
        <v>80.3</v>
      </c>
      <c r="DR85" s="2">
        <v>76.7</v>
      </c>
      <c r="DS85" s="2">
        <v>69.7</v>
      </c>
      <c r="DT85" s="2">
        <v>74.2</v>
      </c>
      <c r="DU85" s="2">
        <v>76.5</v>
      </c>
      <c r="DV85" s="2">
        <v>69.599999999999994</v>
      </c>
      <c r="DW85" s="2">
        <v>64.3</v>
      </c>
      <c r="DX85" s="2">
        <v>64.7</v>
      </c>
      <c r="DY85" s="2">
        <v>63.3</v>
      </c>
      <c r="DZ85" s="2">
        <v>63.3</v>
      </c>
      <c r="EA85" s="2">
        <v>65.3</v>
      </c>
      <c r="EB85" s="2">
        <v>66.599999999999994</v>
      </c>
      <c r="EC85" s="2">
        <v>68.3</v>
      </c>
      <c r="ED85" s="2">
        <v>63.8</v>
      </c>
      <c r="EE85" s="2">
        <v>60.4</v>
      </c>
      <c r="EF85" s="2">
        <v>66.400000000000006</v>
      </c>
      <c r="EG85" s="2">
        <v>62.2</v>
      </c>
      <c r="EH85" s="2">
        <v>59.2</v>
      </c>
      <c r="EI85" s="2">
        <v>58.2</v>
      </c>
      <c r="EJ85" s="2">
        <v>62</v>
      </c>
      <c r="EK85" s="2">
        <v>57.5</v>
      </c>
      <c r="EL85" s="2">
        <v>60.9</v>
      </c>
      <c r="EM85" s="2">
        <v>67.099999999999994</v>
      </c>
      <c r="EN85" s="2">
        <v>73.400000000000006</v>
      </c>
      <c r="EO85" s="2">
        <v>79.099999999999994</v>
      </c>
      <c r="EP85" s="2">
        <v>71.2</v>
      </c>
      <c r="EQ85" s="2">
        <v>65.8</v>
      </c>
      <c r="ER85" s="2">
        <v>68.599999999999994</v>
      </c>
      <c r="ES85" s="2">
        <v>63.7</v>
      </c>
      <c r="ET85" s="2">
        <v>63.8</v>
      </c>
      <c r="EU85" s="2">
        <v>58.8</v>
      </c>
      <c r="EV85" s="2">
        <v>67.8</v>
      </c>
      <c r="EW85" s="2">
        <v>66.8</v>
      </c>
      <c r="EX85" s="2">
        <v>69.5</v>
      </c>
      <c r="EY85" s="2">
        <v>75.3</v>
      </c>
      <c r="EZ85" s="2">
        <v>75.3</v>
      </c>
      <c r="FA85" s="2">
        <v>83</v>
      </c>
      <c r="FB85" s="2">
        <v>70.900000000000006</v>
      </c>
      <c r="FC85" s="2">
        <v>66.099999999999994</v>
      </c>
      <c r="FD85" s="2">
        <v>71.900000000000006</v>
      </c>
      <c r="FE85" s="2">
        <v>67.3</v>
      </c>
      <c r="FF85" s="2">
        <v>69</v>
      </c>
      <c r="FG85" s="2">
        <v>64.599999999999994</v>
      </c>
      <c r="FH85" s="2">
        <v>66.8</v>
      </c>
      <c r="FI85" s="2">
        <v>67.599999999999994</v>
      </c>
      <c r="FJ85" s="2">
        <v>70.8</v>
      </c>
      <c r="FK85" s="2">
        <v>73.099999999999994</v>
      </c>
      <c r="FL85" s="2">
        <v>78.8</v>
      </c>
      <c r="FM85" s="2">
        <v>84.7</v>
      </c>
      <c r="FN85" s="2">
        <v>68.3</v>
      </c>
      <c r="FO85" s="2">
        <v>65.900000000000006</v>
      </c>
      <c r="FP85" s="2">
        <v>69.400000000000006</v>
      </c>
      <c r="FQ85" s="2">
        <v>65.900000000000006</v>
      </c>
      <c r="FR85" s="2">
        <v>70.599999999999994</v>
      </c>
      <c r="FS85" s="2">
        <v>68.7</v>
      </c>
      <c r="FT85" s="2">
        <v>62.9</v>
      </c>
      <c r="FU85" s="2">
        <v>64.900000000000006</v>
      </c>
      <c r="FV85" s="2">
        <v>66</v>
      </c>
      <c r="FW85" s="2">
        <v>62</v>
      </c>
      <c r="FX85" s="2">
        <v>62.3</v>
      </c>
      <c r="FY85" s="2">
        <v>76.099999999999994</v>
      </c>
      <c r="FZ85" s="2">
        <v>64</v>
      </c>
      <c r="GA85" s="2">
        <v>60.8</v>
      </c>
      <c r="GB85" s="2">
        <v>62.6</v>
      </c>
      <c r="GC85" s="2">
        <v>61.5</v>
      </c>
      <c r="GD85" s="2">
        <v>62.2</v>
      </c>
      <c r="GE85" s="2">
        <v>58.8</v>
      </c>
      <c r="GF85" s="2">
        <v>67</v>
      </c>
      <c r="GG85" s="2">
        <v>68.3</v>
      </c>
      <c r="GH85" s="2">
        <v>66.599999999999994</v>
      </c>
      <c r="GI85" s="2">
        <v>67.2</v>
      </c>
      <c r="GJ85" s="2">
        <v>69.599999999999994</v>
      </c>
      <c r="GK85" s="2">
        <v>78.400000000000006</v>
      </c>
      <c r="GL85" s="2">
        <v>66.7</v>
      </c>
      <c r="GM85" s="2">
        <v>62.9</v>
      </c>
      <c r="GN85" s="2">
        <v>68.099999999999994</v>
      </c>
      <c r="GO85" s="2">
        <v>69.900000000000006</v>
      </c>
      <c r="GP85" s="2">
        <v>68.7</v>
      </c>
      <c r="GQ85" s="2">
        <v>64.599999999999994</v>
      </c>
      <c r="GR85" s="2">
        <v>69.900000000000006</v>
      </c>
      <c r="GS85" s="2">
        <v>67.099999999999994</v>
      </c>
      <c r="GT85" s="2">
        <v>68.3</v>
      </c>
      <c r="GU85" s="2">
        <v>74.099999999999994</v>
      </c>
      <c r="GV85" s="2">
        <v>70</v>
      </c>
      <c r="GW85" s="2">
        <v>78.8</v>
      </c>
      <c r="GX85" s="2">
        <v>66.099999999999994</v>
      </c>
      <c r="GY85" s="2">
        <v>60.5</v>
      </c>
      <c r="GZ85" s="2">
        <v>67.400000000000006</v>
      </c>
      <c r="HA85" s="2">
        <v>61</v>
      </c>
      <c r="HB85" s="2">
        <v>56.3</v>
      </c>
      <c r="HC85" s="2">
        <v>54.7</v>
      </c>
      <c r="HD85" s="2">
        <v>59.8</v>
      </c>
      <c r="HE85" s="2">
        <v>57.3</v>
      </c>
      <c r="HF85" s="2">
        <v>59.1</v>
      </c>
      <c r="HG85" s="2">
        <v>66.5</v>
      </c>
      <c r="HH85" s="2">
        <v>61.7</v>
      </c>
      <c r="HI85" s="2">
        <v>70.7</v>
      </c>
      <c r="HJ85" s="2">
        <v>74.3</v>
      </c>
      <c r="HK85" s="2">
        <v>65.5</v>
      </c>
      <c r="HL85" s="2">
        <v>68.099999999999994</v>
      </c>
      <c r="HM85" s="2">
        <v>74.900000000000006</v>
      </c>
      <c r="HN85" s="2">
        <v>74.900000000000006</v>
      </c>
      <c r="HO85" s="2">
        <v>74.599999999999994</v>
      </c>
      <c r="HP85" s="2">
        <v>69.599999999999994</v>
      </c>
      <c r="HQ85" s="2">
        <v>72.5</v>
      </c>
      <c r="HR85" s="2">
        <v>75.3</v>
      </c>
      <c r="HS85" s="2">
        <v>78.099999999999994</v>
      </c>
      <c r="HT85" s="2">
        <v>79</v>
      </c>
      <c r="HU85" s="2">
        <v>86.2</v>
      </c>
      <c r="HV85" s="2">
        <v>87.7</v>
      </c>
      <c r="HW85" s="2">
        <v>84.8</v>
      </c>
      <c r="HX85" s="2">
        <v>92.7</v>
      </c>
      <c r="HY85" s="2">
        <v>86.8</v>
      </c>
      <c r="HZ85" s="2">
        <v>84.9</v>
      </c>
      <c r="IA85" s="2">
        <v>81.2</v>
      </c>
      <c r="IB85" s="2">
        <v>90.1</v>
      </c>
      <c r="IC85" s="2">
        <v>90.6</v>
      </c>
      <c r="ID85" s="2">
        <v>88.1</v>
      </c>
      <c r="IE85" s="2">
        <v>95.2</v>
      </c>
      <c r="IF85" s="2">
        <v>98.8</v>
      </c>
      <c r="IG85" s="2">
        <v>104.6</v>
      </c>
      <c r="IH85" s="2">
        <v>97.1</v>
      </c>
      <c r="II85" s="2">
        <v>87</v>
      </c>
      <c r="IJ85" s="2">
        <v>99.4</v>
      </c>
      <c r="IK85" s="2">
        <v>92.3</v>
      </c>
      <c r="IL85" s="2">
        <v>87.1</v>
      </c>
      <c r="IM85" s="2">
        <v>83.6</v>
      </c>
      <c r="IN85" s="2">
        <v>93.7</v>
      </c>
      <c r="IO85" s="2">
        <v>97.6</v>
      </c>
      <c r="IP85" s="2">
        <v>97.6</v>
      </c>
      <c r="IQ85" s="2">
        <v>99.8</v>
      </c>
      <c r="IR85" s="2">
        <v>101.3</v>
      </c>
      <c r="IS85" s="2">
        <v>108.9</v>
      </c>
      <c r="IT85" s="2">
        <v>97.2</v>
      </c>
      <c r="IU85" s="2">
        <v>85.3</v>
      </c>
      <c r="IV85" s="2">
        <v>94.6</v>
      </c>
      <c r="IW85" s="2">
        <v>88.8</v>
      </c>
      <c r="IX85" s="2">
        <v>85</v>
      </c>
      <c r="IY85" s="2">
        <v>79.7</v>
      </c>
      <c r="IZ85" s="2">
        <v>88.4</v>
      </c>
      <c r="JA85" s="2">
        <v>88.4</v>
      </c>
      <c r="JB85" s="2">
        <v>89.8</v>
      </c>
      <c r="JC85" s="2">
        <v>100.6</v>
      </c>
      <c r="JD85" s="2">
        <v>97.8</v>
      </c>
      <c r="JE85" s="2">
        <v>106.1</v>
      </c>
      <c r="JF85" s="2">
        <v>97.2</v>
      </c>
      <c r="JG85" s="2">
        <v>96.3</v>
      </c>
      <c r="JH85" s="2">
        <v>106.7</v>
      </c>
      <c r="JI85" s="2">
        <v>97.6</v>
      </c>
      <c r="JJ85" s="2">
        <v>101.9</v>
      </c>
      <c r="JK85" s="2">
        <v>96.7</v>
      </c>
      <c r="JL85" s="2">
        <v>103.7</v>
      </c>
      <c r="JM85" s="2">
        <v>96.4</v>
      </c>
      <c r="JN85" s="2">
        <v>100</v>
      </c>
      <c r="JO85" s="2">
        <v>104.7</v>
      </c>
      <c r="JP85" s="2">
        <v>104.8</v>
      </c>
      <c r="JQ85" s="2">
        <v>118.7</v>
      </c>
      <c r="JR85" s="2">
        <v>108</v>
      </c>
      <c r="JS85" s="2">
        <v>97.9</v>
      </c>
      <c r="JT85" s="2">
        <v>109.9</v>
      </c>
      <c r="JU85" s="2">
        <v>105</v>
      </c>
      <c r="JV85" s="2">
        <v>105.2</v>
      </c>
      <c r="JW85" s="2">
        <v>101.8</v>
      </c>
      <c r="JX85" s="2">
        <v>118.4</v>
      </c>
      <c r="JY85" s="2">
        <v>114.1</v>
      </c>
      <c r="JZ85" s="2">
        <v>116</v>
      </c>
      <c r="KA85" s="2">
        <v>112.3</v>
      </c>
      <c r="KB85" s="2">
        <v>113.6</v>
      </c>
      <c r="KC85" s="2">
        <v>125.2</v>
      </c>
      <c r="KD85" s="2">
        <v>112</v>
      </c>
      <c r="KE85" s="2">
        <v>102.9</v>
      </c>
      <c r="KF85" s="2">
        <v>122.2</v>
      </c>
      <c r="KG85" s="2">
        <v>114</v>
      </c>
      <c r="KH85" s="2">
        <v>111.7</v>
      </c>
      <c r="KI85" s="2">
        <v>107.9</v>
      </c>
      <c r="KJ85" s="2">
        <v>109.4</v>
      </c>
      <c r="KK85" s="2">
        <v>112.3</v>
      </c>
      <c r="KL85" s="2">
        <v>112.1</v>
      </c>
      <c r="KM85" s="2">
        <v>120.2</v>
      </c>
      <c r="KN85" s="2">
        <v>119.2</v>
      </c>
      <c r="KO85" s="2">
        <v>129.4</v>
      </c>
      <c r="KP85" s="2">
        <v>121.2</v>
      </c>
      <c r="KQ85" s="2">
        <v>108.7</v>
      </c>
      <c r="KR85" s="2">
        <v>128.6</v>
      </c>
      <c r="KS85" s="2">
        <v>119.1</v>
      </c>
      <c r="KT85" s="2">
        <v>114.8</v>
      </c>
      <c r="KU85" s="2">
        <v>116.3</v>
      </c>
      <c r="KV85" s="2">
        <v>116.1</v>
      </c>
      <c r="KW85" s="2">
        <v>121.7</v>
      </c>
      <c r="KX85" s="2">
        <v>120.8</v>
      </c>
      <c r="KY85" s="2">
        <v>128.4</v>
      </c>
      <c r="KZ85" s="2">
        <v>127.4</v>
      </c>
      <c r="LA85" s="2">
        <v>141</v>
      </c>
      <c r="LB85" s="2">
        <v>135.5</v>
      </c>
      <c r="LC85" s="2">
        <v>138.19999999999999</v>
      </c>
      <c r="LD85" s="2">
        <v>129.80000000000001</v>
      </c>
      <c r="LE85" s="2">
        <v>132.69999999999999</v>
      </c>
      <c r="LF85" s="2">
        <v>135.69999999999999</v>
      </c>
      <c r="LG85" s="2">
        <v>131.80000000000001</v>
      </c>
      <c r="LH85" s="2">
        <v>138.30000000000001</v>
      </c>
      <c r="LI85" s="2">
        <v>137.19999999999999</v>
      </c>
      <c r="LJ85" s="2">
        <v>135.4</v>
      </c>
      <c r="LK85" s="2">
        <v>146.5</v>
      </c>
      <c r="LL85" s="2">
        <v>138.5</v>
      </c>
      <c r="LM85" s="2">
        <v>154.69999999999999</v>
      </c>
      <c r="LN85" s="2">
        <v>140.1</v>
      </c>
      <c r="LO85" s="2">
        <v>127.6</v>
      </c>
      <c r="LP85" s="2">
        <v>148.9</v>
      </c>
      <c r="LQ85" s="2">
        <v>143.30000000000001</v>
      </c>
      <c r="LR85" s="2">
        <v>145.9</v>
      </c>
      <c r="LS85" s="2">
        <v>140.19999999999999</v>
      </c>
      <c r="LT85" s="2">
        <v>140.69999999999999</v>
      </c>
      <c r="LU85" s="2">
        <v>140.4</v>
      </c>
      <c r="LV85" s="2">
        <v>143.80000000000001</v>
      </c>
      <c r="LW85" s="2">
        <v>147.6</v>
      </c>
      <c r="LX85" s="2">
        <v>144.1</v>
      </c>
      <c r="LY85" s="2">
        <v>161.4</v>
      </c>
      <c r="LZ85" s="2">
        <v>145.9</v>
      </c>
      <c r="MA85" s="2">
        <v>134.1</v>
      </c>
      <c r="MB85" s="2">
        <v>156.30000000000001</v>
      </c>
      <c r="MC85" s="2">
        <v>143.1</v>
      </c>
      <c r="MD85" s="2">
        <v>147.80000000000001</v>
      </c>
      <c r="ME85" s="2">
        <v>141.9</v>
      </c>
      <c r="MF85" s="2">
        <v>154.4</v>
      </c>
      <c r="MG85" s="2">
        <v>145.5</v>
      </c>
      <c r="MH85" s="2">
        <v>146.4</v>
      </c>
      <c r="MI85" s="2">
        <v>155</v>
      </c>
      <c r="MJ85" s="2">
        <v>155.69999999999999</v>
      </c>
      <c r="MK85" s="2">
        <v>169.8</v>
      </c>
      <c r="ML85" s="2">
        <v>149.69999999999999</v>
      </c>
      <c r="MM85" s="2">
        <v>134.4</v>
      </c>
      <c r="MN85" s="2">
        <v>155.6</v>
      </c>
      <c r="MO85" s="2">
        <v>147</v>
      </c>
      <c r="MP85" s="2">
        <v>142.30000000000001</v>
      </c>
    </row>
    <row r="86" spans="1:354" x14ac:dyDescent="0.25">
      <c r="A86" t="s">
        <v>84</v>
      </c>
      <c r="B86" s="12" t="s">
        <v>304</v>
      </c>
      <c r="C86" t="s">
        <v>213</v>
      </c>
      <c r="D86" t="str">
        <f t="shared" si="0"/>
        <v>All Industries</v>
      </c>
      <c r="E86" s="2">
        <v>279.39999999999998</v>
      </c>
      <c r="F86" s="2">
        <v>288</v>
      </c>
      <c r="G86" s="2">
        <v>277.2</v>
      </c>
      <c r="H86" s="2">
        <v>296.10000000000002</v>
      </c>
      <c r="I86" s="2">
        <v>288.39999999999998</v>
      </c>
      <c r="J86" s="2">
        <v>293</v>
      </c>
      <c r="K86" s="2">
        <v>307.89999999999998</v>
      </c>
      <c r="L86" s="2">
        <v>332.1</v>
      </c>
      <c r="M86" s="2">
        <v>440.9</v>
      </c>
      <c r="N86" s="2">
        <v>295.89999999999998</v>
      </c>
      <c r="O86" s="2">
        <v>284.10000000000002</v>
      </c>
      <c r="P86" s="2">
        <v>340.5</v>
      </c>
      <c r="Q86" s="2">
        <v>326</v>
      </c>
      <c r="R86" s="2">
        <v>341.1</v>
      </c>
      <c r="S86" s="2">
        <v>335</v>
      </c>
      <c r="T86" s="2">
        <v>342.3</v>
      </c>
      <c r="U86" s="2">
        <v>356.4</v>
      </c>
      <c r="V86" s="2">
        <v>349.7</v>
      </c>
      <c r="W86" s="2">
        <v>332.8</v>
      </c>
      <c r="X86" s="2">
        <v>363.9</v>
      </c>
      <c r="Y86" s="2">
        <v>480</v>
      </c>
      <c r="Z86" s="2">
        <v>320.5</v>
      </c>
      <c r="AA86" s="2">
        <v>320.2</v>
      </c>
      <c r="AB86" s="2">
        <v>346.8</v>
      </c>
      <c r="AC86" s="2">
        <v>325.60000000000002</v>
      </c>
      <c r="AD86" s="2">
        <v>367.9</v>
      </c>
      <c r="AE86" s="2">
        <v>339.7</v>
      </c>
      <c r="AF86" s="2">
        <v>346.9</v>
      </c>
      <c r="AG86" s="2">
        <v>351</v>
      </c>
      <c r="AH86" s="2">
        <v>334.2</v>
      </c>
      <c r="AI86" s="2">
        <v>369.2</v>
      </c>
      <c r="AJ86" s="2">
        <v>394.2</v>
      </c>
      <c r="AK86" s="2">
        <v>480.3</v>
      </c>
      <c r="AL86" s="2">
        <v>357.9</v>
      </c>
      <c r="AM86" s="2">
        <v>332.9</v>
      </c>
      <c r="AN86" s="2">
        <v>366.1</v>
      </c>
      <c r="AO86" s="2">
        <v>366.7</v>
      </c>
      <c r="AP86" s="2">
        <v>408.4</v>
      </c>
      <c r="AQ86" s="2">
        <v>368.5</v>
      </c>
      <c r="AR86" s="2">
        <v>380.9</v>
      </c>
      <c r="AS86" s="2">
        <v>391.8</v>
      </c>
      <c r="AT86" s="2">
        <v>376.5</v>
      </c>
      <c r="AU86" s="2">
        <v>411.4</v>
      </c>
      <c r="AV86" s="2">
        <v>429.9</v>
      </c>
      <c r="AW86" s="2">
        <v>549.20000000000005</v>
      </c>
      <c r="AX86" s="2">
        <v>385</v>
      </c>
      <c r="AY86" s="2">
        <v>360.2</v>
      </c>
      <c r="AZ86" s="2">
        <v>377.7</v>
      </c>
      <c r="BA86" s="2">
        <v>405.7</v>
      </c>
      <c r="BB86" s="2">
        <v>448.7</v>
      </c>
      <c r="BC86" s="2">
        <v>388.1</v>
      </c>
      <c r="BD86" s="2">
        <v>410.1</v>
      </c>
      <c r="BE86" s="2">
        <v>402.5</v>
      </c>
      <c r="BF86" s="2">
        <v>408.8</v>
      </c>
      <c r="BG86" s="2">
        <v>426.4</v>
      </c>
      <c r="BH86" s="2">
        <v>424.9</v>
      </c>
      <c r="BI86" s="2">
        <v>568.6</v>
      </c>
      <c r="BJ86" s="2">
        <v>409.9</v>
      </c>
      <c r="BK86" s="2">
        <v>373.8</v>
      </c>
      <c r="BL86" s="2">
        <v>406.5</v>
      </c>
      <c r="BM86" s="2">
        <v>427.3</v>
      </c>
      <c r="BN86" s="2">
        <v>437.6</v>
      </c>
      <c r="BO86" s="2">
        <v>418</v>
      </c>
      <c r="BP86" s="2">
        <v>448.9</v>
      </c>
      <c r="BQ86" s="2">
        <v>428.9</v>
      </c>
      <c r="BR86" s="2">
        <v>438.9</v>
      </c>
      <c r="BS86" s="2">
        <v>460</v>
      </c>
      <c r="BT86" s="2">
        <v>456.2</v>
      </c>
      <c r="BU86" s="2">
        <v>619.70000000000005</v>
      </c>
      <c r="BV86" s="2">
        <v>412.6</v>
      </c>
      <c r="BW86" s="2">
        <v>406.3</v>
      </c>
      <c r="BX86" s="2">
        <v>460</v>
      </c>
      <c r="BY86" s="2">
        <v>430.8</v>
      </c>
      <c r="BZ86" s="2">
        <v>455.6</v>
      </c>
      <c r="CA86" s="2">
        <v>456</v>
      </c>
      <c r="CB86" s="2">
        <v>458.3</v>
      </c>
      <c r="CC86" s="2">
        <v>459.4</v>
      </c>
      <c r="CD86" s="2">
        <v>469.2</v>
      </c>
      <c r="CE86" s="2">
        <v>473.1</v>
      </c>
      <c r="CF86" s="2">
        <v>502.2</v>
      </c>
      <c r="CG86" s="2">
        <v>690.3</v>
      </c>
      <c r="CH86" s="2">
        <v>463.4</v>
      </c>
      <c r="CI86" s="2">
        <v>426.4</v>
      </c>
      <c r="CJ86" s="2">
        <v>485.3</v>
      </c>
      <c r="CK86" s="2">
        <v>469.3</v>
      </c>
      <c r="CL86" s="2">
        <v>491.6</v>
      </c>
      <c r="CM86" s="2">
        <v>480.8</v>
      </c>
      <c r="CN86" s="2">
        <v>478.8</v>
      </c>
      <c r="CO86" s="2">
        <v>496.9</v>
      </c>
      <c r="CP86" s="2">
        <v>493.1</v>
      </c>
      <c r="CQ86" s="2">
        <v>495.5</v>
      </c>
      <c r="CR86" s="2">
        <v>550.9</v>
      </c>
      <c r="CS86" s="2">
        <v>689.6</v>
      </c>
      <c r="CT86" s="2">
        <v>499.4</v>
      </c>
      <c r="CU86" s="2">
        <v>452.5</v>
      </c>
      <c r="CV86" s="2">
        <v>519.5</v>
      </c>
      <c r="CW86" s="2">
        <v>502.6</v>
      </c>
      <c r="CX86" s="2">
        <v>540.6</v>
      </c>
      <c r="CY86" s="2">
        <v>518.20000000000005</v>
      </c>
      <c r="CZ86" s="2">
        <v>509.4</v>
      </c>
      <c r="DA86" s="2">
        <v>535.20000000000005</v>
      </c>
      <c r="DB86" s="2">
        <v>504.2</v>
      </c>
      <c r="DC86" s="2">
        <v>542.6</v>
      </c>
      <c r="DD86" s="2">
        <v>602</v>
      </c>
      <c r="DE86" s="2">
        <v>738.8</v>
      </c>
      <c r="DF86" s="2">
        <v>545.79999999999995</v>
      </c>
      <c r="DG86" s="2">
        <v>492.7</v>
      </c>
      <c r="DH86" s="2">
        <v>549.1</v>
      </c>
      <c r="DI86" s="2">
        <v>531.1</v>
      </c>
      <c r="DJ86" s="2">
        <v>571.9</v>
      </c>
      <c r="DK86" s="2">
        <v>515.4</v>
      </c>
      <c r="DL86" s="2">
        <v>556.79999999999995</v>
      </c>
      <c r="DM86" s="2">
        <v>561.1</v>
      </c>
      <c r="DN86" s="2">
        <v>526</v>
      </c>
      <c r="DO86" s="2">
        <v>580.5</v>
      </c>
      <c r="DP86" s="2">
        <v>592.4</v>
      </c>
      <c r="DQ86" s="2">
        <v>719.7</v>
      </c>
      <c r="DR86" s="2">
        <v>547.6</v>
      </c>
      <c r="DS86" s="2">
        <v>502.3</v>
      </c>
      <c r="DT86" s="2">
        <v>527.4</v>
      </c>
      <c r="DU86" s="2">
        <v>556.5</v>
      </c>
      <c r="DV86" s="2">
        <v>557.20000000000005</v>
      </c>
      <c r="DW86" s="2">
        <v>520.9</v>
      </c>
      <c r="DX86" s="2">
        <v>543.6</v>
      </c>
      <c r="DY86" s="2">
        <v>514.5</v>
      </c>
      <c r="DZ86" s="2">
        <v>529</v>
      </c>
      <c r="EA86" s="2">
        <v>568.70000000000005</v>
      </c>
      <c r="EB86" s="2">
        <v>559.79999999999995</v>
      </c>
      <c r="EC86" s="2">
        <v>755</v>
      </c>
      <c r="ED86" s="2">
        <v>536.20000000000005</v>
      </c>
      <c r="EE86" s="2">
        <v>484.5</v>
      </c>
      <c r="EF86" s="2">
        <v>550.20000000000005</v>
      </c>
      <c r="EG86" s="2">
        <v>555.29999999999995</v>
      </c>
      <c r="EH86" s="2">
        <v>555.20000000000005</v>
      </c>
      <c r="EI86" s="2">
        <v>548</v>
      </c>
      <c r="EJ86" s="2">
        <v>563.70000000000005</v>
      </c>
      <c r="EK86" s="2">
        <v>539.20000000000005</v>
      </c>
      <c r="EL86" s="2">
        <v>567.5</v>
      </c>
      <c r="EM86" s="2">
        <v>590.5</v>
      </c>
      <c r="EN86" s="2">
        <v>622.70000000000005</v>
      </c>
      <c r="EO86" s="2">
        <v>811</v>
      </c>
      <c r="EP86" s="2">
        <v>569.1</v>
      </c>
      <c r="EQ86" s="2">
        <v>538.9</v>
      </c>
      <c r="ER86" s="2">
        <v>600.6</v>
      </c>
      <c r="ES86" s="2">
        <v>571.70000000000005</v>
      </c>
      <c r="ET86" s="2">
        <v>579.5</v>
      </c>
      <c r="EU86" s="2">
        <v>575.79999999999995</v>
      </c>
      <c r="EV86" s="2">
        <v>579.29999999999995</v>
      </c>
      <c r="EW86" s="2">
        <v>582.5</v>
      </c>
      <c r="EX86" s="2">
        <v>597.1</v>
      </c>
      <c r="EY86" s="2">
        <v>619.6</v>
      </c>
      <c r="EZ86" s="2">
        <v>646.6</v>
      </c>
      <c r="FA86" s="2">
        <v>849.7</v>
      </c>
      <c r="FB86" s="2">
        <v>589.20000000000005</v>
      </c>
      <c r="FC86" s="2">
        <v>556.5</v>
      </c>
      <c r="FD86" s="2">
        <v>633.1</v>
      </c>
      <c r="FE86" s="2">
        <v>624.1</v>
      </c>
      <c r="FF86" s="2">
        <v>649.9</v>
      </c>
      <c r="FG86" s="2">
        <v>633</v>
      </c>
      <c r="FH86" s="2">
        <v>634.9</v>
      </c>
      <c r="FI86" s="2">
        <v>651.70000000000005</v>
      </c>
      <c r="FJ86" s="2">
        <v>650</v>
      </c>
      <c r="FK86" s="2">
        <v>671.5</v>
      </c>
      <c r="FL86" s="2">
        <v>715.4</v>
      </c>
      <c r="FM86" s="2">
        <v>915</v>
      </c>
      <c r="FN86" s="2">
        <v>630.9</v>
      </c>
      <c r="FO86" s="2">
        <v>604.4</v>
      </c>
      <c r="FP86" s="2">
        <v>648.29999999999995</v>
      </c>
      <c r="FQ86" s="2">
        <v>637.20000000000005</v>
      </c>
      <c r="FR86" s="2">
        <v>670.4</v>
      </c>
      <c r="FS86" s="2">
        <v>635</v>
      </c>
      <c r="FT86" s="2">
        <v>647.5</v>
      </c>
      <c r="FU86" s="2">
        <v>656.3</v>
      </c>
      <c r="FV86" s="2">
        <v>618.5</v>
      </c>
      <c r="FW86" s="2">
        <v>665.4</v>
      </c>
      <c r="FX86" s="2">
        <v>682.1</v>
      </c>
      <c r="FY86" s="2">
        <v>881.1</v>
      </c>
      <c r="FZ86" s="2">
        <v>638</v>
      </c>
      <c r="GA86" s="2">
        <v>576.70000000000005</v>
      </c>
      <c r="GB86" s="2">
        <v>634.1</v>
      </c>
      <c r="GC86" s="2">
        <v>637.5</v>
      </c>
      <c r="GD86" s="2">
        <v>668.9</v>
      </c>
      <c r="GE86" s="2">
        <v>612.5</v>
      </c>
      <c r="GF86" s="2">
        <v>683.5</v>
      </c>
      <c r="GG86" s="2">
        <v>657.6</v>
      </c>
      <c r="GH86" s="2">
        <v>662.1</v>
      </c>
      <c r="GI86" s="2">
        <v>719.2</v>
      </c>
      <c r="GJ86" s="2">
        <v>736.9</v>
      </c>
      <c r="GK86" s="2">
        <v>938.5</v>
      </c>
      <c r="GL86" s="2">
        <v>735.8</v>
      </c>
      <c r="GM86" s="2">
        <v>632.79999999999995</v>
      </c>
      <c r="GN86" s="2">
        <v>687.2</v>
      </c>
      <c r="GO86" s="2">
        <v>715.9</v>
      </c>
      <c r="GP86" s="2">
        <v>722.6</v>
      </c>
      <c r="GQ86" s="2">
        <v>688.8</v>
      </c>
      <c r="GR86" s="2">
        <v>728.1</v>
      </c>
      <c r="GS86" s="2">
        <v>692.2</v>
      </c>
      <c r="GT86" s="2">
        <v>709.9</v>
      </c>
      <c r="GU86" s="2">
        <v>768.2</v>
      </c>
      <c r="GV86" s="2">
        <v>756.4</v>
      </c>
      <c r="GW86" s="2">
        <v>995.3</v>
      </c>
      <c r="GX86" s="2">
        <v>733.5</v>
      </c>
      <c r="GY86" s="2">
        <v>649.4</v>
      </c>
      <c r="GZ86" s="2">
        <v>738.1</v>
      </c>
      <c r="HA86" s="2">
        <v>707.6</v>
      </c>
      <c r="HB86" s="2">
        <v>711.7</v>
      </c>
      <c r="HC86" s="2">
        <v>689.1</v>
      </c>
      <c r="HD86" s="2">
        <v>752.6</v>
      </c>
      <c r="HE86" s="2">
        <v>726.8</v>
      </c>
      <c r="HF86" s="2">
        <v>748.7</v>
      </c>
      <c r="HG86" s="2">
        <v>784.4</v>
      </c>
      <c r="HH86" s="2">
        <v>810.3</v>
      </c>
      <c r="HI86" s="2">
        <v>1033.4000000000001</v>
      </c>
      <c r="HJ86" s="2">
        <v>744.2</v>
      </c>
      <c r="HK86" s="2">
        <v>692.7</v>
      </c>
      <c r="HL86" s="2">
        <v>766</v>
      </c>
      <c r="HM86" s="2">
        <v>740.2</v>
      </c>
      <c r="HN86" s="2">
        <v>771.6</v>
      </c>
      <c r="HO86" s="2">
        <v>801.7</v>
      </c>
      <c r="HP86" s="2">
        <v>730.4</v>
      </c>
      <c r="HQ86" s="2">
        <v>777</v>
      </c>
      <c r="HR86" s="2">
        <v>779</v>
      </c>
      <c r="HS86" s="2">
        <v>804.9</v>
      </c>
      <c r="HT86" s="2">
        <v>872.5</v>
      </c>
      <c r="HU86" s="2">
        <v>1106.9000000000001</v>
      </c>
      <c r="HV86" s="2">
        <v>795.3</v>
      </c>
      <c r="HW86" s="2">
        <v>733.7</v>
      </c>
      <c r="HX86" s="2">
        <v>851.4</v>
      </c>
      <c r="HY86" s="2">
        <v>820.5</v>
      </c>
      <c r="HZ86" s="2">
        <v>868.6</v>
      </c>
      <c r="IA86" s="2">
        <v>837.5</v>
      </c>
      <c r="IB86" s="2">
        <v>861.2</v>
      </c>
      <c r="IC86" s="2">
        <v>875.2</v>
      </c>
      <c r="ID86" s="2">
        <v>861.5</v>
      </c>
      <c r="IE86" s="2">
        <v>920.1</v>
      </c>
      <c r="IF86" s="2">
        <v>979.8</v>
      </c>
      <c r="IG86" s="2">
        <v>1202.5999999999999</v>
      </c>
      <c r="IH86" s="2">
        <v>921.5</v>
      </c>
      <c r="II86" s="2">
        <v>827.5</v>
      </c>
      <c r="IJ86" s="2">
        <v>945.6</v>
      </c>
      <c r="IK86" s="2">
        <v>909.8</v>
      </c>
      <c r="IL86" s="2">
        <v>962.9</v>
      </c>
      <c r="IM86" s="2">
        <v>910.2</v>
      </c>
      <c r="IN86" s="2">
        <v>939.1</v>
      </c>
      <c r="IO86" s="2">
        <v>968.8</v>
      </c>
      <c r="IP86" s="2">
        <v>938.6</v>
      </c>
      <c r="IQ86" s="2">
        <v>1004.6</v>
      </c>
      <c r="IR86" s="2">
        <v>1065.8</v>
      </c>
      <c r="IS86" s="2">
        <v>1297.0999999999999</v>
      </c>
      <c r="IT86" s="2">
        <v>981.2</v>
      </c>
      <c r="IU86" s="2">
        <v>865.6</v>
      </c>
      <c r="IV86" s="2">
        <v>960.6</v>
      </c>
      <c r="IW86" s="2">
        <v>974.3</v>
      </c>
      <c r="IX86" s="2">
        <v>1006.8</v>
      </c>
      <c r="IY86" s="2">
        <v>953.9</v>
      </c>
      <c r="IZ86" s="2">
        <v>983</v>
      </c>
      <c r="JA86" s="2">
        <v>963.3</v>
      </c>
      <c r="JB86" s="2">
        <v>960.5</v>
      </c>
      <c r="JC86" s="2">
        <v>1065.8</v>
      </c>
      <c r="JD86" s="2">
        <v>1091.9000000000001</v>
      </c>
      <c r="JE86" s="2">
        <v>1370.2</v>
      </c>
      <c r="JF86" s="2">
        <v>1052.5</v>
      </c>
      <c r="JG86" s="2">
        <v>944</v>
      </c>
      <c r="JH86" s="2">
        <v>1042.9000000000001</v>
      </c>
      <c r="JI86" s="2">
        <v>1042.0999999999999</v>
      </c>
      <c r="JJ86" s="2">
        <v>1032</v>
      </c>
      <c r="JK86" s="2">
        <v>1041.9000000000001</v>
      </c>
      <c r="JL86" s="2">
        <v>1074</v>
      </c>
      <c r="JM86" s="2">
        <v>1024</v>
      </c>
      <c r="JN86" s="2">
        <v>1054.9000000000001</v>
      </c>
      <c r="JO86" s="2">
        <v>1108</v>
      </c>
      <c r="JP86" s="2">
        <v>1142.2</v>
      </c>
      <c r="JQ86" s="2">
        <v>1458.2</v>
      </c>
      <c r="JR86" s="2">
        <v>1060.4000000000001</v>
      </c>
      <c r="JS86" s="2">
        <v>971.3</v>
      </c>
      <c r="JT86" s="2">
        <v>1092.4000000000001</v>
      </c>
      <c r="JU86" s="2">
        <v>1035.4000000000001</v>
      </c>
      <c r="JV86" s="2">
        <v>1043.5</v>
      </c>
      <c r="JW86" s="2">
        <v>1059.5999999999999</v>
      </c>
      <c r="JX86" s="2">
        <v>1087.2</v>
      </c>
      <c r="JY86" s="2">
        <v>1068</v>
      </c>
      <c r="JZ86" s="2">
        <v>1071.7</v>
      </c>
      <c r="KA86" s="2">
        <v>1094.2</v>
      </c>
      <c r="KB86" s="2">
        <v>1155.5999999999999</v>
      </c>
      <c r="KC86" s="2">
        <v>1470.2</v>
      </c>
      <c r="KD86" s="2">
        <v>1083.5999999999999</v>
      </c>
      <c r="KE86" s="2">
        <v>992.3</v>
      </c>
      <c r="KF86" s="2">
        <v>1117.0999999999999</v>
      </c>
      <c r="KG86" s="2">
        <v>1095.5999999999999</v>
      </c>
      <c r="KH86" s="2">
        <v>1113</v>
      </c>
      <c r="KI86" s="2">
        <v>1115.3</v>
      </c>
      <c r="KJ86" s="2">
        <v>1121.3</v>
      </c>
      <c r="KK86" s="2">
        <v>1141.0999999999999</v>
      </c>
      <c r="KL86" s="2">
        <v>1134.5</v>
      </c>
      <c r="KM86" s="2">
        <v>1198.9000000000001</v>
      </c>
      <c r="KN86" s="2">
        <v>1252.9000000000001</v>
      </c>
      <c r="KO86" s="2">
        <v>1549.8</v>
      </c>
      <c r="KP86" s="2">
        <v>1190</v>
      </c>
      <c r="KQ86" s="2">
        <v>1083.0999999999999</v>
      </c>
      <c r="KR86" s="2">
        <v>1238</v>
      </c>
      <c r="KS86" s="2">
        <v>1143.9000000000001</v>
      </c>
      <c r="KT86" s="2">
        <v>1199.5</v>
      </c>
      <c r="KU86" s="2">
        <v>1206.5</v>
      </c>
      <c r="KV86" s="2">
        <v>1201.9000000000001</v>
      </c>
      <c r="KW86" s="2">
        <v>1225.8</v>
      </c>
      <c r="KX86" s="2">
        <v>1195.5999999999999</v>
      </c>
      <c r="KY86" s="2">
        <v>1303.0999999999999</v>
      </c>
      <c r="KZ86" s="2">
        <v>1361.6</v>
      </c>
      <c r="LA86" s="2">
        <v>1674.5</v>
      </c>
      <c r="LB86" s="2">
        <v>1323.9</v>
      </c>
      <c r="LC86" s="2">
        <v>1230.3</v>
      </c>
      <c r="LD86" s="2">
        <v>1295.8</v>
      </c>
      <c r="LE86" s="2">
        <v>1288.4000000000001</v>
      </c>
      <c r="LF86" s="2">
        <v>1335.1</v>
      </c>
      <c r="LG86" s="2">
        <v>1292.3</v>
      </c>
      <c r="LH86" s="2">
        <v>1375</v>
      </c>
      <c r="LI86" s="2">
        <v>1345.7</v>
      </c>
      <c r="LJ86" s="2">
        <v>1323.5</v>
      </c>
      <c r="LK86" s="2">
        <v>1430.5</v>
      </c>
      <c r="LL86" s="2">
        <v>1432.9</v>
      </c>
      <c r="LM86" s="2">
        <v>1854</v>
      </c>
      <c r="LN86" s="2">
        <v>1422.5</v>
      </c>
      <c r="LO86" s="2">
        <v>1229.5999999999999</v>
      </c>
      <c r="LP86" s="2">
        <v>1389.9</v>
      </c>
      <c r="LQ86" s="2">
        <v>1374.9</v>
      </c>
      <c r="LR86" s="2">
        <v>1412.8</v>
      </c>
      <c r="LS86" s="2">
        <v>1373.2</v>
      </c>
      <c r="LT86" s="2">
        <v>1401.3</v>
      </c>
      <c r="LU86" s="2">
        <v>1357.5</v>
      </c>
      <c r="LV86" s="2">
        <v>1354.5</v>
      </c>
      <c r="LW86" s="2">
        <v>1454.6</v>
      </c>
      <c r="LX86" s="2">
        <v>1497.6</v>
      </c>
      <c r="LY86" s="2">
        <v>1829</v>
      </c>
      <c r="LZ86" s="2">
        <v>1436</v>
      </c>
      <c r="MA86" s="2">
        <v>1258.8</v>
      </c>
      <c r="MB86" s="2">
        <v>1442.7</v>
      </c>
      <c r="MC86" s="2">
        <v>1405.4</v>
      </c>
      <c r="MD86" s="2">
        <v>1420.6</v>
      </c>
      <c r="ME86" s="2">
        <v>1400.9</v>
      </c>
      <c r="MF86" s="2">
        <v>1453.1</v>
      </c>
      <c r="MG86" s="2">
        <v>1402.7</v>
      </c>
      <c r="MH86" s="2">
        <v>1400.5</v>
      </c>
      <c r="MI86" s="2">
        <v>1479.9</v>
      </c>
      <c r="MJ86" s="2">
        <v>1499.4</v>
      </c>
      <c r="MK86" s="2">
        <v>1851.6</v>
      </c>
      <c r="ML86" s="2">
        <v>1429</v>
      </c>
      <c r="MM86" s="2">
        <v>1277.4000000000001</v>
      </c>
      <c r="MN86" s="2">
        <v>1442.2</v>
      </c>
      <c r="MO86" s="2">
        <v>1397</v>
      </c>
      <c r="MP86" s="2">
        <v>1386.7</v>
      </c>
    </row>
    <row r="87" spans="1:354" x14ac:dyDescent="0.25">
      <c r="A87" t="s">
        <v>85</v>
      </c>
      <c r="B87" s="12" t="s">
        <v>305</v>
      </c>
      <c r="C87" t="s">
        <v>214</v>
      </c>
      <c r="D87" t="str">
        <f t="shared" si="0"/>
        <v>Supermarket &amp; grocery stores</v>
      </c>
      <c r="E87" s="2">
        <v>96.6</v>
      </c>
      <c r="F87" s="2">
        <v>96.4</v>
      </c>
      <c r="G87" s="2">
        <v>95.6</v>
      </c>
      <c r="H87" s="2">
        <v>103.3</v>
      </c>
      <c r="I87" s="2">
        <v>96.6</v>
      </c>
      <c r="J87" s="2">
        <v>101.4</v>
      </c>
      <c r="K87" s="2">
        <v>107</v>
      </c>
      <c r="L87" s="2">
        <v>108.7</v>
      </c>
      <c r="M87" s="2">
        <v>128.5</v>
      </c>
      <c r="N87" s="2">
        <v>94.6</v>
      </c>
      <c r="O87" s="2">
        <v>100.6</v>
      </c>
      <c r="P87" s="2">
        <v>107.6</v>
      </c>
      <c r="Q87" s="2">
        <v>105.2</v>
      </c>
      <c r="R87" s="2">
        <v>106.9</v>
      </c>
      <c r="S87" s="2">
        <v>106.9</v>
      </c>
      <c r="T87" s="2">
        <v>106.2</v>
      </c>
      <c r="U87" s="2">
        <v>111.9</v>
      </c>
      <c r="V87" s="2">
        <v>111.3</v>
      </c>
      <c r="W87" s="2">
        <v>112.3</v>
      </c>
      <c r="X87" s="2">
        <v>115</v>
      </c>
      <c r="Y87" s="2">
        <v>135</v>
      </c>
      <c r="Z87" s="2">
        <v>107.4</v>
      </c>
      <c r="AA87" s="2">
        <v>114.7</v>
      </c>
      <c r="AB87" s="2">
        <v>117.5</v>
      </c>
      <c r="AC87" s="2">
        <v>112.8</v>
      </c>
      <c r="AD87" s="2">
        <v>120.3</v>
      </c>
      <c r="AE87" s="2">
        <v>113.6</v>
      </c>
      <c r="AF87" s="2">
        <v>117.6</v>
      </c>
      <c r="AG87" s="2">
        <v>121.3</v>
      </c>
      <c r="AH87" s="2">
        <v>112.6</v>
      </c>
      <c r="AI87" s="2">
        <v>123.5</v>
      </c>
      <c r="AJ87" s="2">
        <v>122.9</v>
      </c>
      <c r="AK87" s="2">
        <v>137.1</v>
      </c>
      <c r="AL87" s="2">
        <v>116.8</v>
      </c>
      <c r="AM87" s="2">
        <v>114.7</v>
      </c>
      <c r="AN87" s="2">
        <v>124.8</v>
      </c>
      <c r="AO87" s="2">
        <v>122.5</v>
      </c>
      <c r="AP87" s="2">
        <v>125.5</v>
      </c>
      <c r="AQ87" s="2">
        <v>117.1</v>
      </c>
      <c r="AR87" s="2">
        <v>125.3</v>
      </c>
      <c r="AS87" s="2">
        <v>129.69999999999999</v>
      </c>
      <c r="AT87" s="2">
        <v>121.4</v>
      </c>
      <c r="AU87" s="2">
        <v>133.1</v>
      </c>
      <c r="AV87" s="2">
        <v>134.69999999999999</v>
      </c>
      <c r="AW87" s="2">
        <v>149.6</v>
      </c>
      <c r="AX87" s="2">
        <v>141.9</v>
      </c>
      <c r="AY87" s="2">
        <v>132.9</v>
      </c>
      <c r="AZ87" s="2">
        <v>140.1</v>
      </c>
      <c r="BA87" s="2">
        <v>136.4</v>
      </c>
      <c r="BB87" s="2">
        <v>141.6</v>
      </c>
      <c r="BC87" s="2">
        <v>133</v>
      </c>
      <c r="BD87" s="2">
        <v>138.5</v>
      </c>
      <c r="BE87" s="2">
        <v>138.4</v>
      </c>
      <c r="BF87" s="2">
        <v>138</v>
      </c>
      <c r="BG87" s="2">
        <v>147</v>
      </c>
      <c r="BH87" s="2">
        <v>143.30000000000001</v>
      </c>
      <c r="BI87" s="2">
        <v>174</v>
      </c>
      <c r="BJ87" s="2">
        <v>151.9</v>
      </c>
      <c r="BK87" s="2">
        <v>147.5</v>
      </c>
      <c r="BL87" s="2">
        <v>150.69999999999999</v>
      </c>
      <c r="BM87" s="2">
        <v>163.30000000000001</v>
      </c>
      <c r="BN87" s="2">
        <v>164.1</v>
      </c>
      <c r="BO87" s="2">
        <v>159.80000000000001</v>
      </c>
      <c r="BP87" s="2">
        <v>160.80000000000001</v>
      </c>
      <c r="BQ87" s="2">
        <v>158.4</v>
      </c>
      <c r="BR87" s="2">
        <v>166.6</v>
      </c>
      <c r="BS87" s="2">
        <v>173.5</v>
      </c>
      <c r="BT87" s="2">
        <v>165.6</v>
      </c>
      <c r="BU87" s="2">
        <v>210.2</v>
      </c>
      <c r="BV87" s="2">
        <v>165.3</v>
      </c>
      <c r="BW87" s="2">
        <v>165.8</v>
      </c>
      <c r="BX87" s="2">
        <v>186</v>
      </c>
      <c r="BY87" s="2">
        <v>179.7</v>
      </c>
      <c r="BZ87" s="2">
        <v>170.9</v>
      </c>
      <c r="CA87" s="2">
        <v>170.6</v>
      </c>
      <c r="CB87" s="2">
        <v>163.9</v>
      </c>
      <c r="CC87" s="2">
        <v>171.1</v>
      </c>
      <c r="CD87" s="2">
        <v>175.1</v>
      </c>
      <c r="CE87" s="2">
        <v>178.2</v>
      </c>
      <c r="CF87" s="2">
        <v>182.1</v>
      </c>
      <c r="CG87" s="2">
        <v>223</v>
      </c>
      <c r="CH87" s="2">
        <v>182.9</v>
      </c>
      <c r="CI87" s="2">
        <v>176</v>
      </c>
      <c r="CJ87" s="2">
        <v>196</v>
      </c>
      <c r="CK87" s="2">
        <v>177.5</v>
      </c>
      <c r="CL87" s="2">
        <v>183.5</v>
      </c>
      <c r="CM87" s="2">
        <v>187.6</v>
      </c>
      <c r="CN87" s="2">
        <v>182</v>
      </c>
      <c r="CO87" s="2">
        <v>191.6</v>
      </c>
      <c r="CP87" s="2">
        <v>195</v>
      </c>
      <c r="CQ87" s="2">
        <v>186.7</v>
      </c>
      <c r="CR87" s="2">
        <v>198.1</v>
      </c>
      <c r="CS87" s="2">
        <v>225.7</v>
      </c>
      <c r="CT87" s="2">
        <v>193.2</v>
      </c>
      <c r="CU87" s="2">
        <v>182.6</v>
      </c>
      <c r="CV87" s="2">
        <v>212.1</v>
      </c>
      <c r="CW87" s="2">
        <v>198.4</v>
      </c>
      <c r="CX87" s="2">
        <v>207.3</v>
      </c>
      <c r="CY87" s="2">
        <v>202.3</v>
      </c>
      <c r="CZ87" s="2">
        <v>199.5</v>
      </c>
      <c r="DA87" s="2">
        <v>213.9</v>
      </c>
      <c r="DB87" s="2">
        <v>198.1</v>
      </c>
      <c r="DC87" s="2">
        <v>206.3</v>
      </c>
      <c r="DD87" s="2">
        <v>216.6</v>
      </c>
      <c r="DE87" s="2">
        <v>246.4</v>
      </c>
      <c r="DF87" s="2">
        <v>217.2</v>
      </c>
      <c r="DG87" s="2">
        <v>201.9</v>
      </c>
      <c r="DH87" s="2">
        <v>230.8</v>
      </c>
      <c r="DI87" s="2">
        <v>213.5</v>
      </c>
      <c r="DJ87" s="2">
        <v>230.7</v>
      </c>
      <c r="DK87" s="2">
        <v>217.5</v>
      </c>
      <c r="DL87" s="2">
        <v>229.9</v>
      </c>
      <c r="DM87" s="2">
        <v>238.8</v>
      </c>
      <c r="DN87" s="2">
        <v>221.5</v>
      </c>
      <c r="DO87" s="2">
        <v>238</v>
      </c>
      <c r="DP87" s="2">
        <v>237.9</v>
      </c>
      <c r="DQ87" s="2">
        <v>266.39999999999998</v>
      </c>
      <c r="DR87" s="2">
        <v>248.2</v>
      </c>
      <c r="DS87" s="2">
        <v>239.8</v>
      </c>
      <c r="DT87" s="2">
        <v>236</v>
      </c>
      <c r="DU87" s="2">
        <v>248.4</v>
      </c>
      <c r="DV87" s="2">
        <v>249.6</v>
      </c>
      <c r="DW87" s="2">
        <v>234.9</v>
      </c>
      <c r="DX87" s="2">
        <v>253.3</v>
      </c>
      <c r="DY87" s="2">
        <v>243</v>
      </c>
      <c r="DZ87" s="2">
        <v>244.7</v>
      </c>
      <c r="EA87" s="2">
        <v>260.89999999999998</v>
      </c>
      <c r="EB87" s="2">
        <v>247.8</v>
      </c>
      <c r="EC87" s="2">
        <v>289.60000000000002</v>
      </c>
      <c r="ED87" s="2">
        <v>250.2</v>
      </c>
      <c r="EE87" s="2">
        <v>235.1</v>
      </c>
      <c r="EF87" s="2">
        <v>251.7</v>
      </c>
      <c r="EG87" s="2">
        <v>256.89999999999998</v>
      </c>
      <c r="EH87" s="2">
        <v>259</v>
      </c>
      <c r="EI87" s="2">
        <v>258.39999999999998</v>
      </c>
      <c r="EJ87" s="2">
        <v>275.89999999999998</v>
      </c>
      <c r="EK87" s="2">
        <v>251</v>
      </c>
      <c r="EL87" s="2">
        <v>260.60000000000002</v>
      </c>
      <c r="EM87" s="2">
        <v>261.39999999999998</v>
      </c>
      <c r="EN87" s="2">
        <v>256</v>
      </c>
      <c r="EO87" s="2">
        <v>312.7</v>
      </c>
      <c r="EP87" s="2">
        <v>251.3</v>
      </c>
      <c r="EQ87" s="2">
        <v>243.9</v>
      </c>
      <c r="ER87" s="2">
        <v>273.5</v>
      </c>
      <c r="ES87" s="2">
        <v>249.1</v>
      </c>
      <c r="ET87" s="2">
        <v>254</v>
      </c>
      <c r="EU87" s="2">
        <v>255.9</v>
      </c>
      <c r="EV87" s="2">
        <v>266.39999999999998</v>
      </c>
      <c r="EW87" s="2">
        <v>267.3</v>
      </c>
      <c r="EX87" s="2">
        <v>273.39999999999998</v>
      </c>
      <c r="EY87" s="2">
        <v>267.5</v>
      </c>
      <c r="EZ87" s="2">
        <v>276</v>
      </c>
      <c r="FA87" s="2">
        <v>325.7</v>
      </c>
      <c r="FB87" s="2">
        <v>268</v>
      </c>
      <c r="FC87" s="2">
        <v>263.10000000000002</v>
      </c>
      <c r="FD87" s="2">
        <v>289.10000000000002</v>
      </c>
      <c r="FE87" s="2">
        <v>278.3</v>
      </c>
      <c r="FF87" s="2">
        <v>284.39999999999998</v>
      </c>
      <c r="FG87" s="2">
        <v>279.5</v>
      </c>
      <c r="FH87" s="2">
        <v>280.8</v>
      </c>
      <c r="FI87" s="2">
        <v>292.2</v>
      </c>
      <c r="FJ87" s="2">
        <v>293.2</v>
      </c>
      <c r="FK87" s="2">
        <v>285.7</v>
      </c>
      <c r="FL87" s="2">
        <v>297.5</v>
      </c>
      <c r="FM87" s="2">
        <v>335.6</v>
      </c>
      <c r="FN87" s="2">
        <v>297.2</v>
      </c>
      <c r="FO87" s="2">
        <v>294.7</v>
      </c>
      <c r="FP87" s="2">
        <v>306.39999999999998</v>
      </c>
      <c r="FQ87" s="2">
        <v>291.60000000000002</v>
      </c>
      <c r="FR87" s="2">
        <v>310.2</v>
      </c>
      <c r="FS87" s="2">
        <v>287</v>
      </c>
      <c r="FT87" s="2">
        <v>288.5</v>
      </c>
      <c r="FU87" s="2">
        <v>302.10000000000002</v>
      </c>
      <c r="FV87" s="2">
        <v>283.2</v>
      </c>
      <c r="FW87" s="2">
        <v>312.7</v>
      </c>
      <c r="FX87" s="2">
        <v>311.39999999999998</v>
      </c>
      <c r="FY87" s="2">
        <v>337.7</v>
      </c>
      <c r="FZ87" s="2">
        <v>325.39999999999998</v>
      </c>
      <c r="GA87" s="2">
        <v>292</v>
      </c>
      <c r="GB87" s="2">
        <v>324.2</v>
      </c>
      <c r="GC87" s="2">
        <v>301.2</v>
      </c>
      <c r="GD87" s="2">
        <v>327.9</v>
      </c>
      <c r="GE87" s="2">
        <v>293.89999999999998</v>
      </c>
      <c r="GF87" s="2">
        <v>318.39999999999998</v>
      </c>
      <c r="GG87" s="2">
        <v>320</v>
      </c>
      <c r="GH87" s="2">
        <v>312.39999999999998</v>
      </c>
      <c r="GI87" s="2">
        <v>341.6</v>
      </c>
      <c r="GJ87" s="2">
        <v>330.1</v>
      </c>
      <c r="GK87" s="2">
        <v>374.5</v>
      </c>
      <c r="GL87" s="2">
        <v>367.7</v>
      </c>
      <c r="GM87" s="2">
        <v>327.60000000000002</v>
      </c>
      <c r="GN87" s="2">
        <v>344.9</v>
      </c>
      <c r="GO87" s="2">
        <v>355.4</v>
      </c>
      <c r="GP87" s="2">
        <v>362.5</v>
      </c>
      <c r="GQ87" s="2">
        <v>337.6</v>
      </c>
      <c r="GR87" s="2">
        <v>374.7</v>
      </c>
      <c r="GS87" s="2">
        <v>366</v>
      </c>
      <c r="GT87" s="2">
        <v>366.1</v>
      </c>
      <c r="GU87" s="2">
        <v>385.2</v>
      </c>
      <c r="GV87" s="2">
        <v>366.4</v>
      </c>
      <c r="GW87" s="2">
        <v>421.5</v>
      </c>
      <c r="GX87" s="2">
        <v>383.8</v>
      </c>
      <c r="GY87" s="2">
        <v>355.3</v>
      </c>
      <c r="GZ87" s="2">
        <v>393.1</v>
      </c>
      <c r="HA87" s="2">
        <v>380.4</v>
      </c>
      <c r="HB87" s="2">
        <v>374</v>
      </c>
      <c r="HC87" s="2">
        <v>361.4</v>
      </c>
      <c r="HD87" s="2">
        <v>383.7</v>
      </c>
      <c r="HE87" s="2">
        <v>372.9</v>
      </c>
      <c r="HF87" s="2">
        <v>382.2</v>
      </c>
      <c r="HG87" s="2">
        <v>395.5</v>
      </c>
      <c r="HH87" s="2">
        <v>391.7</v>
      </c>
      <c r="HI87" s="2">
        <v>463.2</v>
      </c>
      <c r="HJ87" s="2">
        <v>381.6</v>
      </c>
      <c r="HK87" s="2">
        <v>375.2</v>
      </c>
      <c r="HL87" s="2">
        <v>401.8</v>
      </c>
      <c r="HM87" s="2">
        <v>388.2</v>
      </c>
      <c r="HN87" s="2">
        <v>381.8</v>
      </c>
      <c r="HO87" s="2">
        <v>382.4</v>
      </c>
      <c r="HP87" s="2">
        <v>382.3</v>
      </c>
      <c r="HQ87" s="2">
        <v>397.2</v>
      </c>
      <c r="HR87" s="2">
        <v>389.5</v>
      </c>
      <c r="HS87" s="2">
        <v>390</v>
      </c>
      <c r="HT87" s="2">
        <v>399.4</v>
      </c>
      <c r="HU87" s="2">
        <v>452.5</v>
      </c>
      <c r="HV87" s="2">
        <v>400.7</v>
      </c>
      <c r="HW87" s="2">
        <v>378.8</v>
      </c>
      <c r="HX87" s="2">
        <v>422</v>
      </c>
      <c r="HY87" s="2">
        <v>397.8</v>
      </c>
      <c r="HZ87" s="2">
        <v>408.5</v>
      </c>
      <c r="IA87" s="2">
        <v>389.3</v>
      </c>
      <c r="IB87" s="2">
        <v>389.9</v>
      </c>
      <c r="IC87" s="2">
        <v>415.6</v>
      </c>
      <c r="ID87" s="2">
        <v>400</v>
      </c>
      <c r="IE87" s="2">
        <v>425.3</v>
      </c>
      <c r="IF87" s="2">
        <v>436.8</v>
      </c>
      <c r="IG87" s="2">
        <v>482.7</v>
      </c>
      <c r="IH87" s="2">
        <v>447.7</v>
      </c>
      <c r="II87" s="2">
        <v>410.3</v>
      </c>
      <c r="IJ87" s="2">
        <v>452.2</v>
      </c>
      <c r="IK87" s="2">
        <v>413.1</v>
      </c>
      <c r="IL87" s="2">
        <v>442.4</v>
      </c>
      <c r="IM87" s="2">
        <v>414.1</v>
      </c>
      <c r="IN87" s="2">
        <v>441</v>
      </c>
      <c r="IO87" s="2">
        <v>466.4</v>
      </c>
      <c r="IP87" s="2">
        <v>432.7</v>
      </c>
      <c r="IQ87" s="2">
        <v>485.6</v>
      </c>
      <c r="IR87" s="2">
        <v>488.3</v>
      </c>
      <c r="IS87" s="2">
        <v>533.20000000000005</v>
      </c>
      <c r="IT87" s="2">
        <v>491.8</v>
      </c>
      <c r="IU87" s="2">
        <v>441.6</v>
      </c>
      <c r="IV87" s="2">
        <v>484.1</v>
      </c>
      <c r="IW87" s="2">
        <v>469.7</v>
      </c>
      <c r="IX87" s="2">
        <v>488.3</v>
      </c>
      <c r="IY87" s="2">
        <v>441.1</v>
      </c>
      <c r="IZ87" s="2">
        <v>484.1</v>
      </c>
      <c r="JA87" s="2">
        <v>476</v>
      </c>
      <c r="JB87" s="2">
        <v>458.9</v>
      </c>
      <c r="JC87" s="2">
        <v>489</v>
      </c>
      <c r="JD87" s="2">
        <v>481.2</v>
      </c>
      <c r="JE87" s="2">
        <v>550.5</v>
      </c>
      <c r="JF87" s="2">
        <v>495.8</v>
      </c>
      <c r="JG87" s="2">
        <v>458.6</v>
      </c>
      <c r="JH87" s="2">
        <v>484.4</v>
      </c>
      <c r="JI87" s="2">
        <v>505.8</v>
      </c>
      <c r="JJ87" s="2">
        <v>493.5</v>
      </c>
      <c r="JK87" s="2">
        <v>482</v>
      </c>
      <c r="JL87" s="2">
        <v>511.8</v>
      </c>
      <c r="JM87" s="2">
        <v>499.5</v>
      </c>
      <c r="JN87" s="2">
        <v>511.4</v>
      </c>
      <c r="JO87" s="2">
        <v>510.5</v>
      </c>
      <c r="JP87" s="2">
        <v>511.2</v>
      </c>
      <c r="JQ87" s="2">
        <v>593.20000000000005</v>
      </c>
      <c r="JR87" s="2">
        <v>496.4</v>
      </c>
      <c r="JS87" s="2">
        <v>469.1</v>
      </c>
      <c r="JT87" s="2">
        <v>529.9</v>
      </c>
      <c r="JU87" s="2">
        <v>503.1</v>
      </c>
      <c r="JV87" s="2">
        <v>514</v>
      </c>
      <c r="JW87" s="2">
        <v>503.3</v>
      </c>
      <c r="JX87" s="2">
        <v>530.70000000000005</v>
      </c>
      <c r="JY87" s="2">
        <v>539.70000000000005</v>
      </c>
      <c r="JZ87" s="2">
        <v>544.5</v>
      </c>
      <c r="KA87" s="2">
        <v>546.4</v>
      </c>
      <c r="KB87" s="2">
        <v>543.20000000000005</v>
      </c>
      <c r="KC87" s="2">
        <v>622.1</v>
      </c>
      <c r="KD87" s="2">
        <v>531.29999999999995</v>
      </c>
      <c r="KE87" s="2">
        <v>501.4</v>
      </c>
      <c r="KF87" s="2">
        <v>561.6</v>
      </c>
      <c r="KG87" s="2">
        <v>546.6</v>
      </c>
      <c r="KH87" s="2">
        <v>544.4</v>
      </c>
      <c r="KI87" s="2">
        <v>536.79999999999995</v>
      </c>
      <c r="KJ87" s="2">
        <v>542.1</v>
      </c>
      <c r="KK87" s="2">
        <v>553.9</v>
      </c>
      <c r="KL87" s="2">
        <v>553.70000000000005</v>
      </c>
      <c r="KM87" s="2">
        <v>570.4</v>
      </c>
      <c r="KN87" s="2">
        <v>583.6</v>
      </c>
      <c r="KO87" s="2">
        <v>657.1</v>
      </c>
      <c r="KP87" s="2">
        <v>590.5</v>
      </c>
      <c r="KQ87" s="2">
        <v>559.70000000000005</v>
      </c>
      <c r="KR87" s="2">
        <v>622.1</v>
      </c>
      <c r="KS87" s="2">
        <v>604.6</v>
      </c>
      <c r="KT87" s="2">
        <v>617.70000000000005</v>
      </c>
      <c r="KU87" s="2">
        <v>602.79999999999995</v>
      </c>
      <c r="KV87" s="2">
        <v>626</v>
      </c>
      <c r="KW87" s="2">
        <v>659.1</v>
      </c>
      <c r="KX87" s="2">
        <v>632.20000000000005</v>
      </c>
      <c r="KY87" s="2">
        <v>646</v>
      </c>
      <c r="KZ87" s="2">
        <v>660.3</v>
      </c>
      <c r="LA87" s="2">
        <v>717</v>
      </c>
      <c r="LB87" s="2">
        <v>631.9</v>
      </c>
      <c r="LC87" s="2">
        <v>612.6</v>
      </c>
      <c r="LD87" s="2">
        <v>662.6</v>
      </c>
      <c r="LE87" s="2">
        <v>647</v>
      </c>
      <c r="LF87" s="2">
        <v>683.5</v>
      </c>
      <c r="LG87" s="2">
        <v>640.6</v>
      </c>
      <c r="LH87" s="2">
        <v>700.6</v>
      </c>
      <c r="LI87" s="2">
        <v>703.6</v>
      </c>
      <c r="LJ87" s="2">
        <v>677.1</v>
      </c>
      <c r="LK87" s="2">
        <v>698.2</v>
      </c>
      <c r="LL87" s="2">
        <v>677.4</v>
      </c>
      <c r="LM87" s="2">
        <v>761</v>
      </c>
      <c r="LN87" s="2">
        <v>706.6</v>
      </c>
      <c r="LO87" s="2">
        <v>640.79999999999995</v>
      </c>
      <c r="LP87" s="2">
        <v>699.6</v>
      </c>
      <c r="LQ87" s="2">
        <v>688.7</v>
      </c>
      <c r="LR87" s="2">
        <v>703.8</v>
      </c>
      <c r="LS87" s="2">
        <v>666</v>
      </c>
      <c r="LT87" s="2">
        <v>695</v>
      </c>
      <c r="LU87" s="2">
        <v>701.6</v>
      </c>
      <c r="LV87" s="2">
        <v>683.4</v>
      </c>
      <c r="LW87" s="2">
        <v>720.9</v>
      </c>
      <c r="LX87" s="2">
        <v>697.5</v>
      </c>
      <c r="LY87" s="2">
        <v>784.5</v>
      </c>
      <c r="LZ87" s="2">
        <v>709</v>
      </c>
      <c r="MA87" s="2">
        <v>655.7</v>
      </c>
      <c r="MB87" s="2">
        <v>729.7</v>
      </c>
      <c r="MC87" s="2">
        <v>720.6</v>
      </c>
      <c r="MD87" s="2">
        <v>723.4</v>
      </c>
      <c r="ME87" s="2">
        <v>688</v>
      </c>
      <c r="MF87" s="2">
        <v>738</v>
      </c>
      <c r="MG87" s="2">
        <v>719.2</v>
      </c>
      <c r="MH87" s="2">
        <v>720.4</v>
      </c>
      <c r="MI87" s="2">
        <v>740.4</v>
      </c>
      <c r="MJ87" s="2">
        <v>733.2</v>
      </c>
      <c r="MK87" s="2">
        <v>817.9</v>
      </c>
      <c r="ML87" s="2">
        <v>749.2</v>
      </c>
      <c r="MM87" s="2">
        <v>712.6</v>
      </c>
      <c r="MN87" s="2">
        <v>775.2</v>
      </c>
      <c r="MO87" s="2">
        <v>779.6</v>
      </c>
      <c r="MP87" s="2">
        <v>760.2</v>
      </c>
    </row>
    <row r="88" spans="1:354" x14ac:dyDescent="0.25">
      <c r="A88" t="s">
        <v>86</v>
      </c>
      <c r="B88" s="12" t="s">
        <v>306</v>
      </c>
      <c r="C88" t="s">
        <v>214</v>
      </c>
      <c r="D88" t="str">
        <f t="shared" si="0"/>
        <v>Liquor retailing</v>
      </c>
      <c r="E88" s="2">
        <v>12.3</v>
      </c>
      <c r="F88" s="2">
        <v>11.8</v>
      </c>
      <c r="G88" s="2">
        <v>11.3</v>
      </c>
      <c r="H88" s="2">
        <v>12.1</v>
      </c>
      <c r="I88" s="2">
        <v>12</v>
      </c>
      <c r="J88" s="2">
        <v>12.3</v>
      </c>
      <c r="K88" s="2">
        <v>14.2</v>
      </c>
      <c r="L88" s="2">
        <v>14.2</v>
      </c>
      <c r="M88" s="2">
        <v>16.2</v>
      </c>
      <c r="N88" s="2">
        <v>15.7</v>
      </c>
      <c r="O88" s="2">
        <v>13.3</v>
      </c>
      <c r="P88" s="2">
        <v>15.4</v>
      </c>
      <c r="Q88" s="2">
        <v>12.4</v>
      </c>
      <c r="R88" s="2">
        <v>12.7</v>
      </c>
      <c r="S88" s="2">
        <v>13.7</v>
      </c>
      <c r="T88" s="2">
        <v>13.9</v>
      </c>
      <c r="U88" s="2">
        <v>14.2</v>
      </c>
      <c r="V88" s="2">
        <v>14.8</v>
      </c>
      <c r="W88" s="2">
        <v>15.1</v>
      </c>
      <c r="X88" s="2">
        <v>15.4</v>
      </c>
      <c r="Y88" s="2">
        <v>19.399999999999999</v>
      </c>
      <c r="Z88" s="2">
        <v>15.3</v>
      </c>
      <c r="AA88" s="2">
        <v>15.7</v>
      </c>
      <c r="AB88" s="2">
        <v>15.5</v>
      </c>
      <c r="AC88" s="2">
        <v>14</v>
      </c>
      <c r="AD88" s="2">
        <v>14.2</v>
      </c>
      <c r="AE88" s="2">
        <v>14.8</v>
      </c>
      <c r="AF88" s="2">
        <v>13.7</v>
      </c>
      <c r="AG88" s="2">
        <v>14.8</v>
      </c>
      <c r="AH88" s="2">
        <v>14.7</v>
      </c>
      <c r="AI88" s="2">
        <v>15.6</v>
      </c>
      <c r="AJ88" s="2">
        <v>16.399999999999999</v>
      </c>
      <c r="AK88" s="2">
        <v>20.3</v>
      </c>
      <c r="AL88" s="2">
        <v>17.8</v>
      </c>
      <c r="AM88" s="2">
        <v>17.2</v>
      </c>
      <c r="AN88" s="2">
        <v>17.899999999999999</v>
      </c>
      <c r="AO88" s="2">
        <v>16.7</v>
      </c>
      <c r="AP88" s="2">
        <v>17</v>
      </c>
      <c r="AQ88" s="2">
        <v>16.100000000000001</v>
      </c>
      <c r="AR88" s="2">
        <v>16.600000000000001</v>
      </c>
      <c r="AS88" s="2">
        <v>17.899999999999999</v>
      </c>
      <c r="AT88" s="2">
        <v>18.600000000000001</v>
      </c>
      <c r="AU88" s="2">
        <v>18.7</v>
      </c>
      <c r="AV88" s="2">
        <v>20.100000000000001</v>
      </c>
      <c r="AW88" s="2">
        <v>24.2</v>
      </c>
      <c r="AX88" s="2">
        <v>20.6</v>
      </c>
      <c r="AY88" s="2">
        <v>18.3</v>
      </c>
      <c r="AZ88" s="2">
        <v>19</v>
      </c>
      <c r="BA88" s="2">
        <v>18.7</v>
      </c>
      <c r="BB88" s="2">
        <v>18.600000000000001</v>
      </c>
      <c r="BC88" s="2">
        <v>17.5</v>
      </c>
      <c r="BD88" s="2">
        <v>17.8</v>
      </c>
      <c r="BE88" s="2">
        <v>18.7</v>
      </c>
      <c r="BF88" s="2">
        <v>18.899999999999999</v>
      </c>
      <c r="BG88" s="2">
        <v>21.2</v>
      </c>
      <c r="BH88" s="2">
        <v>19.899999999999999</v>
      </c>
      <c r="BI88" s="2">
        <v>25.1</v>
      </c>
      <c r="BJ88" s="2">
        <v>24.7</v>
      </c>
      <c r="BK88" s="2">
        <v>21.3</v>
      </c>
      <c r="BL88" s="2">
        <v>21.8</v>
      </c>
      <c r="BM88" s="2">
        <v>19.2</v>
      </c>
      <c r="BN88" s="2">
        <v>18.899999999999999</v>
      </c>
      <c r="BO88" s="2">
        <v>18.2</v>
      </c>
      <c r="BP88" s="2">
        <v>19.3</v>
      </c>
      <c r="BQ88" s="2">
        <v>18.899999999999999</v>
      </c>
      <c r="BR88" s="2">
        <v>20.8</v>
      </c>
      <c r="BS88" s="2">
        <v>21.8</v>
      </c>
      <c r="BT88" s="2">
        <v>21.8</v>
      </c>
      <c r="BU88" s="2">
        <v>28.3</v>
      </c>
      <c r="BV88" s="2">
        <v>24.6</v>
      </c>
      <c r="BW88" s="2">
        <v>21.9</v>
      </c>
      <c r="BX88" s="2">
        <v>23.5</v>
      </c>
      <c r="BY88" s="2">
        <v>22.4</v>
      </c>
      <c r="BZ88" s="2">
        <v>19.899999999999999</v>
      </c>
      <c r="CA88" s="2">
        <v>18.399999999999999</v>
      </c>
      <c r="CB88" s="2">
        <v>18.899999999999999</v>
      </c>
      <c r="CC88" s="2">
        <v>19.2</v>
      </c>
      <c r="CD88" s="2">
        <v>19.5</v>
      </c>
      <c r="CE88" s="2">
        <v>20</v>
      </c>
      <c r="CF88" s="2">
        <v>21.9</v>
      </c>
      <c r="CG88" s="2">
        <v>39.4</v>
      </c>
      <c r="CH88" s="2">
        <v>24.3</v>
      </c>
      <c r="CI88" s="2">
        <v>25.2</v>
      </c>
      <c r="CJ88" s="2">
        <v>29.3</v>
      </c>
      <c r="CK88" s="2">
        <v>24.4</v>
      </c>
      <c r="CL88" s="2">
        <v>23.3</v>
      </c>
      <c r="CM88" s="2">
        <v>27.2</v>
      </c>
      <c r="CN88" s="2">
        <v>27.1</v>
      </c>
      <c r="CO88" s="2">
        <v>27.8</v>
      </c>
      <c r="CP88" s="2">
        <v>26.9</v>
      </c>
      <c r="CQ88" s="2">
        <v>26</v>
      </c>
      <c r="CR88" s="2">
        <v>29.3</v>
      </c>
      <c r="CS88" s="2">
        <v>40</v>
      </c>
      <c r="CT88" s="2">
        <v>23.9</v>
      </c>
      <c r="CU88" s="2">
        <v>24</v>
      </c>
      <c r="CV88" s="2">
        <v>25.2</v>
      </c>
      <c r="CW88" s="2">
        <v>23.2</v>
      </c>
      <c r="CX88" s="2">
        <v>23</v>
      </c>
      <c r="CY88" s="2">
        <v>21.7</v>
      </c>
      <c r="CZ88" s="2">
        <v>20.7</v>
      </c>
      <c r="DA88" s="2">
        <v>22.4</v>
      </c>
      <c r="DB88" s="2">
        <v>21.6</v>
      </c>
      <c r="DC88" s="2">
        <v>21.9</v>
      </c>
      <c r="DD88" s="2">
        <v>24.4</v>
      </c>
      <c r="DE88" s="2">
        <v>38.1</v>
      </c>
      <c r="DF88" s="2">
        <v>23.1</v>
      </c>
      <c r="DG88" s="2">
        <v>21.8</v>
      </c>
      <c r="DH88" s="2">
        <v>23.4</v>
      </c>
      <c r="DI88" s="2">
        <v>22.9</v>
      </c>
      <c r="DJ88" s="2">
        <v>22.9</v>
      </c>
      <c r="DK88" s="2">
        <v>22.2</v>
      </c>
      <c r="DL88" s="2">
        <v>22.4</v>
      </c>
      <c r="DM88" s="2">
        <v>24.6</v>
      </c>
      <c r="DN88" s="2">
        <v>23.2</v>
      </c>
      <c r="DO88" s="2">
        <v>24.8</v>
      </c>
      <c r="DP88" s="2">
        <v>27.2</v>
      </c>
      <c r="DQ88" s="2">
        <v>40.4</v>
      </c>
      <c r="DR88" s="2">
        <v>27.2</v>
      </c>
      <c r="DS88" s="2">
        <v>25.7</v>
      </c>
      <c r="DT88" s="2">
        <v>27.2</v>
      </c>
      <c r="DU88" s="2">
        <v>28</v>
      </c>
      <c r="DV88" s="2">
        <v>26.7</v>
      </c>
      <c r="DW88" s="2">
        <v>24.7</v>
      </c>
      <c r="DX88" s="2">
        <v>26.4</v>
      </c>
      <c r="DY88" s="2">
        <v>26.2</v>
      </c>
      <c r="DZ88" s="2">
        <v>27.8</v>
      </c>
      <c r="EA88" s="2">
        <v>30.2</v>
      </c>
      <c r="EB88" s="2">
        <v>29.1</v>
      </c>
      <c r="EC88" s="2">
        <v>48.4</v>
      </c>
      <c r="ED88" s="2">
        <v>30.1</v>
      </c>
      <c r="EE88" s="2">
        <v>27.6</v>
      </c>
      <c r="EF88" s="2">
        <v>30.1</v>
      </c>
      <c r="EG88" s="2">
        <v>31.6</v>
      </c>
      <c r="EH88" s="2">
        <v>28.4</v>
      </c>
      <c r="EI88" s="2">
        <v>28.9</v>
      </c>
      <c r="EJ88" s="2">
        <v>33.700000000000003</v>
      </c>
      <c r="EK88" s="2">
        <v>31</v>
      </c>
      <c r="EL88" s="2">
        <v>31.4</v>
      </c>
      <c r="EM88" s="2">
        <v>32.799999999999997</v>
      </c>
      <c r="EN88" s="2">
        <v>34</v>
      </c>
      <c r="EO88" s="2">
        <v>51.9</v>
      </c>
      <c r="EP88" s="2">
        <v>29.2</v>
      </c>
      <c r="EQ88" s="2">
        <v>28.5</v>
      </c>
      <c r="ER88" s="2">
        <v>31.9</v>
      </c>
      <c r="ES88" s="2">
        <v>29.2</v>
      </c>
      <c r="ET88" s="2">
        <v>28.2</v>
      </c>
      <c r="EU88" s="2">
        <v>27.1</v>
      </c>
      <c r="EV88" s="2">
        <v>31.4</v>
      </c>
      <c r="EW88" s="2">
        <v>29.3</v>
      </c>
      <c r="EX88" s="2">
        <v>32.1</v>
      </c>
      <c r="EY88" s="2">
        <v>31.1</v>
      </c>
      <c r="EZ88" s="2">
        <v>34.5</v>
      </c>
      <c r="FA88" s="2">
        <v>56</v>
      </c>
      <c r="FB88" s="2">
        <v>33.700000000000003</v>
      </c>
      <c r="FC88" s="2">
        <v>29.4</v>
      </c>
      <c r="FD88" s="2">
        <v>33.1</v>
      </c>
      <c r="FE88" s="2">
        <v>28</v>
      </c>
      <c r="FF88" s="2">
        <v>27.5</v>
      </c>
      <c r="FG88" s="2">
        <v>28</v>
      </c>
      <c r="FH88" s="2">
        <v>27.9</v>
      </c>
      <c r="FI88" s="2">
        <v>29.6</v>
      </c>
      <c r="FJ88" s="2">
        <v>30.5</v>
      </c>
      <c r="FK88" s="2">
        <v>32.1</v>
      </c>
      <c r="FL88" s="2">
        <v>35.6</v>
      </c>
      <c r="FM88" s="2">
        <v>55.5</v>
      </c>
      <c r="FN88" s="2">
        <v>32.4</v>
      </c>
      <c r="FO88" s="2">
        <v>32.299999999999997</v>
      </c>
      <c r="FP88" s="2">
        <v>33.299999999999997</v>
      </c>
      <c r="FQ88" s="2">
        <v>33.5</v>
      </c>
      <c r="FR88" s="2">
        <v>33.200000000000003</v>
      </c>
      <c r="FS88" s="2">
        <v>29.5</v>
      </c>
      <c r="FT88" s="2">
        <v>32.1</v>
      </c>
      <c r="FU88" s="2">
        <v>35.4</v>
      </c>
      <c r="FV88" s="2">
        <v>32.299999999999997</v>
      </c>
      <c r="FW88" s="2">
        <v>36.200000000000003</v>
      </c>
      <c r="FX88" s="2">
        <v>37.700000000000003</v>
      </c>
      <c r="FY88" s="2">
        <v>57.9</v>
      </c>
      <c r="FZ88" s="2">
        <v>37.4</v>
      </c>
      <c r="GA88" s="2">
        <v>34.299999999999997</v>
      </c>
      <c r="GB88" s="2">
        <v>38.5</v>
      </c>
      <c r="GC88" s="2">
        <v>37</v>
      </c>
      <c r="GD88" s="2">
        <v>39.1</v>
      </c>
      <c r="GE88" s="2">
        <v>35.1</v>
      </c>
      <c r="GF88" s="2">
        <v>36.799999999999997</v>
      </c>
      <c r="GG88" s="2">
        <v>36.4</v>
      </c>
      <c r="GH88" s="2">
        <v>35.9</v>
      </c>
      <c r="GI88" s="2">
        <v>39.700000000000003</v>
      </c>
      <c r="GJ88" s="2">
        <v>41.7</v>
      </c>
      <c r="GK88" s="2">
        <v>67.5</v>
      </c>
      <c r="GL88" s="2">
        <v>41.5</v>
      </c>
      <c r="GM88" s="2">
        <v>38.1</v>
      </c>
      <c r="GN88" s="2">
        <v>39.299999999999997</v>
      </c>
      <c r="GO88" s="2">
        <v>40.6</v>
      </c>
      <c r="GP88" s="2">
        <v>41.5</v>
      </c>
      <c r="GQ88" s="2">
        <v>38.700000000000003</v>
      </c>
      <c r="GR88" s="2">
        <v>41.4</v>
      </c>
      <c r="GS88" s="2">
        <v>40.1</v>
      </c>
      <c r="GT88" s="2">
        <v>41.5</v>
      </c>
      <c r="GU88" s="2">
        <v>47.5</v>
      </c>
      <c r="GV88" s="2">
        <v>44.8</v>
      </c>
      <c r="GW88" s="2">
        <v>72.7</v>
      </c>
      <c r="GX88" s="2">
        <v>43.4</v>
      </c>
      <c r="GY88" s="2">
        <v>41.7</v>
      </c>
      <c r="GZ88" s="2">
        <v>44.9</v>
      </c>
      <c r="HA88" s="2">
        <v>46.2</v>
      </c>
      <c r="HB88" s="2">
        <v>41.4</v>
      </c>
      <c r="HC88" s="2">
        <v>42.3</v>
      </c>
      <c r="HD88" s="2">
        <v>46</v>
      </c>
      <c r="HE88" s="2">
        <v>41.6</v>
      </c>
      <c r="HF88" s="2">
        <v>45.5</v>
      </c>
      <c r="HG88" s="2">
        <v>48.8</v>
      </c>
      <c r="HH88" s="2">
        <v>51.6</v>
      </c>
      <c r="HI88" s="2">
        <v>81.8</v>
      </c>
      <c r="HJ88" s="2">
        <v>48</v>
      </c>
      <c r="HK88" s="2">
        <v>49.1</v>
      </c>
      <c r="HL88" s="2">
        <v>52.2</v>
      </c>
      <c r="HM88" s="2">
        <v>52.1</v>
      </c>
      <c r="HN88" s="2">
        <v>50.2</v>
      </c>
      <c r="HO88" s="2">
        <v>49.9</v>
      </c>
      <c r="HP88" s="2">
        <v>46.5</v>
      </c>
      <c r="HQ88" s="2">
        <v>51.1</v>
      </c>
      <c r="HR88" s="2">
        <v>53.4</v>
      </c>
      <c r="HS88" s="2">
        <v>51.2</v>
      </c>
      <c r="HT88" s="2">
        <v>54.9</v>
      </c>
      <c r="HU88" s="2">
        <v>83.9</v>
      </c>
      <c r="HV88" s="2">
        <v>47.6</v>
      </c>
      <c r="HW88" s="2">
        <v>44.6</v>
      </c>
      <c r="HX88" s="2">
        <v>51.9</v>
      </c>
      <c r="HY88" s="2">
        <v>47.8</v>
      </c>
      <c r="HZ88" s="2">
        <v>48.5</v>
      </c>
      <c r="IA88" s="2">
        <v>45.3</v>
      </c>
      <c r="IB88" s="2">
        <v>48.6</v>
      </c>
      <c r="IC88" s="2">
        <v>51.1</v>
      </c>
      <c r="ID88" s="2">
        <v>50.9</v>
      </c>
      <c r="IE88" s="2">
        <v>53.9</v>
      </c>
      <c r="IF88" s="2">
        <v>56.7</v>
      </c>
      <c r="IG88" s="2">
        <v>80</v>
      </c>
      <c r="IH88" s="2">
        <v>59.8</v>
      </c>
      <c r="II88" s="2">
        <v>55</v>
      </c>
      <c r="IJ88" s="2">
        <v>65.400000000000006</v>
      </c>
      <c r="IK88" s="2">
        <v>57.1</v>
      </c>
      <c r="IL88" s="2">
        <v>57</v>
      </c>
      <c r="IM88" s="2">
        <v>53.1</v>
      </c>
      <c r="IN88" s="2">
        <v>57.2</v>
      </c>
      <c r="IO88" s="2">
        <v>59.2</v>
      </c>
      <c r="IP88" s="2">
        <v>57.4</v>
      </c>
      <c r="IQ88" s="2">
        <v>60.5</v>
      </c>
      <c r="IR88" s="2">
        <v>67.599999999999994</v>
      </c>
      <c r="IS88" s="2">
        <v>95.6</v>
      </c>
      <c r="IT88" s="2">
        <v>65.3</v>
      </c>
      <c r="IU88" s="2">
        <v>60.4</v>
      </c>
      <c r="IV88" s="2">
        <v>65</v>
      </c>
      <c r="IW88" s="2">
        <v>64.400000000000006</v>
      </c>
      <c r="IX88" s="2">
        <v>63.6</v>
      </c>
      <c r="IY88" s="2">
        <v>59.3</v>
      </c>
      <c r="IZ88" s="2">
        <v>64.099999999999994</v>
      </c>
      <c r="JA88" s="2">
        <v>63</v>
      </c>
      <c r="JB88" s="2">
        <v>62.4</v>
      </c>
      <c r="JC88" s="2">
        <v>67</v>
      </c>
      <c r="JD88" s="2">
        <v>68.2</v>
      </c>
      <c r="JE88" s="2">
        <v>102.8</v>
      </c>
      <c r="JF88" s="2">
        <v>65</v>
      </c>
      <c r="JG88" s="2">
        <v>60.2</v>
      </c>
      <c r="JH88" s="2">
        <v>64.099999999999994</v>
      </c>
      <c r="JI88" s="2">
        <v>64.5</v>
      </c>
      <c r="JJ88" s="2">
        <v>59.9</v>
      </c>
      <c r="JK88" s="2">
        <v>60.5</v>
      </c>
      <c r="JL88" s="2">
        <v>66.3</v>
      </c>
      <c r="JM88" s="2">
        <v>66.7</v>
      </c>
      <c r="JN88" s="2">
        <v>64.599999999999994</v>
      </c>
      <c r="JO88" s="2">
        <v>69.3</v>
      </c>
      <c r="JP88" s="2">
        <v>69.5</v>
      </c>
      <c r="JQ88" s="2">
        <v>122.2</v>
      </c>
      <c r="JR88" s="2">
        <v>65</v>
      </c>
      <c r="JS88" s="2">
        <v>68.599999999999994</v>
      </c>
      <c r="JT88" s="2">
        <v>75.900000000000006</v>
      </c>
      <c r="JU88" s="2">
        <v>73.900000000000006</v>
      </c>
      <c r="JV88" s="2">
        <v>69</v>
      </c>
      <c r="JW88" s="2">
        <v>72.900000000000006</v>
      </c>
      <c r="JX88" s="2">
        <v>74.7</v>
      </c>
      <c r="JY88" s="2">
        <v>79.7</v>
      </c>
      <c r="JZ88" s="2">
        <v>81.900000000000006</v>
      </c>
      <c r="KA88" s="2">
        <v>79.8</v>
      </c>
      <c r="KB88" s="2">
        <v>86.3</v>
      </c>
      <c r="KC88" s="2">
        <v>130.1</v>
      </c>
      <c r="KD88" s="2">
        <v>81.7</v>
      </c>
      <c r="KE88" s="2">
        <v>80</v>
      </c>
      <c r="KF88" s="2">
        <v>88.2</v>
      </c>
      <c r="KG88" s="2">
        <v>81.900000000000006</v>
      </c>
      <c r="KH88" s="2">
        <v>82.1</v>
      </c>
      <c r="KI88" s="2">
        <v>85.9</v>
      </c>
      <c r="KJ88" s="2">
        <v>79.3</v>
      </c>
      <c r="KK88" s="2">
        <v>85.4</v>
      </c>
      <c r="KL88" s="2">
        <v>88</v>
      </c>
      <c r="KM88" s="2">
        <v>90.4</v>
      </c>
      <c r="KN88" s="2">
        <v>99.9</v>
      </c>
      <c r="KO88" s="2">
        <v>136.1</v>
      </c>
      <c r="KP88" s="2">
        <v>88.2</v>
      </c>
      <c r="KQ88" s="2">
        <v>82.2</v>
      </c>
      <c r="KR88" s="2">
        <v>94</v>
      </c>
      <c r="KS88" s="2">
        <v>89.5</v>
      </c>
      <c r="KT88" s="2">
        <v>87.1</v>
      </c>
      <c r="KU88" s="2">
        <v>86.8</v>
      </c>
      <c r="KV88" s="2">
        <v>87.8</v>
      </c>
      <c r="KW88" s="2">
        <v>90.8</v>
      </c>
      <c r="KX88" s="2">
        <v>96.5</v>
      </c>
      <c r="KY88" s="2">
        <v>96.5</v>
      </c>
      <c r="KZ88" s="2">
        <v>106.4</v>
      </c>
      <c r="LA88" s="2">
        <v>147.1</v>
      </c>
      <c r="LB88" s="2">
        <v>96</v>
      </c>
      <c r="LC88" s="2">
        <v>88.9</v>
      </c>
      <c r="LD88" s="2">
        <v>99.4</v>
      </c>
      <c r="LE88" s="2">
        <v>71.2</v>
      </c>
      <c r="LF88" s="2">
        <v>74</v>
      </c>
      <c r="LG88" s="2">
        <v>71.099999999999994</v>
      </c>
      <c r="LH88" s="2">
        <v>75</v>
      </c>
      <c r="LI88" s="2">
        <v>78.5</v>
      </c>
      <c r="LJ88" s="2">
        <v>85.8</v>
      </c>
      <c r="LK88" s="2">
        <v>96.9</v>
      </c>
      <c r="LL88" s="2">
        <v>107.7</v>
      </c>
      <c r="LM88" s="2">
        <v>149.80000000000001</v>
      </c>
      <c r="LN88" s="2">
        <v>113</v>
      </c>
      <c r="LO88" s="2">
        <v>99.1</v>
      </c>
      <c r="LP88" s="2">
        <v>105.1</v>
      </c>
      <c r="LQ88" s="2">
        <v>105.4</v>
      </c>
      <c r="LR88" s="2">
        <v>105.2</v>
      </c>
      <c r="LS88" s="2">
        <v>95.9</v>
      </c>
      <c r="LT88" s="2">
        <v>97.9</v>
      </c>
      <c r="LU88" s="2">
        <v>99.2</v>
      </c>
      <c r="LV88" s="2">
        <v>98.4</v>
      </c>
      <c r="LW88" s="2">
        <v>101.3</v>
      </c>
      <c r="LX88" s="2">
        <v>106.2</v>
      </c>
      <c r="LY88" s="2">
        <v>150.30000000000001</v>
      </c>
      <c r="LZ88" s="2">
        <v>104.7</v>
      </c>
      <c r="MA88" s="2">
        <v>94.6</v>
      </c>
      <c r="MB88" s="2">
        <v>101.9</v>
      </c>
      <c r="MC88" s="2">
        <v>99.8</v>
      </c>
      <c r="MD88" s="2">
        <v>97.4</v>
      </c>
      <c r="ME88" s="2">
        <v>96.5</v>
      </c>
      <c r="MF88" s="2">
        <v>96.8</v>
      </c>
      <c r="MG88" s="2">
        <v>93.7</v>
      </c>
      <c r="MH88" s="2">
        <v>98.4</v>
      </c>
      <c r="MI88" s="2">
        <v>97.1</v>
      </c>
      <c r="MJ88" s="2">
        <v>101.9</v>
      </c>
      <c r="MK88" s="2">
        <v>144.5</v>
      </c>
      <c r="ML88" s="2">
        <v>98.9</v>
      </c>
      <c r="MM88" s="2">
        <v>91.1</v>
      </c>
      <c r="MN88" s="2">
        <v>99.9</v>
      </c>
      <c r="MO88" s="2">
        <v>99.4</v>
      </c>
      <c r="MP88" s="2">
        <v>94.9</v>
      </c>
    </row>
    <row r="89" spans="1:354" x14ac:dyDescent="0.25">
      <c r="A89" t="s">
        <v>87</v>
      </c>
      <c r="B89" s="12" t="s">
        <v>307</v>
      </c>
      <c r="C89" t="s">
        <v>214</v>
      </c>
      <c r="D89" t="str">
        <f t="shared" ref="D89:D152" si="1">D68</f>
        <v>Other specialised food retailing</v>
      </c>
      <c r="E89" s="2">
        <v>13.1</v>
      </c>
      <c r="F89" s="2">
        <v>13.4</v>
      </c>
      <c r="G89" s="2">
        <v>13.5</v>
      </c>
      <c r="H89" s="2">
        <v>13.8</v>
      </c>
      <c r="I89" s="2">
        <v>13.3</v>
      </c>
      <c r="J89" s="2">
        <v>13.4</v>
      </c>
      <c r="K89" s="2">
        <v>14.1</v>
      </c>
      <c r="L89" s="2">
        <v>13.8</v>
      </c>
      <c r="M89" s="2">
        <v>16</v>
      </c>
      <c r="N89" s="2">
        <v>12.1</v>
      </c>
      <c r="O89" s="2">
        <v>12.3</v>
      </c>
      <c r="P89" s="2">
        <v>13.7</v>
      </c>
      <c r="Q89" s="2">
        <v>12.8</v>
      </c>
      <c r="R89" s="2">
        <v>13.2</v>
      </c>
      <c r="S89" s="2">
        <v>13.4</v>
      </c>
      <c r="T89" s="2">
        <v>13.1</v>
      </c>
      <c r="U89" s="2">
        <v>13.5</v>
      </c>
      <c r="V89" s="2">
        <v>13.2</v>
      </c>
      <c r="W89" s="2">
        <v>13</v>
      </c>
      <c r="X89" s="2">
        <v>13.2</v>
      </c>
      <c r="Y89" s="2">
        <v>15</v>
      </c>
      <c r="Z89" s="2">
        <v>12.9</v>
      </c>
      <c r="AA89" s="2">
        <v>13</v>
      </c>
      <c r="AB89" s="2">
        <v>13.7</v>
      </c>
      <c r="AC89" s="2">
        <v>13</v>
      </c>
      <c r="AD89" s="2">
        <v>13.8</v>
      </c>
      <c r="AE89" s="2">
        <v>13.2</v>
      </c>
      <c r="AF89" s="2">
        <v>13.7</v>
      </c>
      <c r="AG89" s="2">
        <v>14.5</v>
      </c>
      <c r="AH89" s="2">
        <v>13.4</v>
      </c>
      <c r="AI89" s="2">
        <v>13.6</v>
      </c>
      <c r="AJ89" s="2">
        <v>13.9</v>
      </c>
      <c r="AK89" s="2">
        <v>15.5</v>
      </c>
      <c r="AL89" s="2">
        <v>13.5</v>
      </c>
      <c r="AM89" s="2">
        <v>13.5</v>
      </c>
      <c r="AN89" s="2">
        <v>13.9</v>
      </c>
      <c r="AO89" s="2">
        <v>13.5</v>
      </c>
      <c r="AP89" s="2">
        <v>14.2</v>
      </c>
      <c r="AQ89" s="2">
        <v>13.3</v>
      </c>
      <c r="AR89" s="2">
        <v>15</v>
      </c>
      <c r="AS89" s="2">
        <v>15.4</v>
      </c>
      <c r="AT89" s="2">
        <v>14.9</v>
      </c>
      <c r="AU89" s="2">
        <v>15.6</v>
      </c>
      <c r="AV89" s="2">
        <v>16</v>
      </c>
      <c r="AW89" s="2">
        <v>17.2</v>
      </c>
      <c r="AX89" s="2">
        <v>15.7</v>
      </c>
      <c r="AY89" s="2">
        <v>14.8</v>
      </c>
      <c r="AZ89" s="2">
        <v>15.1</v>
      </c>
      <c r="BA89" s="2">
        <v>15.5</v>
      </c>
      <c r="BB89" s="2">
        <v>15.8</v>
      </c>
      <c r="BC89" s="2">
        <v>15.1</v>
      </c>
      <c r="BD89" s="2">
        <v>14.9</v>
      </c>
      <c r="BE89" s="2">
        <v>15.3</v>
      </c>
      <c r="BF89" s="2">
        <v>15.3</v>
      </c>
      <c r="BG89" s="2">
        <v>15.5</v>
      </c>
      <c r="BH89" s="2">
        <v>15.3</v>
      </c>
      <c r="BI89" s="2">
        <v>17.5</v>
      </c>
      <c r="BJ89" s="2">
        <v>16</v>
      </c>
      <c r="BK89" s="2">
        <v>15.7</v>
      </c>
      <c r="BL89" s="2">
        <v>15.6</v>
      </c>
      <c r="BM89" s="2">
        <v>16.8</v>
      </c>
      <c r="BN89" s="2">
        <v>16.899999999999999</v>
      </c>
      <c r="BO89" s="2">
        <v>16.3</v>
      </c>
      <c r="BP89" s="2">
        <v>17.2</v>
      </c>
      <c r="BQ89" s="2">
        <v>16.600000000000001</v>
      </c>
      <c r="BR89" s="2">
        <v>17</v>
      </c>
      <c r="BS89" s="2">
        <v>17.7</v>
      </c>
      <c r="BT89" s="2">
        <v>17</v>
      </c>
      <c r="BU89" s="2">
        <v>20.3</v>
      </c>
      <c r="BV89" s="2">
        <v>16.7</v>
      </c>
      <c r="BW89" s="2">
        <v>16.2</v>
      </c>
      <c r="BX89" s="2">
        <v>17.600000000000001</v>
      </c>
      <c r="BY89" s="2">
        <v>17.100000000000001</v>
      </c>
      <c r="BZ89" s="2">
        <v>16.899999999999999</v>
      </c>
      <c r="CA89" s="2">
        <v>16.600000000000001</v>
      </c>
      <c r="CB89" s="2">
        <v>16.2</v>
      </c>
      <c r="CC89" s="2">
        <v>16.899999999999999</v>
      </c>
      <c r="CD89" s="2">
        <v>16.100000000000001</v>
      </c>
      <c r="CE89" s="2">
        <v>16.3</v>
      </c>
      <c r="CF89" s="2">
        <v>16.600000000000001</v>
      </c>
      <c r="CG89" s="2">
        <v>19.100000000000001</v>
      </c>
      <c r="CH89" s="2">
        <v>16.5</v>
      </c>
      <c r="CI89" s="2">
        <v>16</v>
      </c>
      <c r="CJ89" s="2">
        <v>17.8</v>
      </c>
      <c r="CK89" s="2">
        <v>16.399999999999999</v>
      </c>
      <c r="CL89" s="2">
        <v>17.5</v>
      </c>
      <c r="CM89" s="2">
        <v>17.8</v>
      </c>
      <c r="CN89" s="2">
        <v>17.100000000000001</v>
      </c>
      <c r="CO89" s="2">
        <v>18.5</v>
      </c>
      <c r="CP89" s="2">
        <v>18.600000000000001</v>
      </c>
      <c r="CQ89" s="2">
        <v>18.5</v>
      </c>
      <c r="CR89" s="2">
        <v>19.100000000000001</v>
      </c>
      <c r="CS89" s="2">
        <v>22.4</v>
      </c>
      <c r="CT89" s="2">
        <v>19</v>
      </c>
      <c r="CU89" s="2">
        <v>17.7</v>
      </c>
      <c r="CV89" s="2">
        <v>20</v>
      </c>
      <c r="CW89" s="2">
        <v>19.2</v>
      </c>
      <c r="CX89" s="2">
        <v>20.2</v>
      </c>
      <c r="CY89" s="2">
        <v>19.8</v>
      </c>
      <c r="CZ89" s="2">
        <v>19.7</v>
      </c>
      <c r="DA89" s="2">
        <v>20.5</v>
      </c>
      <c r="DB89" s="2">
        <v>20.100000000000001</v>
      </c>
      <c r="DC89" s="2">
        <v>21.6</v>
      </c>
      <c r="DD89" s="2">
        <v>21.9</v>
      </c>
      <c r="DE89" s="2">
        <v>24.6</v>
      </c>
      <c r="DF89" s="2">
        <v>21.7</v>
      </c>
      <c r="DG89" s="2">
        <v>20</v>
      </c>
      <c r="DH89" s="2">
        <v>21.2</v>
      </c>
      <c r="DI89" s="2">
        <v>20.5</v>
      </c>
      <c r="DJ89" s="2">
        <v>21.1</v>
      </c>
      <c r="DK89" s="2">
        <v>20.399999999999999</v>
      </c>
      <c r="DL89" s="2">
        <v>22</v>
      </c>
      <c r="DM89" s="2">
        <v>22.5</v>
      </c>
      <c r="DN89" s="2">
        <v>21.2</v>
      </c>
      <c r="DO89" s="2">
        <v>22.5</v>
      </c>
      <c r="DP89" s="2">
        <v>22.4</v>
      </c>
      <c r="DQ89" s="2">
        <v>25.5</v>
      </c>
      <c r="DR89" s="2">
        <v>24.4</v>
      </c>
      <c r="DS89" s="2">
        <v>22.9</v>
      </c>
      <c r="DT89" s="2">
        <v>22.9</v>
      </c>
      <c r="DU89" s="2">
        <v>23</v>
      </c>
      <c r="DV89" s="2">
        <v>23.4</v>
      </c>
      <c r="DW89" s="2">
        <v>21.8</v>
      </c>
      <c r="DX89" s="2">
        <v>22.9</v>
      </c>
      <c r="DY89" s="2">
        <v>22.6</v>
      </c>
      <c r="DZ89" s="2">
        <v>23.1</v>
      </c>
      <c r="EA89" s="2">
        <v>25.2</v>
      </c>
      <c r="EB89" s="2">
        <v>24</v>
      </c>
      <c r="EC89" s="2">
        <v>28.2</v>
      </c>
      <c r="ED89" s="2">
        <v>24.9</v>
      </c>
      <c r="EE89" s="2">
        <v>23.9</v>
      </c>
      <c r="EF89" s="2">
        <v>24.4</v>
      </c>
      <c r="EG89" s="2">
        <v>24.9</v>
      </c>
      <c r="EH89" s="2">
        <v>24.9</v>
      </c>
      <c r="EI89" s="2">
        <v>24.6</v>
      </c>
      <c r="EJ89" s="2">
        <v>25.8</v>
      </c>
      <c r="EK89" s="2">
        <v>25.1</v>
      </c>
      <c r="EL89" s="2">
        <v>27.4</v>
      </c>
      <c r="EM89" s="2">
        <v>26.6</v>
      </c>
      <c r="EN89" s="2">
        <v>27.6</v>
      </c>
      <c r="EO89" s="2">
        <v>32.299999999999997</v>
      </c>
      <c r="EP89" s="2">
        <v>27.3</v>
      </c>
      <c r="EQ89" s="2">
        <v>26.8</v>
      </c>
      <c r="ER89" s="2">
        <v>29.2</v>
      </c>
      <c r="ES89" s="2">
        <v>30.4</v>
      </c>
      <c r="ET89" s="2">
        <v>29.4</v>
      </c>
      <c r="EU89" s="2">
        <v>29.9</v>
      </c>
      <c r="EV89" s="2">
        <v>29.2</v>
      </c>
      <c r="EW89" s="2">
        <v>30.3</v>
      </c>
      <c r="EX89" s="2">
        <v>30.4</v>
      </c>
      <c r="EY89" s="2">
        <v>32.1</v>
      </c>
      <c r="EZ89" s="2">
        <v>32.5</v>
      </c>
      <c r="FA89" s="2">
        <v>36.1</v>
      </c>
      <c r="FB89" s="2">
        <v>39.200000000000003</v>
      </c>
      <c r="FC89" s="2">
        <v>35.5</v>
      </c>
      <c r="FD89" s="2">
        <v>38.799999999999997</v>
      </c>
      <c r="FE89" s="2">
        <v>40</v>
      </c>
      <c r="FF89" s="2">
        <v>38</v>
      </c>
      <c r="FG89" s="2">
        <v>38.6</v>
      </c>
      <c r="FH89" s="2">
        <v>41</v>
      </c>
      <c r="FI89" s="2">
        <v>44</v>
      </c>
      <c r="FJ89" s="2">
        <v>44.3</v>
      </c>
      <c r="FK89" s="2">
        <v>47.9</v>
      </c>
      <c r="FL89" s="2">
        <v>51</v>
      </c>
      <c r="FM89" s="2">
        <v>54.2</v>
      </c>
      <c r="FN89" s="2">
        <v>49.2</v>
      </c>
      <c r="FO89" s="2">
        <v>44.5</v>
      </c>
      <c r="FP89" s="2">
        <v>44.4</v>
      </c>
      <c r="FQ89" s="2">
        <v>41.6</v>
      </c>
      <c r="FR89" s="2">
        <v>42.6</v>
      </c>
      <c r="FS89" s="2">
        <v>38.6</v>
      </c>
      <c r="FT89" s="2">
        <v>43</v>
      </c>
      <c r="FU89" s="2">
        <v>39</v>
      </c>
      <c r="FV89" s="2">
        <v>37.9</v>
      </c>
      <c r="FW89" s="2">
        <v>40.5</v>
      </c>
      <c r="FX89" s="2">
        <v>41.1</v>
      </c>
      <c r="FY89" s="2">
        <v>48.2</v>
      </c>
      <c r="FZ89" s="2">
        <v>45.3</v>
      </c>
      <c r="GA89" s="2">
        <v>43.1</v>
      </c>
      <c r="GB89" s="2">
        <v>43</v>
      </c>
      <c r="GC89" s="2">
        <v>36.700000000000003</v>
      </c>
      <c r="GD89" s="2">
        <v>36.799999999999997</v>
      </c>
      <c r="GE89" s="2">
        <v>35</v>
      </c>
      <c r="GF89" s="2">
        <v>39.6</v>
      </c>
      <c r="GG89" s="2">
        <v>40.299999999999997</v>
      </c>
      <c r="GH89" s="2">
        <v>41.5</v>
      </c>
      <c r="GI89" s="2">
        <v>47.2</v>
      </c>
      <c r="GJ89" s="2">
        <v>44.7</v>
      </c>
      <c r="GK89" s="2">
        <v>51.8</v>
      </c>
      <c r="GL89" s="2">
        <v>42.5</v>
      </c>
      <c r="GM89" s="2">
        <v>40.200000000000003</v>
      </c>
      <c r="GN89" s="2">
        <v>41</v>
      </c>
      <c r="GO89" s="2">
        <v>39.9</v>
      </c>
      <c r="GP89" s="2">
        <v>40.6</v>
      </c>
      <c r="GQ89" s="2">
        <v>39.299999999999997</v>
      </c>
      <c r="GR89" s="2">
        <v>40.4</v>
      </c>
      <c r="GS89" s="2">
        <v>42.1</v>
      </c>
      <c r="GT89" s="2">
        <v>42</v>
      </c>
      <c r="GU89" s="2">
        <v>45.1</v>
      </c>
      <c r="GV89" s="2">
        <v>43.2</v>
      </c>
      <c r="GW89" s="2">
        <v>50</v>
      </c>
      <c r="GX89" s="2">
        <v>48.8</v>
      </c>
      <c r="GY89" s="2">
        <v>42.5</v>
      </c>
      <c r="GZ89" s="2">
        <v>45.9</v>
      </c>
      <c r="HA89" s="2">
        <v>47.7</v>
      </c>
      <c r="HB89" s="2">
        <v>44.9</v>
      </c>
      <c r="HC89" s="2">
        <v>44.5</v>
      </c>
      <c r="HD89" s="2">
        <v>48</v>
      </c>
      <c r="HE89" s="2">
        <v>46.1</v>
      </c>
      <c r="HF89" s="2">
        <v>44.8</v>
      </c>
      <c r="HG89" s="2">
        <v>65.099999999999994</v>
      </c>
      <c r="HH89" s="2">
        <v>56.1</v>
      </c>
      <c r="HI89" s="2">
        <v>65.3</v>
      </c>
      <c r="HJ89" s="2">
        <v>43.9</v>
      </c>
      <c r="HK89" s="2">
        <v>41.3</v>
      </c>
      <c r="HL89" s="2">
        <v>43.3</v>
      </c>
      <c r="HM89" s="2">
        <v>34.6</v>
      </c>
      <c r="HN89" s="2">
        <v>33.9</v>
      </c>
      <c r="HO89" s="2">
        <v>29.8</v>
      </c>
      <c r="HP89" s="2">
        <v>29.3</v>
      </c>
      <c r="HQ89" s="2">
        <v>30.2</v>
      </c>
      <c r="HR89" s="2">
        <v>32.200000000000003</v>
      </c>
      <c r="HS89" s="2">
        <v>32.799999999999997</v>
      </c>
      <c r="HT89" s="2">
        <v>34.6</v>
      </c>
      <c r="HU89" s="2">
        <v>40</v>
      </c>
      <c r="HV89" s="2">
        <v>32.200000000000003</v>
      </c>
      <c r="HW89" s="2">
        <v>32.200000000000003</v>
      </c>
      <c r="HX89" s="2">
        <v>36.299999999999997</v>
      </c>
      <c r="HY89" s="2">
        <v>33.4</v>
      </c>
      <c r="HZ89" s="2">
        <v>30.5</v>
      </c>
      <c r="IA89" s="2">
        <v>30.3</v>
      </c>
      <c r="IB89" s="2">
        <v>33.700000000000003</v>
      </c>
      <c r="IC89" s="2">
        <v>34.799999999999997</v>
      </c>
      <c r="ID89" s="2">
        <v>33.700000000000003</v>
      </c>
      <c r="IE89" s="2">
        <v>38.200000000000003</v>
      </c>
      <c r="IF89" s="2">
        <v>38.299999999999997</v>
      </c>
      <c r="IG89" s="2">
        <v>45.7</v>
      </c>
      <c r="IH89" s="2">
        <v>46.4</v>
      </c>
      <c r="II89" s="2">
        <v>41.5</v>
      </c>
      <c r="IJ89" s="2">
        <v>45.1</v>
      </c>
      <c r="IK89" s="2">
        <v>45.9</v>
      </c>
      <c r="IL89" s="2">
        <v>47.5</v>
      </c>
      <c r="IM89" s="2">
        <v>43.5</v>
      </c>
      <c r="IN89" s="2">
        <v>40.799999999999997</v>
      </c>
      <c r="IO89" s="2">
        <v>40</v>
      </c>
      <c r="IP89" s="2">
        <v>38.9</v>
      </c>
      <c r="IQ89" s="2">
        <v>41.6</v>
      </c>
      <c r="IR89" s="2">
        <v>41.3</v>
      </c>
      <c r="IS89" s="2">
        <v>46.1</v>
      </c>
      <c r="IT89" s="2">
        <v>42.1</v>
      </c>
      <c r="IU89" s="2">
        <v>37.4</v>
      </c>
      <c r="IV89" s="2">
        <v>42.5</v>
      </c>
      <c r="IW89" s="2">
        <v>40.200000000000003</v>
      </c>
      <c r="IX89" s="2">
        <v>40.1</v>
      </c>
      <c r="IY89" s="2">
        <v>38</v>
      </c>
      <c r="IZ89" s="2">
        <v>39</v>
      </c>
      <c r="JA89" s="2">
        <v>40.799999999999997</v>
      </c>
      <c r="JB89" s="2">
        <v>42.6</v>
      </c>
      <c r="JC89" s="2">
        <v>37.200000000000003</v>
      </c>
      <c r="JD89" s="2">
        <v>40.5</v>
      </c>
      <c r="JE89" s="2">
        <v>47.6</v>
      </c>
      <c r="JF89" s="2">
        <v>47.8</v>
      </c>
      <c r="JG89" s="2">
        <v>44.9</v>
      </c>
      <c r="JH89" s="2">
        <v>48.6</v>
      </c>
      <c r="JI89" s="2">
        <v>50.5</v>
      </c>
      <c r="JJ89" s="2">
        <v>46.5</v>
      </c>
      <c r="JK89" s="2">
        <v>43.9</v>
      </c>
      <c r="JL89" s="2">
        <v>46.9</v>
      </c>
      <c r="JM89" s="2">
        <v>43.7</v>
      </c>
      <c r="JN89" s="2">
        <v>45.9</v>
      </c>
      <c r="JO89" s="2">
        <v>48.8</v>
      </c>
      <c r="JP89" s="2">
        <v>50.3</v>
      </c>
      <c r="JQ89" s="2">
        <v>57.4</v>
      </c>
      <c r="JR89" s="2">
        <v>48</v>
      </c>
      <c r="JS89" s="2">
        <v>42.4</v>
      </c>
      <c r="JT89" s="2">
        <v>45.2</v>
      </c>
      <c r="JU89" s="2">
        <v>48.7</v>
      </c>
      <c r="JV89" s="2">
        <v>49.3</v>
      </c>
      <c r="JW89" s="2">
        <v>49.2</v>
      </c>
      <c r="JX89" s="2">
        <v>54.2</v>
      </c>
      <c r="JY89" s="2">
        <v>53.7</v>
      </c>
      <c r="JZ89" s="2">
        <v>54</v>
      </c>
      <c r="KA89" s="2">
        <v>60.1</v>
      </c>
      <c r="KB89" s="2">
        <v>60.1</v>
      </c>
      <c r="KC89" s="2">
        <v>72.3</v>
      </c>
      <c r="KD89" s="2">
        <v>65.599999999999994</v>
      </c>
      <c r="KE89" s="2">
        <v>62.6</v>
      </c>
      <c r="KF89" s="2">
        <v>68.099999999999994</v>
      </c>
      <c r="KG89" s="2">
        <v>64.7</v>
      </c>
      <c r="KH89" s="2">
        <v>65.8</v>
      </c>
      <c r="KI89" s="2">
        <v>64.099999999999994</v>
      </c>
      <c r="KJ89" s="2">
        <v>57.6</v>
      </c>
      <c r="KK89" s="2">
        <v>58.3</v>
      </c>
      <c r="KL89" s="2">
        <v>59.8</v>
      </c>
      <c r="KM89" s="2">
        <v>61.1</v>
      </c>
      <c r="KN89" s="2">
        <v>61.7</v>
      </c>
      <c r="KO89" s="2">
        <v>67.2</v>
      </c>
      <c r="KP89" s="2">
        <v>58.5</v>
      </c>
      <c r="KQ89" s="2">
        <v>54.4</v>
      </c>
      <c r="KR89" s="2">
        <v>61.4</v>
      </c>
      <c r="KS89" s="2">
        <v>56.8</v>
      </c>
      <c r="KT89" s="2">
        <v>52.9</v>
      </c>
      <c r="KU89" s="2">
        <v>51.6</v>
      </c>
      <c r="KV89" s="2">
        <v>54.5</v>
      </c>
      <c r="KW89" s="2">
        <v>56</v>
      </c>
      <c r="KX89" s="2">
        <v>55.8</v>
      </c>
      <c r="KY89" s="2">
        <v>57.9</v>
      </c>
      <c r="KZ89" s="2">
        <v>60.5</v>
      </c>
      <c r="LA89" s="2">
        <v>72</v>
      </c>
      <c r="LB89" s="2">
        <v>60.2</v>
      </c>
      <c r="LC89" s="2">
        <v>59.8</v>
      </c>
      <c r="LD89" s="2">
        <v>58.3</v>
      </c>
      <c r="LE89" s="2">
        <v>53.2</v>
      </c>
      <c r="LF89" s="2">
        <v>56.3</v>
      </c>
      <c r="LG89" s="2">
        <v>55</v>
      </c>
      <c r="LH89" s="2">
        <v>58.8</v>
      </c>
      <c r="LI89" s="2">
        <v>62.6</v>
      </c>
      <c r="LJ89" s="2">
        <v>63.9</v>
      </c>
      <c r="LK89" s="2">
        <v>69.5</v>
      </c>
      <c r="LL89" s="2">
        <v>69.599999999999994</v>
      </c>
      <c r="LM89" s="2">
        <v>85.2</v>
      </c>
      <c r="LN89" s="2">
        <v>72.099999999999994</v>
      </c>
      <c r="LO89" s="2">
        <v>66.7</v>
      </c>
      <c r="LP89" s="2">
        <v>71.2</v>
      </c>
      <c r="LQ89" s="2">
        <v>61.8</v>
      </c>
      <c r="LR89" s="2">
        <v>62</v>
      </c>
      <c r="LS89" s="2">
        <v>60.9</v>
      </c>
      <c r="LT89" s="2">
        <v>70.3</v>
      </c>
      <c r="LU89" s="2">
        <v>72.5</v>
      </c>
      <c r="LV89" s="2">
        <v>70.2</v>
      </c>
      <c r="LW89" s="2">
        <v>70.599999999999994</v>
      </c>
      <c r="LX89" s="2">
        <v>81.7</v>
      </c>
      <c r="LY89" s="2">
        <v>89.9</v>
      </c>
      <c r="LZ89" s="2">
        <v>62.4</v>
      </c>
      <c r="MA89" s="2">
        <v>57.5</v>
      </c>
      <c r="MB89" s="2">
        <v>66</v>
      </c>
      <c r="MC89" s="2">
        <v>74.3</v>
      </c>
      <c r="MD89" s="2">
        <v>74.099999999999994</v>
      </c>
      <c r="ME89" s="2">
        <v>72.5</v>
      </c>
      <c r="MF89" s="2">
        <v>57.2</v>
      </c>
      <c r="MG89" s="2">
        <v>59.8</v>
      </c>
      <c r="MH89" s="2">
        <v>58.3</v>
      </c>
      <c r="MI89" s="2">
        <v>56.3</v>
      </c>
      <c r="MJ89" s="2">
        <v>57.7</v>
      </c>
      <c r="MK89" s="2">
        <v>74.099999999999994</v>
      </c>
      <c r="ML89" s="2">
        <v>66.3</v>
      </c>
      <c r="MM89" s="2">
        <v>63.4</v>
      </c>
      <c r="MN89" s="2">
        <v>69.7</v>
      </c>
      <c r="MO89" s="2">
        <v>63.8</v>
      </c>
      <c r="MP89" s="2">
        <v>65.2</v>
      </c>
    </row>
    <row r="90" spans="1:354" x14ac:dyDescent="0.25">
      <c r="A90" t="s">
        <v>88</v>
      </c>
      <c r="B90" s="12" t="s">
        <v>308</v>
      </c>
      <c r="C90" t="s">
        <v>214</v>
      </c>
      <c r="D90" t="str">
        <f t="shared" si="1"/>
        <v>Food retailing</v>
      </c>
      <c r="E90" s="2">
        <v>122</v>
      </c>
      <c r="F90" s="2">
        <v>121.6</v>
      </c>
      <c r="G90" s="2">
        <v>120.4</v>
      </c>
      <c r="H90" s="2">
        <v>129.19999999999999</v>
      </c>
      <c r="I90" s="2">
        <v>121.9</v>
      </c>
      <c r="J90" s="2">
        <v>127.1</v>
      </c>
      <c r="K90" s="2">
        <v>135.4</v>
      </c>
      <c r="L90" s="2">
        <v>136.69999999999999</v>
      </c>
      <c r="M90" s="2">
        <v>160.69999999999999</v>
      </c>
      <c r="N90" s="2">
        <v>122.3</v>
      </c>
      <c r="O90" s="2">
        <v>126.2</v>
      </c>
      <c r="P90" s="2">
        <v>136.69999999999999</v>
      </c>
      <c r="Q90" s="2">
        <v>130.30000000000001</v>
      </c>
      <c r="R90" s="2">
        <v>132.80000000000001</v>
      </c>
      <c r="S90" s="2">
        <v>134</v>
      </c>
      <c r="T90" s="2">
        <v>133.19999999999999</v>
      </c>
      <c r="U90" s="2">
        <v>139.6</v>
      </c>
      <c r="V90" s="2">
        <v>139.30000000000001</v>
      </c>
      <c r="W90" s="2">
        <v>140.4</v>
      </c>
      <c r="X90" s="2">
        <v>143.69999999999999</v>
      </c>
      <c r="Y90" s="2">
        <v>169.4</v>
      </c>
      <c r="Z90" s="2">
        <v>135.6</v>
      </c>
      <c r="AA90" s="2">
        <v>143.4</v>
      </c>
      <c r="AB90" s="2">
        <v>146.80000000000001</v>
      </c>
      <c r="AC90" s="2">
        <v>139.80000000000001</v>
      </c>
      <c r="AD90" s="2">
        <v>148.4</v>
      </c>
      <c r="AE90" s="2">
        <v>141.6</v>
      </c>
      <c r="AF90" s="2">
        <v>145</v>
      </c>
      <c r="AG90" s="2">
        <v>150.6</v>
      </c>
      <c r="AH90" s="2">
        <v>140.80000000000001</v>
      </c>
      <c r="AI90" s="2">
        <v>152.80000000000001</v>
      </c>
      <c r="AJ90" s="2">
        <v>153.19999999999999</v>
      </c>
      <c r="AK90" s="2">
        <v>172.9</v>
      </c>
      <c r="AL90" s="2">
        <v>148.19999999999999</v>
      </c>
      <c r="AM90" s="2">
        <v>145.5</v>
      </c>
      <c r="AN90" s="2">
        <v>156.69999999999999</v>
      </c>
      <c r="AO90" s="2">
        <v>152.69999999999999</v>
      </c>
      <c r="AP90" s="2">
        <v>156.80000000000001</v>
      </c>
      <c r="AQ90" s="2">
        <v>146.5</v>
      </c>
      <c r="AR90" s="2">
        <v>156.9</v>
      </c>
      <c r="AS90" s="2">
        <v>163</v>
      </c>
      <c r="AT90" s="2">
        <v>154.9</v>
      </c>
      <c r="AU90" s="2">
        <v>167.3</v>
      </c>
      <c r="AV90" s="2">
        <v>170.7</v>
      </c>
      <c r="AW90" s="2">
        <v>191.1</v>
      </c>
      <c r="AX90" s="2">
        <v>178.1</v>
      </c>
      <c r="AY90" s="2">
        <v>166</v>
      </c>
      <c r="AZ90" s="2">
        <v>174.2</v>
      </c>
      <c r="BA90" s="2">
        <v>170.7</v>
      </c>
      <c r="BB90" s="2">
        <v>176</v>
      </c>
      <c r="BC90" s="2">
        <v>165.5</v>
      </c>
      <c r="BD90" s="2">
        <v>171.1</v>
      </c>
      <c r="BE90" s="2">
        <v>172.3</v>
      </c>
      <c r="BF90" s="2">
        <v>172.2</v>
      </c>
      <c r="BG90" s="2">
        <v>183.7</v>
      </c>
      <c r="BH90" s="2">
        <v>178.5</v>
      </c>
      <c r="BI90" s="2">
        <v>216.7</v>
      </c>
      <c r="BJ90" s="2">
        <v>192.6</v>
      </c>
      <c r="BK90" s="2">
        <v>184.4</v>
      </c>
      <c r="BL90" s="2">
        <v>188.1</v>
      </c>
      <c r="BM90" s="2">
        <v>199.3</v>
      </c>
      <c r="BN90" s="2">
        <v>199.9</v>
      </c>
      <c r="BO90" s="2">
        <v>194.4</v>
      </c>
      <c r="BP90" s="2">
        <v>197.3</v>
      </c>
      <c r="BQ90" s="2">
        <v>193.9</v>
      </c>
      <c r="BR90" s="2">
        <v>204.4</v>
      </c>
      <c r="BS90" s="2">
        <v>213</v>
      </c>
      <c r="BT90" s="2">
        <v>204.3</v>
      </c>
      <c r="BU90" s="2">
        <v>258.8</v>
      </c>
      <c r="BV90" s="2">
        <v>206.7</v>
      </c>
      <c r="BW90" s="2">
        <v>203.9</v>
      </c>
      <c r="BX90" s="2">
        <v>227</v>
      </c>
      <c r="BY90" s="2">
        <v>219.2</v>
      </c>
      <c r="BZ90" s="2">
        <v>207.8</v>
      </c>
      <c r="CA90" s="2">
        <v>205.7</v>
      </c>
      <c r="CB90" s="2">
        <v>199</v>
      </c>
      <c r="CC90" s="2">
        <v>207.2</v>
      </c>
      <c r="CD90" s="2">
        <v>210.8</v>
      </c>
      <c r="CE90" s="2">
        <v>214.4</v>
      </c>
      <c r="CF90" s="2">
        <v>220.5</v>
      </c>
      <c r="CG90" s="2">
        <v>281.60000000000002</v>
      </c>
      <c r="CH90" s="2">
        <v>223.6</v>
      </c>
      <c r="CI90" s="2">
        <v>217.2</v>
      </c>
      <c r="CJ90" s="2">
        <v>243.1</v>
      </c>
      <c r="CK90" s="2">
        <v>218.3</v>
      </c>
      <c r="CL90" s="2">
        <v>224.3</v>
      </c>
      <c r="CM90" s="2">
        <v>232.6</v>
      </c>
      <c r="CN90" s="2">
        <v>226.3</v>
      </c>
      <c r="CO90" s="2">
        <v>237.8</v>
      </c>
      <c r="CP90" s="2">
        <v>240.4</v>
      </c>
      <c r="CQ90" s="2">
        <v>231.2</v>
      </c>
      <c r="CR90" s="2">
        <v>246.5</v>
      </c>
      <c r="CS90" s="2">
        <v>288</v>
      </c>
      <c r="CT90" s="2">
        <v>236.2</v>
      </c>
      <c r="CU90" s="2">
        <v>224.3</v>
      </c>
      <c r="CV90" s="2">
        <v>257.39999999999998</v>
      </c>
      <c r="CW90" s="2">
        <v>240.8</v>
      </c>
      <c r="CX90" s="2">
        <v>250.6</v>
      </c>
      <c r="CY90" s="2">
        <v>243.8</v>
      </c>
      <c r="CZ90" s="2">
        <v>239.9</v>
      </c>
      <c r="DA90" s="2">
        <v>256.8</v>
      </c>
      <c r="DB90" s="2">
        <v>239.9</v>
      </c>
      <c r="DC90" s="2">
        <v>249.7</v>
      </c>
      <c r="DD90" s="2">
        <v>262.89999999999998</v>
      </c>
      <c r="DE90" s="2">
        <v>309</v>
      </c>
      <c r="DF90" s="2">
        <v>262</v>
      </c>
      <c r="DG90" s="2">
        <v>243.7</v>
      </c>
      <c r="DH90" s="2">
        <v>275.3</v>
      </c>
      <c r="DI90" s="2">
        <v>256.8</v>
      </c>
      <c r="DJ90" s="2">
        <v>274.7</v>
      </c>
      <c r="DK90" s="2">
        <v>260.10000000000002</v>
      </c>
      <c r="DL90" s="2">
        <v>274.3</v>
      </c>
      <c r="DM90" s="2">
        <v>286</v>
      </c>
      <c r="DN90" s="2">
        <v>265.89999999999998</v>
      </c>
      <c r="DO90" s="2">
        <v>285.2</v>
      </c>
      <c r="DP90" s="2">
        <v>287.5</v>
      </c>
      <c r="DQ90" s="2">
        <v>332.2</v>
      </c>
      <c r="DR90" s="2">
        <v>299.8</v>
      </c>
      <c r="DS90" s="2">
        <v>288.5</v>
      </c>
      <c r="DT90" s="2">
        <v>286</v>
      </c>
      <c r="DU90" s="2">
        <v>299.3</v>
      </c>
      <c r="DV90" s="2">
        <v>299.7</v>
      </c>
      <c r="DW90" s="2">
        <v>281.39999999999998</v>
      </c>
      <c r="DX90" s="2">
        <v>302.5</v>
      </c>
      <c r="DY90" s="2">
        <v>291.8</v>
      </c>
      <c r="DZ90" s="2">
        <v>295.60000000000002</v>
      </c>
      <c r="EA90" s="2">
        <v>316.39999999999998</v>
      </c>
      <c r="EB90" s="2">
        <v>300.89999999999998</v>
      </c>
      <c r="EC90" s="2">
        <v>366.1</v>
      </c>
      <c r="ED90" s="2">
        <v>305.2</v>
      </c>
      <c r="EE90" s="2">
        <v>286.60000000000002</v>
      </c>
      <c r="EF90" s="2">
        <v>306.10000000000002</v>
      </c>
      <c r="EG90" s="2">
        <v>313.39999999999998</v>
      </c>
      <c r="EH90" s="2">
        <v>312.3</v>
      </c>
      <c r="EI90" s="2">
        <v>311.89999999999998</v>
      </c>
      <c r="EJ90" s="2">
        <v>335.5</v>
      </c>
      <c r="EK90" s="2">
        <v>307.2</v>
      </c>
      <c r="EL90" s="2">
        <v>319.3</v>
      </c>
      <c r="EM90" s="2">
        <v>320.8</v>
      </c>
      <c r="EN90" s="2">
        <v>317.7</v>
      </c>
      <c r="EO90" s="2">
        <v>397</v>
      </c>
      <c r="EP90" s="2">
        <v>307.8</v>
      </c>
      <c r="EQ90" s="2">
        <v>299.10000000000002</v>
      </c>
      <c r="ER90" s="2">
        <v>334.6</v>
      </c>
      <c r="ES90" s="2">
        <v>308.7</v>
      </c>
      <c r="ET90" s="2">
        <v>311.60000000000002</v>
      </c>
      <c r="EU90" s="2">
        <v>312.89999999999998</v>
      </c>
      <c r="EV90" s="2">
        <v>327</v>
      </c>
      <c r="EW90" s="2">
        <v>326.89999999999998</v>
      </c>
      <c r="EX90" s="2">
        <v>336</v>
      </c>
      <c r="EY90" s="2">
        <v>330.7</v>
      </c>
      <c r="EZ90" s="2">
        <v>342.9</v>
      </c>
      <c r="FA90" s="2">
        <v>417.9</v>
      </c>
      <c r="FB90" s="2">
        <v>340.9</v>
      </c>
      <c r="FC90" s="2">
        <v>328</v>
      </c>
      <c r="FD90" s="2">
        <v>360.9</v>
      </c>
      <c r="FE90" s="2">
        <v>346.3</v>
      </c>
      <c r="FF90" s="2">
        <v>349.9</v>
      </c>
      <c r="FG90" s="2">
        <v>346.1</v>
      </c>
      <c r="FH90" s="2">
        <v>349.8</v>
      </c>
      <c r="FI90" s="2">
        <v>365.8</v>
      </c>
      <c r="FJ90" s="2">
        <v>368.1</v>
      </c>
      <c r="FK90" s="2">
        <v>365.6</v>
      </c>
      <c r="FL90" s="2">
        <v>384.1</v>
      </c>
      <c r="FM90" s="2">
        <v>445.3</v>
      </c>
      <c r="FN90" s="2">
        <v>378.7</v>
      </c>
      <c r="FO90" s="2">
        <v>371.5</v>
      </c>
      <c r="FP90" s="2">
        <v>384.1</v>
      </c>
      <c r="FQ90" s="2">
        <v>366.8</v>
      </c>
      <c r="FR90" s="2">
        <v>385.9</v>
      </c>
      <c r="FS90" s="2">
        <v>355.1</v>
      </c>
      <c r="FT90" s="2">
        <v>363.7</v>
      </c>
      <c r="FU90" s="2">
        <v>376.5</v>
      </c>
      <c r="FV90" s="2">
        <v>353.5</v>
      </c>
      <c r="FW90" s="2">
        <v>389.4</v>
      </c>
      <c r="FX90" s="2">
        <v>390.3</v>
      </c>
      <c r="FY90" s="2">
        <v>443.8</v>
      </c>
      <c r="FZ90" s="2">
        <v>408.1</v>
      </c>
      <c r="GA90" s="2">
        <v>369.4</v>
      </c>
      <c r="GB90" s="2">
        <v>405.6</v>
      </c>
      <c r="GC90" s="2">
        <v>374.9</v>
      </c>
      <c r="GD90" s="2">
        <v>403.7</v>
      </c>
      <c r="GE90" s="2">
        <v>364</v>
      </c>
      <c r="GF90" s="2">
        <v>394.8</v>
      </c>
      <c r="GG90" s="2">
        <v>396.7</v>
      </c>
      <c r="GH90" s="2">
        <v>389.8</v>
      </c>
      <c r="GI90" s="2">
        <v>428.5</v>
      </c>
      <c r="GJ90" s="2">
        <v>416.6</v>
      </c>
      <c r="GK90" s="2">
        <v>493.9</v>
      </c>
      <c r="GL90" s="2">
        <v>451.6</v>
      </c>
      <c r="GM90" s="2">
        <v>405.8</v>
      </c>
      <c r="GN90" s="2">
        <v>425.2</v>
      </c>
      <c r="GO90" s="2">
        <v>435.9</v>
      </c>
      <c r="GP90" s="2">
        <v>444.6</v>
      </c>
      <c r="GQ90" s="2">
        <v>415.6</v>
      </c>
      <c r="GR90" s="2">
        <v>456.4</v>
      </c>
      <c r="GS90" s="2">
        <v>448.2</v>
      </c>
      <c r="GT90" s="2">
        <v>449.5</v>
      </c>
      <c r="GU90" s="2">
        <v>477.8</v>
      </c>
      <c r="GV90" s="2">
        <v>454.4</v>
      </c>
      <c r="GW90" s="2">
        <v>544.20000000000005</v>
      </c>
      <c r="GX90" s="2">
        <v>476</v>
      </c>
      <c r="GY90" s="2">
        <v>439.6</v>
      </c>
      <c r="GZ90" s="2">
        <v>483.9</v>
      </c>
      <c r="HA90" s="2">
        <v>474.3</v>
      </c>
      <c r="HB90" s="2">
        <v>460.3</v>
      </c>
      <c r="HC90" s="2">
        <v>448.1</v>
      </c>
      <c r="HD90" s="2">
        <v>477.7</v>
      </c>
      <c r="HE90" s="2">
        <v>460.6</v>
      </c>
      <c r="HF90" s="2">
        <v>472.6</v>
      </c>
      <c r="HG90" s="2">
        <v>509.3</v>
      </c>
      <c r="HH90" s="2">
        <v>499.4</v>
      </c>
      <c r="HI90" s="2">
        <v>610.4</v>
      </c>
      <c r="HJ90" s="2">
        <v>473.6</v>
      </c>
      <c r="HK90" s="2">
        <v>465.6</v>
      </c>
      <c r="HL90" s="2">
        <v>497.3</v>
      </c>
      <c r="HM90" s="2">
        <v>475</v>
      </c>
      <c r="HN90" s="2">
        <v>465.8</v>
      </c>
      <c r="HO90" s="2">
        <v>462.1</v>
      </c>
      <c r="HP90" s="2">
        <v>458.1</v>
      </c>
      <c r="HQ90" s="2">
        <v>478.5</v>
      </c>
      <c r="HR90" s="2">
        <v>475</v>
      </c>
      <c r="HS90" s="2">
        <v>474</v>
      </c>
      <c r="HT90" s="2">
        <v>488.9</v>
      </c>
      <c r="HU90" s="2">
        <v>576.4</v>
      </c>
      <c r="HV90" s="2">
        <v>480.6</v>
      </c>
      <c r="HW90" s="2">
        <v>455.6</v>
      </c>
      <c r="HX90" s="2">
        <v>510.3</v>
      </c>
      <c r="HY90" s="2">
        <v>479</v>
      </c>
      <c r="HZ90" s="2">
        <v>487.5</v>
      </c>
      <c r="IA90" s="2">
        <v>464.9</v>
      </c>
      <c r="IB90" s="2">
        <v>472.1</v>
      </c>
      <c r="IC90" s="2">
        <v>501.5</v>
      </c>
      <c r="ID90" s="2">
        <v>484.6</v>
      </c>
      <c r="IE90" s="2">
        <v>517.4</v>
      </c>
      <c r="IF90" s="2">
        <v>531.70000000000005</v>
      </c>
      <c r="IG90" s="2">
        <v>608.4</v>
      </c>
      <c r="IH90" s="2">
        <v>553.79999999999995</v>
      </c>
      <c r="II90" s="2">
        <v>506.9</v>
      </c>
      <c r="IJ90" s="2">
        <v>562.6</v>
      </c>
      <c r="IK90" s="2">
        <v>516.1</v>
      </c>
      <c r="IL90" s="2">
        <v>546.9</v>
      </c>
      <c r="IM90" s="2">
        <v>510.7</v>
      </c>
      <c r="IN90" s="2">
        <v>539</v>
      </c>
      <c r="IO90" s="2">
        <v>565.6</v>
      </c>
      <c r="IP90" s="2">
        <v>528.9</v>
      </c>
      <c r="IQ90" s="2">
        <v>587.70000000000005</v>
      </c>
      <c r="IR90" s="2">
        <v>597.29999999999995</v>
      </c>
      <c r="IS90" s="2">
        <v>674.9</v>
      </c>
      <c r="IT90" s="2">
        <v>599.20000000000005</v>
      </c>
      <c r="IU90" s="2">
        <v>539.4</v>
      </c>
      <c r="IV90" s="2">
        <v>591.6</v>
      </c>
      <c r="IW90" s="2">
        <v>574.4</v>
      </c>
      <c r="IX90" s="2">
        <v>591.9</v>
      </c>
      <c r="IY90" s="2">
        <v>538.4</v>
      </c>
      <c r="IZ90" s="2">
        <v>587.20000000000005</v>
      </c>
      <c r="JA90" s="2">
        <v>579.79999999999995</v>
      </c>
      <c r="JB90" s="2">
        <v>563.9</v>
      </c>
      <c r="JC90" s="2">
        <v>593.20000000000005</v>
      </c>
      <c r="JD90" s="2">
        <v>589.9</v>
      </c>
      <c r="JE90" s="2">
        <v>700.9</v>
      </c>
      <c r="JF90" s="2">
        <v>608.6</v>
      </c>
      <c r="JG90" s="2">
        <v>563.70000000000005</v>
      </c>
      <c r="JH90" s="2">
        <v>597.1</v>
      </c>
      <c r="JI90" s="2">
        <v>620.70000000000005</v>
      </c>
      <c r="JJ90" s="2">
        <v>599.9</v>
      </c>
      <c r="JK90" s="2">
        <v>586.4</v>
      </c>
      <c r="JL90" s="2">
        <v>625</v>
      </c>
      <c r="JM90" s="2">
        <v>610</v>
      </c>
      <c r="JN90" s="2">
        <v>621.9</v>
      </c>
      <c r="JO90" s="2">
        <v>628.6</v>
      </c>
      <c r="JP90" s="2">
        <v>631</v>
      </c>
      <c r="JQ90" s="2">
        <v>772.8</v>
      </c>
      <c r="JR90" s="2">
        <v>609.4</v>
      </c>
      <c r="JS90" s="2">
        <v>580.1</v>
      </c>
      <c r="JT90" s="2">
        <v>651.1</v>
      </c>
      <c r="JU90" s="2">
        <v>625.79999999999995</v>
      </c>
      <c r="JV90" s="2">
        <v>632.29999999999995</v>
      </c>
      <c r="JW90" s="2">
        <v>625.5</v>
      </c>
      <c r="JX90" s="2">
        <v>659.6</v>
      </c>
      <c r="JY90" s="2">
        <v>673.2</v>
      </c>
      <c r="JZ90" s="2">
        <v>680.4</v>
      </c>
      <c r="KA90" s="2">
        <v>686.4</v>
      </c>
      <c r="KB90" s="2">
        <v>689.6</v>
      </c>
      <c r="KC90" s="2">
        <v>824.5</v>
      </c>
      <c r="KD90" s="2">
        <v>678.5</v>
      </c>
      <c r="KE90" s="2">
        <v>643.9</v>
      </c>
      <c r="KF90" s="2">
        <v>718</v>
      </c>
      <c r="KG90" s="2">
        <v>693.2</v>
      </c>
      <c r="KH90" s="2">
        <v>692.4</v>
      </c>
      <c r="KI90" s="2">
        <v>686.9</v>
      </c>
      <c r="KJ90" s="2">
        <v>679</v>
      </c>
      <c r="KK90" s="2">
        <v>697.6</v>
      </c>
      <c r="KL90" s="2">
        <v>701.6</v>
      </c>
      <c r="KM90" s="2">
        <v>721.9</v>
      </c>
      <c r="KN90" s="2">
        <v>745.3</v>
      </c>
      <c r="KO90" s="2">
        <v>860.4</v>
      </c>
      <c r="KP90" s="2">
        <v>737.2</v>
      </c>
      <c r="KQ90" s="2">
        <v>696.4</v>
      </c>
      <c r="KR90" s="2">
        <v>777.5</v>
      </c>
      <c r="KS90" s="2">
        <v>750.9</v>
      </c>
      <c r="KT90" s="2">
        <v>757.8</v>
      </c>
      <c r="KU90" s="2">
        <v>741.2</v>
      </c>
      <c r="KV90" s="2">
        <v>768.4</v>
      </c>
      <c r="KW90" s="2">
        <v>805.9</v>
      </c>
      <c r="KX90" s="2">
        <v>784.5</v>
      </c>
      <c r="KY90" s="2">
        <v>800.4</v>
      </c>
      <c r="KZ90" s="2">
        <v>827.1</v>
      </c>
      <c r="LA90" s="2">
        <v>936.1</v>
      </c>
      <c r="LB90" s="2">
        <v>788.2</v>
      </c>
      <c r="LC90" s="2">
        <v>761.2</v>
      </c>
      <c r="LD90" s="2">
        <v>820.3</v>
      </c>
      <c r="LE90" s="2">
        <v>771.4</v>
      </c>
      <c r="LF90" s="2">
        <v>813.8</v>
      </c>
      <c r="LG90" s="2">
        <v>766.7</v>
      </c>
      <c r="LH90" s="2">
        <v>834.4</v>
      </c>
      <c r="LI90" s="2">
        <v>844.7</v>
      </c>
      <c r="LJ90" s="2">
        <v>826.7</v>
      </c>
      <c r="LK90" s="2">
        <v>864.6</v>
      </c>
      <c r="LL90" s="2">
        <v>854.7</v>
      </c>
      <c r="LM90" s="2">
        <v>996</v>
      </c>
      <c r="LN90" s="2">
        <v>891.7</v>
      </c>
      <c r="LO90" s="2">
        <v>806.6</v>
      </c>
      <c r="LP90" s="2">
        <v>875.9</v>
      </c>
      <c r="LQ90" s="2">
        <v>855.9</v>
      </c>
      <c r="LR90" s="2">
        <v>870.9</v>
      </c>
      <c r="LS90" s="2">
        <v>822.9</v>
      </c>
      <c r="LT90" s="2">
        <v>863.2</v>
      </c>
      <c r="LU90" s="2">
        <v>873.3</v>
      </c>
      <c r="LV90" s="2">
        <v>852</v>
      </c>
      <c r="LW90" s="2">
        <v>892.8</v>
      </c>
      <c r="LX90" s="2">
        <v>885.4</v>
      </c>
      <c r="LY90" s="2">
        <v>1024.7</v>
      </c>
      <c r="LZ90" s="2">
        <v>876.2</v>
      </c>
      <c r="MA90" s="2">
        <v>807.9</v>
      </c>
      <c r="MB90" s="2">
        <v>897.7</v>
      </c>
      <c r="MC90" s="2">
        <v>894.7</v>
      </c>
      <c r="MD90" s="2">
        <v>894.9</v>
      </c>
      <c r="ME90" s="2">
        <v>857</v>
      </c>
      <c r="MF90" s="2">
        <v>892</v>
      </c>
      <c r="MG90" s="2">
        <v>872.7</v>
      </c>
      <c r="MH90" s="2">
        <v>877.1</v>
      </c>
      <c r="MI90" s="2">
        <v>893.9</v>
      </c>
      <c r="MJ90" s="2">
        <v>892.9</v>
      </c>
      <c r="MK90" s="2">
        <v>1036.5</v>
      </c>
      <c r="ML90" s="2">
        <v>914.5</v>
      </c>
      <c r="MM90" s="2">
        <v>867.1</v>
      </c>
      <c r="MN90" s="2">
        <v>944.7</v>
      </c>
      <c r="MO90" s="2">
        <v>942.8</v>
      </c>
      <c r="MP90" s="2">
        <v>920.3</v>
      </c>
    </row>
    <row r="91" spans="1:354" x14ac:dyDescent="0.25">
      <c r="A91" t="s">
        <v>89</v>
      </c>
      <c r="B91" s="12" t="s">
        <v>309</v>
      </c>
      <c r="C91" t="s">
        <v>214</v>
      </c>
      <c r="D91" t="str">
        <f t="shared" si="1"/>
        <v>Furniture, floor coverings, houseware &amp; textile goods retailing</v>
      </c>
      <c r="E91" s="2">
        <v>19.2</v>
      </c>
      <c r="F91" s="2">
        <v>21.9</v>
      </c>
      <c r="G91" s="2">
        <v>19.899999999999999</v>
      </c>
      <c r="H91" s="2">
        <v>19.3</v>
      </c>
      <c r="I91" s="2">
        <v>19.600000000000001</v>
      </c>
      <c r="J91" s="2">
        <v>19.899999999999999</v>
      </c>
      <c r="K91" s="2">
        <v>18</v>
      </c>
      <c r="L91" s="2">
        <v>19</v>
      </c>
      <c r="M91" s="2">
        <v>23</v>
      </c>
      <c r="N91" s="2">
        <v>16.600000000000001</v>
      </c>
      <c r="O91" s="2">
        <v>16.7</v>
      </c>
      <c r="P91" s="2">
        <v>18</v>
      </c>
      <c r="Q91" s="2">
        <v>16.399999999999999</v>
      </c>
      <c r="R91" s="2">
        <v>19.600000000000001</v>
      </c>
      <c r="S91" s="2">
        <v>18.399999999999999</v>
      </c>
      <c r="T91" s="2">
        <v>18.399999999999999</v>
      </c>
      <c r="U91" s="2">
        <v>19.399999999999999</v>
      </c>
      <c r="V91" s="2">
        <v>19.600000000000001</v>
      </c>
      <c r="W91" s="2">
        <v>17.8</v>
      </c>
      <c r="X91" s="2">
        <v>18.8</v>
      </c>
      <c r="Y91" s="2">
        <v>22.4</v>
      </c>
      <c r="Z91" s="2">
        <v>19.7</v>
      </c>
      <c r="AA91" s="2">
        <v>20.100000000000001</v>
      </c>
      <c r="AB91" s="2">
        <v>20.9</v>
      </c>
      <c r="AC91" s="2">
        <v>16.2</v>
      </c>
      <c r="AD91" s="2">
        <v>21</v>
      </c>
      <c r="AE91" s="2">
        <v>18.8</v>
      </c>
      <c r="AF91" s="2">
        <v>17.5</v>
      </c>
      <c r="AG91" s="2">
        <v>19.399999999999999</v>
      </c>
      <c r="AH91" s="2">
        <v>18.3</v>
      </c>
      <c r="AI91" s="2">
        <v>22.8</v>
      </c>
      <c r="AJ91" s="2">
        <v>22.4</v>
      </c>
      <c r="AK91" s="2">
        <v>23.5</v>
      </c>
      <c r="AL91" s="2">
        <v>20.6</v>
      </c>
      <c r="AM91" s="2">
        <v>18.5</v>
      </c>
      <c r="AN91" s="2">
        <v>21.4</v>
      </c>
      <c r="AO91" s="2">
        <v>21.1</v>
      </c>
      <c r="AP91" s="2">
        <v>27.2</v>
      </c>
      <c r="AQ91" s="2">
        <v>22.2</v>
      </c>
      <c r="AR91" s="2">
        <v>25</v>
      </c>
      <c r="AS91" s="2">
        <v>26.5</v>
      </c>
      <c r="AT91" s="2">
        <v>24.1</v>
      </c>
      <c r="AU91" s="2">
        <v>29.3</v>
      </c>
      <c r="AV91" s="2">
        <v>28.2</v>
      </c>
      <c r="AW91" s="2">
        <v>29.6</v>
      </c>
      <c r="AX91" s="2">
        <v>28</v>
      </c>
      <c r="AY91" s="2">
        <v>25.8</v>
      </c>
      <c r="AZ91" s="2">
        <v>28.4</v>
      </c>
      <c r="BA91" s="2">
        <v>27.7</v>
      </c>
      <c r="BB91" s="2">
        <v>29.7</v>
      </c>
      <c r="BC91" s="2">
        <v>26.5</v>
      </c>
      <c r="BD91" s="2">
        <v>29</v>
      </c>
      <c r="BE91" s="2">
        <v>27.9</v>
      </c>
      <c r="BF91" s="2">
        <v>28.7</v>
      </c>
      <c r="BG91" s="2">
        <v>31.1</v>
      </c>
      <c r="BH91" s="2">
        <v>29.6</v>
      </c>
      <c r="BI91" s="2">
        <v>34.1</v>
      </c>
      <c r="BJ91" s="2">
        <v>25.6</v>
      </c>
      <c r="BK91" s="2">
        <v>24.2</v>
      </c>
      <c r="BL91" s="2">
        <v>24.8</v>
      </c>
      <c r="BM91" s="2">
        <v>25.2</v>
      </c>
      <c r="BN91" s="2">
        <v>30.5</v>
      </c>
      <c r="BO91" s="2">
        <v>30</v>
      </c>
      <c r="BP91" s="2">
        <v>34.4</v>
      </c>
      <c r="BQ91" s="2">
        <v>33.299999999999997</v>
      </c>
      <c r="BR91" s="2">
        <v>29.4</v>
      </c>
      <c r="BS91" s="2">
        <v>30.6</v>
      </c>
      <c r="BT91" s="2">
        <v>30.7</v>
      </c>
      <c r="BU91" s="2">
        <v>34.4</v>
      </c>
      <c r="BV91" s="2">
        <v>26.3</v>
      </c>
      <c r="BW91" s="2">
        <v>24.8</v>
      </c>
      <c r="BX91" s="2">
        <v>26.3</v>
      </c>
      <c r="BY91" s="2">
        <v>27</v>
      </c>
      <c r="BZ91" s="2">
        <v>32</v>
      </c>
      <c r="CA91" s="2">
        <v>31.8</v>
      </c>
      <c r="CB91" s="2">
        <v>33.1</v>
      </c>
      <c r="CC91" s="2">
        <v>33.5</v>
      </c>
      <c r="CD91" s="2">
        <v>33.299999999999997</v>
      </c>
      <c r="CE91" s="2">
        <v>35.799999999999997</v>
      </c>
      <c r="CF91" s="2">
        <v>37.700000000000003</v>
      </c>
      <c r="CG91" s="2">
        <v>38.5</v>
      </c>
      <c r="CH91" s="2">
        <v>33</v>
      </c>
      <c r="CI91" s="2">
        <v>31.5</v>
      </c>
      <c r="CJ91" s="2">
        <v>28.1</v>
      </c>
      <c r="CK91" s="2">
        <v>28.2</v>
      </c>
      <c r="CL91" s="2">
        <v>30.4</v>
      </c>
      <c r="CM91" s="2">
        <v>28.1</v>
      </c>
      <c r="CN91" s="2">
        <v>28.2</v>
      </c>
      <c r="CO91" s="2">
        <v>28.2</v>
      </c>
      <c r="CP91" s="2">
        <v>28.8</v>
      </c>
      <c r="CQ91" s="2">
        <v>28.7</v>
      </c>
      <c r="CR91" s="2">
        <v>29.8</v>
      </c>
      <c r="CS91" s="2">
        <v>33.1</v>
      </c>
      <c r="CT91" s="2">
        <v>28.9</v>
      </c>
      <c r="CU91" s="2">
        <v>27.4</v>
      </c>
      <c r="CV91" s="2">
        <v>28.9</v>
      </c>
      <c r="CW91" s="2">
        <v>26.5</v>
      </c>
      <c r="CX91" s="2">
        <v>29.6</v>
      </c>
      <c r="CY91" s="2">
        <v>27.9</v>
      </c>
      <c r="CZ91" s="2">
        <v>29.4</v>
      </c>
      <c r="DA91" s="2">
        <v>26.6</v>
      </c>
      <c r="DB91" s="2">
        <v>27.4</v>
      </c>
      <c r="DC91" s="2">
        <v>30.3</v>
      </c>
      <c r="DD91" s="2">
        <v>30.9</v>
      </c>
      <c r="DE91" s="2">
        <v>30.6</v>
      </c>
      <c r="DF91" s="2">
        <v>26.2</v>
      </c>
      <c r="DG91" s="2">
        <v>25.7</v>
      </c>
      <c r="DH91" s="2">
        <v>25.5</v>
      </c>
      <c r="DI91" s="2">
        <v>27.6</v>
      </c>
      <c r="DJ91" s="2">
        <v>29.4</v>
      </c>
      <c r="DK91" s="2">
        <v>30</v>
      </c>
      <c r="DL91" s="2">
        <v>33</v>
      </c>
      <c r="DM91" s="2">
        <v>31.3</v>
      </c>
      <c r="DN91" s="2">
        <v>31.7</v>
      </c>
      <c r="DO91" s="2">
        <v>38.200000000000003</v>
      </c>
      <c r="DP91" s="2">
        <v>39.200000000000003</v>
      </c>
      <c r="DQ91" s="2">
        <v>35.6</v>
      </c>
      <c r="DR91" s="2">
        <v>31.3</v>
      </c>
      <c r="DS91" s="2">
        <v>30.8</v>
      </c>
      <c r="DT91" s="2">
        <v>32.6</v>
      </c>
      <c r="DU91" s="2">
        <v>32.5</v>
      </c>
      <c r="DV91" s="2">
        <v>33.299999999999997</v>
      </c>
      <c r="DW91" s="2">
        <v>36.299999999999997</v>
      </c>
      <c r="DX91" s="2">
        <v>37.9</v>
      </c>
      <c r="DY91" s="2">
        <v>36.5</v>
      </c>
      <c r="DZ91" s="2">
        <v>34.200000000000003</v>
      </c>
      <c r="EA91" s="2">
        <v>41.2</v>
      </c>
      <c r="EB91" s="2">
        <v>38.700000000000003</v>
      </c>
      <c r="EC91" s="2">
        <v>42.6</v>
      </c>
      <c r="ED91" s="2">
        <v>37.4</v>
      </c>
      <c r="EE91" s="2">
        <v>32.6</v>
      </c>
      <c r="EF91" s="2">
        <v>38.299999999999997</v>
      </c>
      <c r="EG91" s="2">
        <v>36.6</v>
      </c>
      <c r="EH91" s="2">
        <v>38</v>
      </c>
      <c r="EI91" s="2">
        <v>39.1</v>
      </c>
      <c r="EJ91" s="2">
        <v>41.6</v>
      </c>
      <c r="EK91" s="2">
        <v>38</v>
      </c>
      <c r="EL91" s="2">
        <v>39.200000000000003</v>
      </c>
      <c r="EM91" s="2">
        <v>39.799999999999997</v>
      </c>
      <c r="EN91" s="2">
        <v>42.3</v>
      </c>
      <c r="EO91" s="2">
        <v>45.6</v>
      </c>
      <c r="EP91" s="2">
        <v>38.4</v>
      </c>
      <c r="EQ91" s="2">
        <v>38.5</v>
      </c>
      <c r="ER91" s="2">
        <v>40</v>
      </c>
      <c r="ES91" s="2">
        <v>40</v>
      </c>
      <c r="ET91" s="2">
        <v>43.2</v>
      </c>
      <c r="EU91" s="2">
        <v>42.2</v>
      </c>
      <c r="EV91" s="2">
        <v>40.700000000000003</v>
      </c>
      <c r="EW91" s="2">
        <v>39.299999999999997</v>
      </c>
      <c r="EX91" s="2">
        <v>44</v>
      </c>
      <c r="EY91" s="2">
        <v>48.7</v>
      </c>
      <c r="EZ91" s="2">
        <v>52</v>
      </c>
      <c r="FA91" s="2">
        <v>54.3</v>
      </c>
      <c r="FB91" s="2">
        <v>43.8</v>
      </c>
      <c r="FC91" s="2">
        <v>40.9</v>
      </c>
      <c r="FD91" s="2">
        <v>45</v>
      </c>
      <c r="FE91" s="2">
        <v>40.700000000000003</v>
      </c>
      <c r="FF91" s="2">
        <v>45.8</v>
      </c>
      <c r="FG91" s="2">
        <v>46.8</v>
      </c>
      <c r="FH91" s="2">
        <v>46.7</v>
      </c>
      <c r="FI91" s="2">
        <v>50.7</v>
      </c>
      <c r="FJ91" s="2">
        <v>51.9</v>
      </c>
      <c r="FK91" s="2">
        <v>58.1</v>
      </c>
      <c r="FL91" s="2">
        <v>56.8</v>
      </c>
      <c r="FM91" s="2">
        <v>64.8</v>
      </c>
      <c r="FN91" s="2">
        <v>44</v>
      </c>
      <c r="FO91" s="2">
        <v>42.3</v>
      </c>
      <c r="FP91" s="2">
        <v>41</v>
      </c>
      <c r="FQ91" s="2">
        <v>43</v>
      </c>
      <c r="FR91" s="2">
        <v>43.6</v>
      </c>
      <c r="FS91" s="2">
        <v>40.5</v>
      </c>
      <c r="FT91" s="2">
        <v>48.7</v>
      </c>
      <c r="FU91" s="2">
        <v>54.7</v>
      </c>
      <c r="FV91" s="2">
        <v>46.3</v>
      </c>
      <c r="FW91" s="2">
        <v>57.9</v>
      </c>
      <c r="FX91" s="2">
        <v>54.7</v>
      </c>
      <c r="FY91" s="2">
        <v>53</v>
      </c>
      <c r="FZ91" s="2">
        <v>54.1</v>
      </c>
      <c r="GA91" s="2">
        <v>48.5</v>
      </c>
      <c r="GB91" s="2">
        <v>47.6</v>
      </c>
      <c r="GC91" s="2">
        <v>56.3</v>
      </c>
      <c r="GD91" s="2">
        <v>56.1</v>
      </c>
      <c r="GE91" s="2">
        <v>56</v>
      </c>
      <c r="GF91" s="2">
        <v>51.8</v>
      </c>
      <c r="GG91" s="2">
        <v>48.6</v>
      </c>
      <c r="GH91" s="2">
        <v>49.4</v>
      </c>
      <c r="GI91" s="2">
        <v>57.9</v>
      </c>
      <c r="GJ91" s="2">
        <v>60.2</v>
      </c>
      <c r="GK91" s="2">
        <v>60</v>
      </c>
      <c r="GL91" s="2">
        <v>65.3</v>
      </c>
      <c r="GM91" s="2">
        <v>53.5</v>
      </c>
      <c r="GN91" s="2">
        <v>57.6</v>
      </c>
      <c r="GO91" s="2">
        <v>59</v>
      </c>
      <c r="GP91" s="2">
        <v>66.3</v>
      </c>
      <c r="GQ91" s="2">
        <v>68.599999999999994</v>
      </c>
      <c r="GR91" s="2">
        <v>58.5</v>
      </c>
      <c r="GS91" s="2">
        <v>55.1</v>
      </c>
      <c r="GT91" s="2">
        <v>55.8</v>
      </c>
      <c r="GU91" s="2">
        <v>67.900000000000006</v>
      </c>
      <c r="GV91" s="2">
        <v>63.2</v>
      </c>
      <c r="GW91" s="2">
        <v>71.5</v>
      </c>
      <c r="GX91" s="2">
        <v>63.2</v>
      </c>
      <c r="GY91" s="2">
        <v>58.1</v>
      </c>
      <c r="GZ91" s="2">
        <v>66.7</v>
      </c>
      <c r="HA91" s="2">
        <v>57.4</v>
      </c>
      <c r="HB91" s="2">
        <v>64.3</v>
      </c>
      <c r="HC91" s="2">
        <v>62.9</v>
      </c>
      <c r="HD91" s="2">
        <v>70.099999999999994</v>
      </c>
      <c r="HE91" s="2">
        <v>62.6</v>
      </c>
      <c r="HF91" s="2">
        <v>64</v>
      </c>
      <c r="HG91" s="2">
        <v>75</v>
      </c>
      <c r="HH91" s="2">
        <v>80.7</v>
      </c>
      <c r="HI91" s="2">
        <v>80.3</v>
      </c>
      <c r="HJ91" s="2">
        <v>68.099999999999994</v>
      </c>
      <c r="HK91" s="2">
        <v>68.2</v>
      </c>
      <c r="HL91" s="2">
        <v>70.7</v>
      </c>
      <c r="HM91" s="2">
        <v>54.7</v>
      </c>
      <c r="HN91" s="2">
        <v>57.7</v>
      </c>
      <c r="HO91" s="2">
        <v>77.599999999999994</v>
      </c>
      <c r="HP91" s="2">
        <v>57.1</v>
      </c>
      <c r="HQ91" s="2">
        <v>57.2</v>
      </c>
      <c r="HR91" s="2">
        <v>58.2</v>
      </c>
      <c r="HS91" s="2">
        <v>60.7</v>
      </c>
      <c r="HT91" s="2">
        <v>68.599999999999994</v>
      </c>
      <c r="HU91" s="2">
        <v>71.3</v>
      </c>
      <c r="HV91" s="2">
        <v>59.6</v>
      </c>
      <c r="HW91" s="2">
        <v>49.7</v>
      </c>
      <c r="HX91" s="2">
        <v>58.3</v>
      </c>
      <c r="HY91" s="2">
        <v>55.9</v>
      </c>
      <c r="HZ91" s="2">
        <v>57.3</v>
      </c>
      <c r="IA91" s="2">
        <v>65.400000000000006</v>
      </c>
      <c r="IB91" s="2">
        <v>63.8</v>
      </c>
      <c r="IC91" s="2">
        <v>59.3</v>
      </c>
      <c r="ID91" s="2">
        <v>55.6</v>
      </c>
      <c r="IE91" s="2">
        <v>67.099999999999994</v>
      </c>
      <c r="IF91" s="2">
        <v>64.2</v>
      </c>
      <c r="IG91" s="2">
        <v>64.8</v>
      </c>
      <c r="IH91" s="2">
        <v>65</v>
      </c>
      <c r="II91" s="2">
        <v>55.2</v>
      </c>
      <c r="IJ91" s="2">
        <v>58.4</v>
      </c>
      <c r="IK91" s="2">
        <v>55.7</v>
      </c>
      <c r="IL91" s="2">
        <v>62.1</v>
      </c>
      <c r="IM91" s="2">
        <v>65.099999999999994</v>
      </c>
      <c r="IN91" s="2">
        <v>57.5</v>
      </c>
      <c r="IO91" s="2">
        <v>59.3</v>
      </c>
      <c r="IP91" s="2">
        <v>57.5</v>
      </c>
      <c r="IQ91" s="2">
        <v>71.8</v>
      </c>
      <c r="IR91" s="2">
        <v>73.599999999999994</v>
      </c>
      <c r="IS91" s="2">
        <v>66.2</v>
      </c>
      <c r="IT91" s="2">
        <v>64.7</v>
      </c>
      <c r="IU91" s="2">
        <v>55</v>
      </c>
      <c r="IV91" s="2">
        <v>57.4</v>
      </c>
      <c r="IW91" s="2">
        <v>60.3</v>
      </c>
      <c r="IX91" s="2">
        <v>71.099999999999994</v>
      </c>
      <c r="IY91" s="2">
        <v>67.900000000000006</v>
      </c>
      <c r="IZ91" s="2">
        <v>78.099999999999994</v>
      </c>
      <c r="JA91" s="2">
        <v>75.099999999999994</v>
      </c>
      <c r="JB91" s="2">
        <v>73</v>
      </c>
      <c r="JC91" s="2">
        <v>82.4</v>
      </c>
      <c r="JD91" s="2">
        <v>81</v>
      </c>
      <c r="JE91" s="2">
        <v>79.900000000000006</v>
      </c>
      <c r="JF91" s="2">
        <v>76.3</v>
      </c>
      <c r="JG91" s="2">
        <v>63.1</v>
      </c>
      <c r="JH91" s="2">
        <v>70.2</v>
      </c>
      <c r="JI91" s="2">
        <v>73.400000000000006</v>
      </c>
      <c r="JJ91" s="2">
        <v>73.8</v>
      </c>
      <c r="JK91" s="2">
        <v>90.9</v>
      </c>
      <c r="JL91" s="2">
        <v>94.1</v>
      </c>
      <c r="JM91" s="2">
        <v>83.7</v>
      </c>
      <c r="JN91" s="2">
        <v>88.3</v>
      </c>
      <c r="JO91" s="2">
        <v>101.8</v>
      </c>
      <c r="JP91" s="2">
        <v>96.7</v>
      </c>
      <c r="JQ91" s="2">
        <v>102</v>
      </c>
      <c r="JR91" s="2">
        <v>91</v>
      </c>
      <c r="JS91" s="2">
        <v>86.8</v>
      </c>
      <c r="JT91" s="2">
        <v>90.6</v>
      </c>
      <c r="JU91" s="2">
        <v>94</v>
      </c>
      <c r="JV91" s="2">
        <v>99</v>
      </c>
      <c r="JW91" s="2">
        <v>94.7</v>
      </c>
      <c r="JX91" s="2">
        <v>106.4</v>
      </c>
      <c r="JY91" s="2">
        <v>103.9</v>
      </c>
      <c r="JZ91" s="2">
        <v>94.9</v>
      </c>
      <c r="KA91" s="2">
        <v>106.8</v>
      </c>
      <c r="KB91" s="2">
        <v>107.8</v>
      </c>
      <c r="KC91" s="2">
        <v>117.8</v>
      </c>
      <c r="KD91" s="2">
        <v>96.5</v>
      </c>
      <c r="KE91" s="2">
        <v>92.3</v>
      </c>
      <c r="KF91" s="2">
        <v>98.3</v>
      </c>
      <c r="KG91" s="2">
        <v>97.3</v>
      </c>
      <c r="KH91" s="2">
        <v>106.6</v>
      </c>
      <c r="KI91" s="2">
        <v>103.4</v>
      </c>
      <c r="KJ91" s="2">
        <v>116.5</v>
      </c>
      <c r="KK91" s="2">
        <v>113.6</v>
      </c>
      <c r="KL91" s="2">
        <v>118.3</v>
      </c>
      <c r="KM91" s="2">
        <v>117.3</v>
      </c>
      <c r="KN91" s="2">
        <v>120.4</v>
      </c>
      <c r="KO91" s="2">
        <v>126.3</v>
      </c>
      <c r="KP91" s="2">
        <v>104.3</v>
      </c>
      <c r="KQ91" s="2">
        <v>88.7</v>
      </c>
      <c r="KR91" s="2">
        <v>99.5</v>
      </c>
      <c r="KS91" s="2">
        <v>93.1</v>
      </c>
      <c r="KT91" s="2">
        <v>103</v>
      </c>
      <c r="KU91" s="2">
        <v>109.3</v>
      </c>
      <c r="KV91" s="2">
        <v>94</v>
      </c>
      <c r="KW91" s="2">
        <v>96.7</v>
      </c>
      <c r="KX91" s="2">
        <v>99.9</v>
      </c>
      <c r="KY91" s="2">
        <v>93</v>
      </c>
      <c r="KZ91" s="2">
        <v>95.8</v>
      </c>
      <c r="LA91" s="2">
        <v>102.1</v>
      </c>
      <c r="LB91" s="2">
        <v>87.7</v>
      </c>
      <c r="LC91" s="2">
        <v>79</v>
      </c>
      <c r="LD91" s="2">
        <v>82.3</v>
      </c>
      <c r="LE91" s="2">
        <v>81.400000000000006</v>
      </c>
      <c r="LF91" s="2">
        <v>84.1</v>
      </c>
      <c r="LG91" s="2">
        <v>81.900000000000006</v>
      </c>
      <c r="LH91" s="2">
        <v>84.4</v>
      </c>
      <c r="LI91" s="2">
        <v>80.8</v>
      </c>
      <c r="LJ91" s="2">
        <v>75.5</v>
      </c>
      <c r="LK91" s="2">
        <v>82.2</v>
      </c>
      <c r="LL91" s="2">
        <v>81.599999999999994</v>
      </c>
      <c r="LM91" s="2">
        <v>100.9</v>
      </c>
      <c r="LN91" s="2">
        <v>88.2</v>
      </c>
      <c r="LO91" s="2">
        <v>76.7</v>
      </c>
      <c r="LP91" s="2">
        <v>79.599999999999994</v>
      </c>
      <c r="LQ91" s="2">
        <v>94.9</v>
      </c>
      <c r="LR91" s="2">
        <v>102.3</v>
      </c>
      <c r="LS91" s="2">
        <v>109.9</v>
      </c>
      <c r="LT91" s="2">
        <v>117.7</v>
      </c>
      <c r="LU91" s="2">
        <v>113.5</v>
      </c>
      <c r="LV91" s="2">
        <v>117</v>
      </c>
      <c r="LW91" s="2">
        <v>125.6</v>
      </c>
      <c r="LX91" s="2">
        <v>127.3</v>
      </c>
      <c r="LY91" s="2">
        <v>141.6</v>
      </c>
      <c r="LZ91" s="2">
        <v>115.4</v>
      </c>
      <c r="MA91" s="2">
        <v>104</v>
      </c>
      <c r="MB91" s="2">
        <v>102.7</v>
      </c>
      <c r="MC91" s="2">
        <v>98.6</v>
      </c>
      <c r="MD91" s="2">
        <v>105.5</v>
      </c>
      <c r="ME91" s="2">
        <v>119</v>
      </c>
      <c r="MF91" s="2">
        <v>115.8</v>
      </c>
      <c r="MG91" s="2">
        <v>109.5</v>
      </c>
      <c r="MH91" s="2">
        <v>112.1</v>
      </c>
      <c r="MI91" s="2">
        <v>134.6</v>
      </c>
      <c r="MJ91" s="2">
        <v>134.69999999999999</v>
      </c>
      <c r="MK91" s="2">
        <v>149.5</v>
      </c>
      <c r="ML91" s="2">
        <v>118.7</v>
      </c>
      <c r="MM91" s="2">
        <v>113.8</v>
      </c>
      <c r="MN91" s="2">
        <v>120.6</v>
      </c>
      <c r="MO91" s="2">
        <v>126</v>
      </c>
      <c r="MP91" s="2">
        <v>134.69999999999999</v>
      </c>
    </row>
    <row r="92" spans="1:354" x14ac:dyDescent="0.25">
      <c r="A92" t="s">
        <v>90</v>
      </c>
      <c r="B92" s="12" t="s">
        <v>310</v>
      </c>
      <c r="C92" t="s">
        <v>214</v>
      </c>
      <c r="D92" t="str">
        <f t="shared" si="1"/>
        <v>Electrical &amp; electronic goods retailing</v>
      </c>
      <c r="E92" s="2">
        <v>22.5</v>
      </c>
      <c r="F92" s="2">
        <v>27.8</v>
      </c>
      <c r="G92" s="2">
        <v>26.7</v>
      </c>
      <c r="H92" s="2">
        <v>28.2</v>
      </c>
      <c r="I92" s="2">
        <v>27.4</v>
      </c>
      <c r="J92" s="2">
        <v>27</v>
      </c>
      <c r="K92" s="2">
        <v>25.5</v>
      </c>
      <c r="L92" s="2">
        <v>27.4</v>
      </c>
      <c r="M92" s="2">
        <v>37.6</v>
      </c>
      <c r="N92" s="2">
        <v>25.8</v>
      </c>
      <c r="O92" s="2">
        <v>24.9</v>
      </c>
      <c r="P92" s="2">
        <v>28.2</v>
      </c>
      <c r="Q92" s="2">
        <v>26.3</v>
      </c>
      <c r="R92" s="2">
        <v>29.4</v>
      </c>
      <c r="S92" s="2">
        <v>25.8</v>
      </c>
      <c r="T92" s="2">
        <v>30.2</v>
      </c>
      <c r="U92" s="2">
        <v>34.200000000000003</v>
      </c>
      <c r="V92" s="2">
        <v>30.1</v>
      </c>
      <c r="W92" s="2">
        <v>26.8</v>
      </c>
      <c r="X92" s="2">
        <v>31.4</v>
      </c>
      <c r="Y92" s="2">
        <v>40.1</v>
      </c>
      <c r="Z92" s="2">
        <v>28.6</v>
      </c>
      <c r="AA92" s="2">
        <v>28</v>
      </c>
      <c r="AB92" s="2">
        <v>28.3</v>
      </c>
      <c r="AC92" s="2">
        <v>26.2</v>
      </c>
      <c r="AD92" s="2">
        <v>33.1</v>
      </c>
      <c r="AE92" s="2">
        <v>30.4</v>
      </c>
      <c r="AF92" s="2">
        <v>30.2</v>
      </c>
      <c r="AG92" s="2">
        <v>31.2</v>
      </c>
      <c r="AH92" s="2">
        <v>26.9</v>
      </c>
      <c r="AI92" s="2">
        <v>34.1</v>
      </c>
      <c r="AJ92" s="2">
        <v>39.4</v>
      </c>
      <c r="AK92" s="2">
        <v>47.1</v>
      </c>
      <c r="AL92" s="2">
        <v>33.6</v>
      </c>
      <c r="AM92" s="2">
        <v>32.200000000000003</v>
      </c>
      <c r="AN92" s="2">
        <v>36.5</v>
      </c>
      <c r="AO92" s="2">
        <v>30.6</v>
      </c>
      <c r="AP92" s="2">
        <v>40.9</v>
      </c>
      <c r="AQ92" s="2">
        <v>34.700000000000003</v>
      </c>
      <c r="AR92" s="2">
        <v>34.9</v>
      </c>
      <c r="AS92" s="2">
        <v>37.5</v>
      </c>
      <c r="AT92" s="2">
        <v>32.700000000000003</v>
      </c>
      <c r="AU92" s="2">
        <v>33.799999999999997</v>
      </c>
      <c r="AV92" s="2">
        <v>35.700000000000003</v>
      </c>
      <c r="AW92" s="2">
        <v>47</v>
      </c>
      <c r="AX92" s="2">
        <v>35.4</v>
      </c>
      <c r="AY92" s="2">
        <v>30.3</v>
      </c>
      <c r="AZ92" s="2">
        <v>30.5</v>
      </c>
      <c r="BA92" s="2">
        <v>33.5</v>
      </c>
      <c r="BB92" s="2">
        <v>41.6</v>
      </c>
      <c r="BC92" s="2">
        <v>37.1</v>
      </c>
      <c r="BD92" s="2">
        <v>39.200000000000003</v>
      </c>
      <c r="BE92" s="2">
        <v>40.799999999999997</v>
      </c>
      <c r="BF92" s="2">
        <v>36</v>
      </c>
      <c r="BG92" s="2">
        <v>41.4</v>
      </c>
      <c r="BH92" s="2">
        <v>38</v>
      </c>
      <c r="BI92" s="2">
        <v>48.8</v>
      </c>
      <c r="BJ92" s="2">
        <v>36.799999999999997</v>
      </c>
      <c r="BK92" s="2">
        <v>33.9</v>
      </c>
      <c r="BL92" s="2">
        <v>34.9</v>
      </c>
      <c r="BM92" s="2">
        <v>37.200000000000003</v>
      </c>
      <c r="BN92" s="2">
        <v>45.6</v>
      </c>
      <c r="BO92" s="2">
        <v>42.1</v>
      </c>
      <c r="BP92" s="2">
        <v>45.3</v>
      </c>
      <c r="BQ92" s="2">
        <v>44.2</v>
      </c>
      <c r="BR92" s="2">
        <v>41.1</v>
      </c>
      <c r="BS92" s="2">
        <v>48.7</v>
      </c>
      <c r="BT92" s="2">
        <v>45.1</v>
      </c>
      <c r="BU92" s="2">
        <v>64.7</v>
      </c>
      <c r="BV92" s="2">
        <v>40.9</v>
      </c>
      <c r="BW92" s="2">
        <v>39.4</v>
      </c>
      <c r="BX92" s="2">
        <v>41</v>
      </c>
      <c r="BY92" s="2">
        <v>41.8</v>
      </c>
      <c r="BZ92" s="2">
        <v>48.8</v>
      </c>
      <c r="CA92" s="2">
        <v>46.6</v>
      </c>
      <c r="CB92" s="2">
        <v>45.8</v>
      </c>
      <c r="CC92" s="2">
        <v>45.5</v>
      </c>
      <c r="CD92" s="2">
        <v>43.1</v>
      </c>
      <c r="CE92" s="2">
        <v>44.6</v>
      </c>
      <c r="CF92" s="2">
        <v>51.4</v>
      </c>
      <c r="CG92" s="2">
        <v>67.8</v>
      </c>
      <c r="CH92" s="2">
        <v>49.3</v>
      </c>
      <c r="CI92" s="2">
        <v>44.7</v>
      </c>
      <c r="CJ92" s="2">
        <v>51.3</v>
      </c>
      <c r="CK92" s="2">
        <v>50.8</v>
      </c>
      <c r="CL92" s="2">
        <v>60.1</v>
      </c>
      <c r="CM92" s="2">
        <v>53.1</v>
      </c>
      <c r="CN92" s="2">
        <v>52.1</v>
      </c>
      <c r="CO92" s="2">
        <v>49.4</v>
      </c>
      <c r="CP92" s="2">
        <v>49.3</v>
      </c>
      <c r="CQ92" s="2">
        <v>50.8</v>
      </c>
      <c r="CR92" s="2">
        <v>58.9</v>
      </c>
      <c r="CS92" s="2">
        <v>72.900000000000006</v>
      </c>
      <c r="CT92" s="2">
        <v>49.2</v>
      </c>
      <c r="CU92" s="2">
        <v>45.6</v>
      </c>
      <c r="CV92" s="2">
        <v>54.7</v>
      </c>
      <c r="CW92" s="2">
        <v>49.1</v>
      </c>
      <c r="CX92" s="2">
        <v>56.1</v>
      </c>
      <c r="CY92" s="2">
        <v>55.4</v>
      </c>
      <c r="CZ92" s="2">
        <v>51.5</v>
      </c>
      <c r="DA92" s="2">
        <v>54.4</v>
      </c>
      <c r="DB92" s="2">
        <v>47.8</v>
      </c>
      <c r="DC92" s="2">
        <v>51.7</v>
      </c>
      <c r="DD92" s="2">
        <v>55.6</v>
      </c>
      <c r="DE92" s="2">
        <v>69.599999999999994</v>
      </c>
      <c r="DF92" s="2">
        <v>48.9</v>
      </c>
      <c r="DG92" s="2">
        <v>45.5</v>
      </c>
      <c r="DH92" s="2">
        <v>40.700000000000003</v>
      </c>
      <c r="DI92" s="2">
        <v>43.6</v>
      </c>
      <c r="DJ92" s="2">
        <v>48.4</v>
      </c>
      <c r="DK92" s="2">
        <v>44.1</v>
      </c>
      <c r="DL92" s="2">
        <v>49.2</v>
      </c>
      <c r="DM92" s="2">
        <v>46.5</v>
      </c>
      <c r="DN92" s="2">
        <v>41.8</v>
      </c>
      <c r="DO92" s="2">
        <v>48.4</v>
      </c>
      <c r="DP92" s="2">
        <v>51.4</v>
      </c>
      <c r="DQ92" s="2">
        <v>64.900000000000006</v>
      </c>
      <c r="DR92" s="2">
        <v>49.8</v>
      </c>
      <c r="DS92" s="2">
        <v>44.5</v>
      </c>
      <c r="DT92" s="2">
        <v>52.6</v>
      </c>
      <c r="DU92" s="2">
        <v>55.8</v>
      </c>
      <c r="DV92" s="2">
        <v>59.5</v>
      </c>
      <c r="DW92" s="2">
        <v>53</v>
      </c>
      <c r="DX92" s="2">
        <v>59.1</v>
      </c>
      <c r="DY92" s="2">
        <v>54.7</v>
      </c>
      <c r="DZ92" s="2">
        <v>62</v>
      </c>
      <c r="EA92" s="2">
        <v>66.400000000000006</v>
      </c>
      <c r="EB92" s="2">
        <v>67.7</v>
      </c>
      <c r="EC92" s="2">
        <v>86.2</v>
      </c>
      <c r="ED92" s="2">
        <v>61.7</v>
      </c>
      <c r="EE92" s="2">
        <v>56.9</v>
      </c>
      <c r="EF92" s="2">
        <v>67</v>
      </c>
      <c r="EG92" s="2">
        <v>64.599999999999994</v>
      </c>
      <c r="EH92" s="2">
        <v>73.599999999999994</v>
      </c>
      <c r="EI92" s="2">
        <v>75</v>
      </c>
      <c r="EJ92" s="2">
        <v>83.4</v>
      </c>
      <c r="EK92" s="2">
        <v>75</v>
      </c>
      <c r="EL92" s="2">
        <v>80.7</v>
      </c>
      <c r="EM92" s="2">
        <v>73.400000000000006</v>
      </c>
      <c r="EN92" s="2">
        <v>83.5</v>
      </c>
      <c r="EO92" s="2">
        <v>127.8</v>
      </c>
      <c r="EP92" s="2">
        <v>82.5</v>
      </c>
      <c r="EQ92" s="2">
        <v>78.400000000000006</v>
      </c>
      <c r="ER92" s="2">
        <v>76.599999999999994</v>
      </c>
      <c r="ES92" s="2">
        <v>75</v>
      </c>
      <c r="ET92" s="2">
        <v>83.1</v>
      </c>
      <c r="EU92" s="2">
        <v>88</v>
      </c>
      <c r="EV92" s="2">
        <v>79.599999999999994</v>
      </c>
      <c r="EW92" s="2">
        <v>73.5</v>
      </c>
      <c r="EX92" s="2">
        <v>76.099999999999994</v>
      </c>
      <c r="EY92" s="2">
        <v>74.099999999999994</v>
      </c>
      <c r="EZ92" s="2">
        <v>81.599999999999994</v>
      </c>
      <c r="FA92" s="2">
        <v>117.4</v>
      </c>
      <c r="FB92" s="2">
        <v>83.8</v>
      </c>
      <c r="FC92" s="2">
        <v>69.8</v>
      </c>
      <c r="FD92" s="2">
        <v>76.599999999999994</v>
      </c>
      <c r="FE92" s="2">
        <v>71.7</v>
      </c>
      <c r="FF92" s="2">
        <v>87.2</v>
      </c>
      <c r="FG92" s="2">
        <v>84.1</v>
      </c>
      <c r="FH92" s="2">
        <v>77.900000000000006</v>
      </c>
      <c r="FI92" s="2">
        <v>74.099999999999994</v>
      </c>
      <c r="FJ92" s="2">
        <v>78.3</v>
      </c>
      <c r="FK92" s="2">
        <v>81.900000000000006</v>
      </c>
      <c r="FL92" s="2">
        <v>91.7</v>
      </c>
      <c r="FM92" s="2">
        <v>125</v>
      </c>
      <c r="FN92" s="2">
        <v>80.900000000000006</v>
      </c>
      <c r="FO92" s="2">
        <v>80.900000000000006</v>
      </c>
      <c r="FP92" s="2">
        <v>73.7</v>
      </c>
      <c r="FQ92" s="2">
        <v>72.900000000000006</v>
      </c>
      <c r="FR92" s="2">
        <v>82.5</v>
      </c>
      <c r="FS92" s="2">
        <v>87.5</v>
      </c>
      <c r="FT92" s="2">
        <v>102.3</v>
      </c>
      <c r="FU92" s="2">
        <v>98.4</v>
      </c>
      <c r="FV92" s="2">
        <v>86.2</v>
      </c>
      <c r="FW92" s="2">
        <v>110.1</v>
      </c>
      <c r="FX92" s="2">
        <v>113.9</v>
      </c>
      <c r="FY92" s="2">
        <v>146.4</v>
      </c>
      <c r="FZ92" s="2">
        <v>122.2</v>
      </c>
      <c r="GA92" s="2">
        <v>106</v>
      </c>
      <c r="GB92" s="2">
        <v>104.4</v>
      </c>
      <c r="GC92" s="2">
        <v>108.9</v>
      </c>
      <c r="GD92" s="2">
        <v>120.9</v>
      </c>
      <c r="GE92" s="2">
        <v>110.1</v>
      </c>
      <c r="GF92" s="2">
        <v>112.9</v>
      </c>
      <c r="GG92" s="2">
        <v>114.9</v>
      </c>
      <c r="GH92" s="2">
        <v>114.9</v>
      </c>
      <c r="GI92" s="2">
        <v>114.8</v>
      </c>
      <c r="GJ92" s="2">
        <v>119.5</v>
      </c>
      <c r="GK92" s="2">
        <v>154.9</v>
      </c>
      <c r="GL92" s="2">
        <v>107.4</v>
      </c>
      <c r="GM92" s="2">
        <v>90.6</v>
      </c>
      <c r="GN92" s="2">
        <v>108.5</v>
      </c>
      <c r="GO92" s="2">
        <v>99.1</v>
      </c>
      <c r="GP92" s="2">
        <v>96.1</v>
      </c>
      <c r="GQ92" s="2">
        <v>107</v>
      </c>
      <c r="GR92" s="2">
        <v>92.9</v>
      </c>
      <c r="GS92" s="2">
        <v>85.1</v>
      </c>
      <c r="GT92" s="2">
        <v>78.5</v>
      </c>
      <c r="GU92" s="2">
        <v>92.9</v>
      </c>
      <c r="GV92" s="2">
        <v>91.6</v>
      </c>
      <c r="GW92" s="2">
        <v>129.69999999999999</v>
      </c>
      <c r="GX92" s="2">
        <v>86</v>
      </c>
      <c r="GY92" s="2">
        <v>90.9</v>
      </c>
      <c r="GZ92" s="2">
        <v>91.4</v>
      </c>
      <c r="HA92" s="2">
        <v>89.7</v>
      </c>
      <c r="HB92" s="2">
        <v>105.9</v>
      </c>
      <c r="HC92" s="2">
        <v>105.1</v>
      </c>
      <c r="HD92" s="2">
        <v>98.1</v>
      </c>
      <c r="HE92" s="2">
        <v>105.9</v>
      </c>
      <c r="HF92" s="2">
        <v>93.6</v>
      </c>
      <c r="HG92" s="2">
        <v>91.2</v>
      </c>
      <c r="HH92" s="2">
        <v>94</v>
      </c>
      <c r="HI92" s="2">
        <v>125.9</v>
      </c>
      <c r="HJ92" s="2">
        <v>89.4</v>
      </c>
      <c r="HK92" s="2">
        <v>92</v>
      </c>
      <c r="HL92" s="2">
        <v>92.4</v>
      </c>
      <c r="HM92" s="2">
        <v>88.8</v>
      </c>
      <c r="HN92" s="2">
        <v>98.2</v>
      </c>
      <c r="HO92" s="2">
        <v>107.7</v>
      </c>
      <c r="HP92" s="2">
        <v>104.4</v>
      </c>
      <c r="HQ92" s="2">
        <v>106.8</v>
      </c>
      <c r="HR92" s="2">
        <v>106.9</v>
      </c>
      <c r="HS92" s="2">
        <v>81.900000000000006</v>
      </c>
      <c r="HT92" s="2">
        <v>87.2</v>
      </c>
      <c r="HU92" s="2">
        <v>116</v>
      </c>
      <c r="HV92" s="2">
        <v>82.6</v>
      </c>
      <c r="HW92" s="2">
        <v>80</v>
      </c>
      <c r="HX92" s="2">
        <v>84.1</v>
      </c>
      <c r="HY92" s="2">
        <v>77.599999999999994</v>
      </c>
      <c r="HZ92" s="2">
        <v>78.099999999999994</v>
      </c>
      <c r="IA92" s="2">
        <v>89.7</v>
      </c>
      <c r="IB92" s="2">
        <v>91.2</v>
      </c>
      <c r="IC92" s="2">
        <v>92</v>
      </c>
      <c r="ID92" s="2">
        <v>92.6</v>
      </c>
      <c r="IE92" s="2">
        <v>83.8</v>
      </c>
      <c r="IF92" s="2">
        <v>91.7</v>
      </c>
      <c r="IG92" s="2">
        <v>126.3</v>
      </c>
      <c r="IH92" s="2">
        <v>89</v>
      </c>
      <c r="II92" s="2">
        <v>75.7</v>
      </c>
      <c r="IJ92" s="2">
        <v>80.2</v>
      </c>
      <c r="IK92" s="2">
        <v>80.5</v>
      </c>
      <c r="IL92" s="2">
        <v>91</v>
      </c>
      <c r="IM92" s="2">
        <v>91.8</v>
      </c>
      <c r="IN92" s="2">
        <v>73.5</v>
      </c>
      <c r="IO92" s="2">
        <v>77.400000000000006</v>
      </c>
      <c r="IP92" s="2">
        <v>67.599999999999994</v>
      </c>
      <c r="IQ92" s="2">
        <v>84.7</v>
      </c>
      <c r="IR92" s="2">
        <v>83.2</v>
      </c>
      <c r="IS92" s="2">
        <v>122.2</v>
      </c>
      <c r="IT92" s="2">
        <v>88.5</v>
      </c>
      <c r="IU92" s="2">
        <v>78.2</v>
      </c>
      <c r="IV92" s="2">
        <v>83.6</v>
      </c>
      <c r="IW92" s="2">
        <v>82.2</v>
      </c>
      <c r="IX92" s="2">
        <v>91.4</v>
      </c>
      <c r="IY92" s="2">
        <v>95.7</v>
      </c>
      <c r="IZ92" s="2">
        <v>104.7</v>
      </c>
      <c r="JA92" s="2">
        <v>101.6</v>
      </c>
      <c r="JB92" s="2">
        <v>95.2</v>
      </c>
      <c r="JC92" s="2">
        <v>109.1</v>
      </c>
      <c r="JD92" s="2">
        <v>112.1</v>
      </c>
      <c r="JE92" s="2">
        <v>159.1</v>
      </c>
      <c r="JF92" s="2">
        <v>127.2</v>
      </c>
      <c r="JG92" s="2">
        <v>105.3</v>
      </c>
      <c r="JH92" s="2">
        <v>109.5</v>
      </c>
      <c r="JI92" s="2">
        <v>101.1</v>
      </c>
      <c r="JJ92" s="2">
        <v>115.2</v>
      </c>
      <c r="JK92" s="2">
        <v>121</v>
      </c>
      <c r="JL92" s="2">
        <v>118.1</v>
      </c>
      <c r="JM92" s="2">
        <v>116.9</v>
      </c>
      <c r="JN92" s="2">
        <v>113.5</v>
      </c>
      <c r="JO92" s="2">
        <v>114.7</v>
      </c>
      <c r="JP92" s="2">
        <v>122.9</v>
      </c>
      <c r="JQ92" s="2">
        <v>168.9</v>
      </c>
      <c r="JR92" s="2">
        <v>121.6</v>
      </c>
      <c r="JS92" s="2">
        <v>105</v>
      </c>
      <c r="JT92" s="2">
        <v>112</v>
      </c>
      <c r="JU92" s="2">
        <v>115.4</v>
      </c>
      <c r="JV92" s="2">
        <v>116.3</v>
      </c>
      <c r="JW92" s="2">
        <v>136.80000000000001</v>
      </c>
      <c r="JX92" s="2">
        <v>122.6</v>
      </c>
      <c r="JY92" s="2">
        <v>123.8</v>
      </c>
      <c r="JZ92" s="2">
        <v>119.3</v>
      </c>
      <c r="KA92" s="2">
        <v>122.7</v>
      </c>
      <c r="KB92" s="2">
        <v>125</v>
      </c>
      <c r="KC92" s="2">
        <v>199.6</v>
      </c>
      <c r="KD92" s="2">
        <v>125.9</v>
      </c>
      <c r="KE92" s="2">
        <v>115.1</v>
      </c>
      <c r="KF92" s="2">
        <v>126.3</v>
      </c>
      <c r="KG92" s="2">
        <v>126.7</v>
      </c>
      <c r="KH92" s="2">
        <v>148.9</v>
      </c>
      <c r="KI92" s="2">
        <v>157.69999999999999</v>
      </c>
      <c r="KJ92" s="2">
        <v>148.69999999999999</v>
      </c>
      <c r="KK92" s="2">
        <v>153.6</v>
      </c>
      <c r="KL92" s="2">
        <v>157.69999999999999</v>
      </c>
      <c r="KM92" s="2">
        <v>151.5</v>
      </c>
      <c r="KN92" s="2">
        <v>164.2</v>
      </c>
      <c r="KO92" s="2">
        <v>231.4</v>
      </c>
      <c r="KP92" s="2">
        <v>170.4</v>
      </c>
      <c r="KQ92" s="2">
        <v>150.80000000000001</v>
      </c>
      <c r="KR92" s="2">
        <v>174.8</v>
      </c>
      <c r="KS92" s="2">
        <v>157.6</v>
      </c>
      <c r="KT92" s="2">
        <v>181.3</v>
      </c>
      <c r="KU92" s="2">
        <v>193</v>
      </c>
      <c r="KV92" s="2">
        <v>173.4</v>
      </c>
      <c r="KW92" s="2">
        <v>176.9</v>
      </c>
      <c r="KX92" s="2">
        <v>171.3</v>
      </c>
      <c r="KY92" s="2">
        <v>169.7</v>
      </c>
      <c r="KZ92" s="2">
        <v>193.1</v>
      </c>
      <c r="LA92" s="2">
        <v>256.60000000000002</v>
      </c>
      <c r="LB92" s="2">
        <v>180.2</v>
      </c>
      <c r="LC92" s="2">
        <v>154.80000000000001</v>
      </c>
      <c r="LD92" s="2">
        <v>156.19999999999999</v>
      </c>
      <c r="LE92" s="2">
        <v>166.6</v>
      </c>
      <c r="LF92" s="2">
        <v>177.9</v>
      </c>
      <c r="LG92" s="2">
        <v>182.7</v>
      </c>
      <c r="LH92" s="2">
        <v>181.8</v>
      </c>
      <c r="LI92" s="2">
        <v>173</v>
      </c>
      <c r="LJ92" s="2">
        <v>163.80000000000001</v>
      </c>
      <c r="LK92" s="2">
        <v>168.6</v>
      </c>
      <c r="LL92" s="2">
        <v>174.8</v>
      </c>
      <c r="LM92" s="2">
        <v>267.8</v>
      </c>
      <c r="LN92" s="2">
        <v>176.9</v>
      </c>
      <c r="LO92" s="2">
        <v>145.4</v>
      </c>
      <c r="LP92" s="2">
        <v>159.6</v>
      </c>
      <c r="LQ92" s="2">
        <v>151.80000000000001</v>
      </c>
      <c r="LR92" s="2">
        <v>171.4</v>
      </c>
      <c r="LS92" s="2">
        <v>194.6</v>
      </c>
      <c r="LT92" s="2">
        <v>181.8</v>
      </c>
      <c r="LU92" s="2">
        <v>174.6</v>
      </c>
      <c r="LV92" s="2">
        <v>165.9</v>
      </c>
      <c r="LW92" s="2">
        <v>167.7</v>
      </c>
      <c r="LX92" s="2">
        <v>181.3</v>
      </c>
      <c r="LY92" s="2">
        <v>263.39999999999998</v>
      </c>
      <c r="LZ92" s="2">
        <v>176.2</v>
      </c>
      <c r="MA92" s="2">
        <v>148.5</v>
      </c>
      <c r="MB92" s="2">
        <v>159</v>
      </c>
      <c r="MC92" s="2">
        <v>148.9</v>
      </c>
      <c r="MD92" s="2">
        <v>163.80000000000001</v>
      </c>
      <c r="ME92" s="2">
        <v>178</v>
      </c>
      <c r="MF92" s="2">
        <v>180.4</v>
      </c>
      <c r="MG92" s="2">
        <v>168</v>
      </c>
      <c r="MH92" s="2">
        <v>157.69999999999999</v>
      </c>
      <c r="MI92" s="2">
        <v>168.1</v>
      </c>
      <c r="MJ92" s="2">
        <v>174.4</v>
      </c>
      <c r="MK92" s="2">
        <v>264.10000000000002</v>
      </c>
      <c r="ML92" s="2">
        <v>173.1</v>
      </c>
      <c r="MM92" s="2">
        <v>149.19999999999999</v>
      </c>
      <c r="MN92" s="2">
        <v>160.1</v>
      </c>
      <c r="MO92" s="2">
        <v>143.5</v>
      </c>
      <c r="MP92" s="2">
        <v>153.5</v>
      </c>
    </row>
    <row r="93" spans="1:354" x14ac:dyDescent="0.25">
      <c r="A93" t="s">
        <v>91</v>
      </c>
      <c r="B93" s="12" t="s">
        <v>311</v>
      </c>
      <c r="C93" t="s">
        <v>214</v>
      </c>
      <c r="D93" t="str">
        <f t="shared" si="1"/>
        <v>Hardware, building &amp; garden supplies retailing</v>
      </c>
      <c r="E93" s="2">
        <v>8.6</v>
      </c>
      <c r="F93" s="2">
        <v>8.1999999999999993</v>
      </c>
      <c r="G93" s="2">
        <v>7.9</v>
      </c>
      <c r="H93" s="2">
        <v>8.6999999999999993</v>
      </c>
      <c r="I93" s="2">
        <v>7.9</v>
      </c>
      <c r="J93" s="2">
        <v>8.6999999999999993</v>
      </c>
      <c r="K93" s="2">
        <v>10.199999999999999</v>
      </c>
      <c r="L93" s="2">
        <v>13.2</v>
      </c>
      <c r="M93" s="2">
        <v>26.6</v>
      </c>
      <c r="N93" s="2">
        <v>9.6</v>
      </c>
      <c r="O93" s="2">
        <v>9.6</v>
      </c>
      <c r="P93" s="2">
        <v>10.1</v>
      </c>
      <c r="Q93" s="2">
        <v>10.1</v>
      </c>
      <c r="R93" s="2">
        <v>11.1</v>
      </c>
      <c r="S93" s="2">
        <v>11</v>
      </c>
      <c r="T93" s="2">
        <v>9.6999999999999993</v>
      </c>
      <c r="U93" s="2">
        <v>11</v>
      </c>
      <c r="V93" s="2">
        <v>12.1</v>
      </c>
      <c r="W93" s="2">
        <v>12.8</v>
      </c>
      <c r="X93" s="2">
        <v>15.5</v>
      </c>
      <c r="Y93" s="2">
        <v>25.2</v>
      </c>
      <c r="Z93" s="2">
        <v>14.6</v>
      </c>
      <c r="AA93" s="2">
        <v>15.4</v>
      </c>
      <c r="AB93" s="2">
        <v>15.6</v>
      </c>
      <c r="AC93" s="2">
        <v>15.3</v>
      </c>
      <c r="AD93" s="2">
        <v>17.399999999999999</v>
      </c>
      <c r="AE93" s="2">
        <v>16</v>
      </c>
      <c r="AF93" s="2">
        <v>17.8</v>
      </c>
      <c r="AG93" s="2">
        <v>18.399999999999999</v>
      </c>
      <c r="AH93" s="2">
        <v>21.2</v>
      </c>
      <c r="AI93" s="2">
        <v>21.6</v>
      </c>
      <c r="AJ93" s="2">
        <v>22.3</v>
      </c>
      <c r="AK93" s="2">
        <v>40.4</v>
      </c>
      <c r="AL93" s="2">
        <v>17</v>
      </c>
      <c r="AM93" s="2">
        <v>15.8</v>
      </c>
      <c r="AN93" s="2">
        <v>15.9</v>
      </c>
      <c r="AO93" s="2">
        <v>14.1</v>
      </c>
      <c r="AP93" s="2">
        <v>16.7</v>
      </c>
      <c r="AQ93" s="2">
        <v>14.1</v>
      </c>
      <c r="AR93" s="2">
        <v>16.8</v>
      </c>
      <c r="AS93" s="2">
        <v>17.899999999999999</v>
      </c>
      <c r="AT93" s="2">
        <v>18.2</v>
      </c>
      <c r="AU93" s="2">
        <v>18.5</v>
      </c>
      <c r="AV93" s="2">
        <v>19.5</v>
      </c>
      <c r="AW93" s="2">
        <v>33.6</v>
      </c>
      <c r="AX93" s="2">
        <v>13.1</v>
      </c>
      <c r="AY93" s="2">
        <v>13.4</v>
      </c>
      <c r="AZ93" s="2">
        <v>13.5</v>
      </c>
      <c r="BA93" s="2">
        <v>15</v>
      </c>
      <c r="BB93" s="2">
        <v>16.399999999999999</v>
      </c>
      <c r="BC93" s="2">
        <v>14</v>
      </c>
      <c r="BD93" s="2">
        <v>15.5</v>
      </c>
      <c r="BE93" s="2">
        <v>19</v>
      </c>
      <c r="BF93" s="2">
        <v>18.5</v>
      </c>
      <c r="BG93" s="2">
        <v>22.9</v>
      </c>
      <c r="BH93" s="2">
        <v>26.5</v>
      </c>
      <c r="BI93" s="2">
        <v>43.8</v>
      </c>
      <c r="BJ93" s="2">
        <v>18.3</v>
      </c>
      <c r="BK93" s="2">
        <v>19.600000000000001</v>
      </c>
      <c r="BL93" s="2">
        <v>17</v>
      </c>
      <c r="BM93" s="2">
        <v>18.8</v>
      </c>
      <c r="BN93" s="2">
        <v>20</v>
      </c>
      <c r="BO93" s="2">
        <v>17.2</v>
      </c>
      <c r="BP93" s="2">
        <v>18.5</v>
      </c>
      <c r="BQ93" s="2">
        <v>19.399999999999999</v>
      </c>
      <c r="BR93" s="2">
        <v>20.6</v>
      </c>
      <c r="BS93" s="2">
        <v>24.1</v>
      </c>
      <c r="BT93" s="2">
        <v>23.1</v>
      </c>
      <c r="BU93" s="2">
        <v>47.5</v>
      </c>
      <c r="BV93" s="2">
        <v>19.5</v>
      </c>
      <c r="BW93" s="2">
        <v>20.100000000000001</v>
      </c>
      <c r="BX93" s="2">
        <v>22.1</v>
      </c>
      <c r="BY93" s="2">
        <v>23.6</v>
      </c>
      <c r="BZ93" s="2">
        <v>20.9</v>
      </c>
      <c r="CA93" s="2">
        <v>17.600000000000001</v>
      </c>
      <c r="CB93" s="2">
        <v>19.2</v>
      </c>
      <c r="CC93" s="2">
        <v>18</v>
      </c>
      <c r="CD93" s="2">
        <v>18.600000000000001</v>
      </c>
      <c r="CE93" s="2">
        <v>22.5</v>
      </c>
      <c r="CF93" s="2">
        <v>25.2</v>
      </c>
      <c r="CG93" s="2">
        <v>35.299999999999997</v>
      </c>
      <c r="CH93" s="2">
        <v>21.7</v>
      </c>
      <c r="CI93" s="2">
        <v>20.5</v>
      </c>
      <c r="CJ93" s="2">
        <v>21.9</v>
      </c>
      <c r="CK93" s="2">
        <v>19.399999999999999</v>
      </c>
      <c r="CL93" s="2">
        <v>20.5</v>
      </c>
      <c r="CM93" s="2">
        <v>25.6</v>
      </c>
      <c r="CN93" s="2">
        <v>27</v>
      </c>
      <c r="CO93" s="2">
        <v>27.2</v>
      </c>
      <c r="CP93" s="2">
        <v>27.8</v>
      </c>
      <c r="CQ93" s="2">
        <v>30.3</v>
      </c>
      <c r="CR93" s="2">
        <v>36.1</v>
      </c>
      <c r="CS93" s="2">
        <v>37.9</v>
      </c>
      <c r="CT93" s="2">
        <v>23.5</v>
      </c>
      <c r="CU93" s="2">
        <v>21.4</v>
      </c>
      <c r="CV93" s="2">
        <v>24.7</v>
      </c>
      <c r="CW93" s="2">
        <v>22.5</v>
      </c>
      <c r="CX93" s="2">
        <v>23.3</v>
      </c>
      <c r="CY93" s="2">
        <v>26.5</v>
      </c>
      <c r="CZ93" s="2">
        <v>26.4</v>
      </c>
      <c r="DA93" s="2">
        <v>27.2</v>
      </c>
      <c r="DB93" s="2">
        <v>29.5</v>
      </c>
      <c r="DC93" s="2">
        <v>31.3</v>
      </c>
      <c r="DD93" s="2">
        <v>33.700000000000003</v>
      </c>
      <c r="DE93" s="2">
        <v>52.2</v>
      </c>
      <c r="DF93" s="2">
        <v>25.6</v>
      </c>
      <c r="DG93" s="2">
        <v>25.6</v>
      </c>
      <c r="DH93" s="2">
        <v>24.9</v>
      </c>
      <c r="DI93" s="2">
        <v>23.8</v>
      </c>
      <c r="DJ93" s="2">
        <v>22.7</v>
      </c>
      <c r="DK93" s="2">
        <v>24.6</v>
      </c>
      <c r="DL93" s="2">
        <v>24.8</v>
      </c>
      <c r="DM93" s="2">
        <v>28.9</v>
      </c>
      <c r="DN93" s="2">
        <v>36.700000000000003</v>
      </c>
      <c r="DO93" s="2">
        <v>45.1</v>
      </c>
      <c r="DP93" s="2">
        <v>51.2</v>
      </c>
      <c r="DQ93" s="2">
        <v>48.6</v>
      </c>
      <c r="DR93" s="2">
        <v>37.700000000000003</v>
      </c>
      <c r="DS93" s="2">
        <v>38.1</v>
      </c>
      <c r="DT93" s="2">
        <v>44.7</v>
      </c>
      <c r="DU93" s="2">
        <v>41</v>
      </c>
      <c r="DV93" s="2">
        <v>41.9</v>
      </c>
      <c r="DW93" s="2">
        <v>41.1</v>
      </c>
      <c r="DX93" s="2">
        <v>41.9</v>
      </c>
      <c r="DY93" s="2">
        <v>42</v>
      </c>
      <c r="DZ93" s="2">
        <v>48.9</v>
      </c>
      <c r="EA93" s="2">
        <v>57.8</v>
      </c>
      <c r="EB93" s="2">
        <v>54.9</v>
      </c>
      <c r="EC93" s="2">
        <v>64</v>
      </c>
      <c r="ED93" s="2">
        <v>47.5</v>
      </c>
      <c r="EE93" s="2">
        <v>45.6</v>
      </c>
      <c r="EF93" s="2">
        <v>48.8</v>
      </c>
      <c r="EG93" s="2">
        <v>49.9</v>
      </c>
      <c r="EH93" s="2">
        <v>49</v>
      </c>
      <c r="EI93" s="2">
        <v>51</v>
      </c>
      <c r="EJ93" s="2">
        <v>52.9</v>
      </c>
      <c r="EK93" s="2">
        <v>54.7</v>
      </c>
      <c r="EL93" s="2">
        <v>46.9</v>
      </c>
      <c r="EM93" s="2">
        <v>59</v>
      </c>
      <c r="EN93" s="2">
        <v>59.5</v>
      </c>
      <c r="EO93" s="2">
        <v>74.400000000000006</v>
      </c>
      <c r="EP93" s="2">
        <v>53.7</v>
      </c>
      <c r="EQ93" s="2">
        <v>53.9</v>
      </c>
      <c r="ER93" s="2">
        <v>59.4</v>
      </c>
      <c r="ES93" s="2">
        <v>53.3</v>
      </c>
      <c r="ET93" s="2">
        <v>52.2</v>
      </c>
      <c r="EU93" s="2">
        <v>51.5</v>
      </c>
      <c r="EV93" s="2">
        <v>48.5</v>
      </c>
      <c r="EW93" s="2">
        <v>49.2</v>
      </c>
      <c r="EX93" s="2">
        <v>50.9</v>
      </c>
      <c r="EY93" s="2">
        <v>49.9</v>
      </c>
      <c r="EZ93" s="2">
        <v>52.1</v>
      </c>
      <c r="FA93" s="2">
        <v>62.2</v>
      </c>
      <c r="FB93" s="2">
        <v>48</v>
      </c>
      <c r="FC93" s="2">
        <v>45.1</v>
      </c>
      <c r="FD93" s="2">
        <v>50.2</v>
      </c>
      <c r="FE93" s="2">
        <v>49.6</v>
      </c>
      <c r="FF93" s="2">
        <v>50.8</v>
      </c>
      <c r="FG93" s="2">
        <v>51.4</v>
      </c>
      <c r="FH93" s="2">
        <v>48.6</v>
      </c>
      <c r="FI93" s="2">
        <v>52.7</v>
      </c>
      <c r="FJ93" s="2">
        <v>56.6</v>
      </c>
      <c r="FK93" s="2">
        <v>62</v>
      </c>
      <c r="FL93" s="2">
        <v>63.4</v>
      </c>
      <c r="FM93" s="2">
        <v>80.7</v>
      </c>
      <c r="FN93" s="2">
        <v>60.2</v>
      </c>
      <c r="FO93" s="2">
        <v>54.3</v>
      </c>
      <c r="FP93" s="2">
        <v>56.6</v>
      </c>
      <c r="FQ93" s="2">
        <v>56.4</v>
      </c>
      <c r="FR93" s="2">
        <v>57.5</v>
      </c>
      <c r="FS93" s="2">
        <v>52.1</v>
      </c>
      <c r="FT93" s="2">
        <v>46</v>
      </c>
      <c r="FU93" s="2">
        <v>51.2</v>
      </c>
      <c r="FV93" s="2">
        <v>49.1</v>
      </c>
      <c r="FW93" s="2">
        <v>54.3</v>
      </c>
      <c r="FX93" s="2">
        <v>54.8</v>
      </c>
      <c r="FY93" s="2">
        <v>68</v>
      </c>
      <c r="FZ93" s="2">
        <v>51.9</v>
      </c>
      <c r="GA93" s="2">
        <v>46.2</v>
      </c>
      <c r="GB93" s="2">
        <v>49.3</v>
      </c>
      <c r="GC93" s="2">
        <v>49.5</v>
      </c>
      <c r="GD93" s="2">
        <v>46.9</v>
      </c>
      <c r="GE93" s="2">
        <v>43.7</v>
      </c>
      <c r="GF93" s="2">
        <v>51.5</v>
      </c>
      <c r="GG93" s="2">
        <v>54.6</v>
      </c>
      <c r="GH93" s="2">
        <v>60.6</v>
      </c>
      <c r="GI93" s="2">
        <v>66.7</v>
      </c>
      <c r="GJ93" s="2">
        <v>68.599999999999994</v>
      </c>
      <c r="GK93" s="2">
        <v>83.9</v>
      </c>
      <c r="GL93" s="2">
        <v>71.599999999999994</v>
      </c>
      <c r="GM93" s="2">
        <v>63.2</v>
      </c>
      <c r="GN93" s="2">
        <v>64.8</v>
      </c>
      <c r="GO93" s="2">
        <v>67.5</v>
      </c>
      <c r="GP93" s="2">
        <v>66.3</v>
      </c>
      <c r="GQ93" s="2">
        <v>61.8</v>
      </c>
      <c r="GR93" s="2">
        <v>62.2</v>
      </c>
      <c r="GS93" s="2">
        <v>65.5</v>
      </c>
      <c r="GT93" s="2">
        <v>71.5</v>
      </c>
      <c r="GU93" s="2">
        <v>77.7</v>
      </c>
      <c r="GV93" s="2">
        <v>80.3</v>
      </c>
      <c r="GW93" s="2">
        <v>98.4</v>
      </c>
      <c r="GX93" s="2">
        <v>73.099999999999994</v>
      </c>
      <c r="GY93" s="2">
        <v>66.2</v>
      </c>
      <c r="GZ93" s="2">
        <v>74.5</v>
      </c>
      <c r="HA93" s="2">
        <v>70</v>
      </c>
      <c r="HB93" s="2">
        <v>69.2</v>
      </c>
      <c r="HC93" s="2">
        <v>69.2</v>
      </c>
      <c r="HD93" s="2">
        <v>77</v>
      </c>
      <c r="HE93" s="2">
        <v>78.5</v>
      </c>
      <c r="HF93" s="2">
        <v>84.8</v>
      </c>
      <c r="HG93" s="2">
        <v>94</v>
      </c>
      <c r="HH93" s="2">
        <v>94.4</v>
      </c>
      <c r="HI93" s="2">
        <v>116.3</v>
      </c>
      <c r="HJ93" s="2">
        <v>91.6</v>
      </c>
      <c r="HK93" s="2">
        <v>83.6</v>
      </c>
      <c r="HL93" s="2">
        <v>89.2</v>
      </c>
      <c r="HM93" s="2">
        <v>88.8</v>
      </c>
      <c r="HN93" s="2">
        <v>93</v>
      </c>
      <c r="HO93" s="2">
        <v>99.1</v>
      </c>
      <c r="HP93" s="2">
        <v>82</v>
      </c>
      <c r="HQ93" s="2">
        <v>90.1</v>
      </c>
      <c r="HR93" s="2">
        <v>98.9</v>
      </c>
      <c r="HS93" s="2">
        <v>109.7</v>
      </c>
      <c r="HT93" s="2">
        <v>110.7</v>
      </c>
      <c r="HU93" s="2">
        <v>133.69999999999999</v>
      </c>
      <c r="HV93" s="2">
        <v>102.1</v>
      </c>
      <c r="HW93" s="2">
        <v>87.9</v>
      </c>
      <c r="HX93" s="2">
        <v>97.6</v>
      </c>
      <c r="HY93" s="2">
        <v>94.1</v>
      </c>
      <c r="HZ93" s="2">
        <v>92.2</v>
      </c>
      <c r="IA93" s="2">
        <v>89</v>
      </c>
      <c r="IB93" s="2">
        <v>92.1</v>
      </c>
      <c r="IC93" s="2">
        <v>100</v>
      </c>
      <c r="ID93" s="2">
        <v>91.6</v>
      </c>
      <c r="IE93" s="2">
        <v>120.8</v>
      </c>
      <c r="IF93" s="2">
        <v>121.3</v>
      </c>
      <c r="IG93" s="2">
        <v>136.69999999999999</v>
      </c>
      <c r="IH93" s="2">
        <v>115.4</v>
      </c>
      <c r="II93" s="2">
        <v>100.1</v>
      </c>
      <c r="IJ93" s="2">
        <v>109.1</v>
      </c>
      <c r="IK93" s="2">
        <v>100.2</v>
      </c>
      <c r="IL93" s="2">
        <v>103.1</v>
      </c>
      <c r="IM93" s="2">
        <v>96.5</v>
      </c>
      <c r="IN93" s="2">
        <v>93.6</v>
      </c>
      <c r="IO93" s="2">
        <v>101.6</v>
      </c>
      <c r="IP93" s="2">
        <v>104.5</v>
      </c>
      <c r="IQ93" s="2">
        <v>118</v>
      </c>
      <c r="IR93" s="2">
        <v>121</v>
      </c>
      <c r="IS93" s="2">
        <v>135.30000000000001</v>
      </c>
      <c r="IT93" s="2">
        <v>111.4</v>
      </c>
      <c r="IU93" s="2">
        <v>96.9</v>
      </c>
      <c r="IV93" s="2">
        <v>107.2</v>
      </c>
      <c r="IW93" s="2">
        <v>100.4</v>
      </c>
      <c r="IX93" s="2">
        <v>103.5</v>
      </c>
      <c r="IY93" s="2">
        <v>97.6</v>
      </c>
      <c r="IZ93" s="2">
        <v>105.2</v>
      </c>
      <c r="JA93" s="2">
        <v>114.7</v>
      </c>
      <c r="JB93" s="2">
        <v>121.3</v>
      </c>
      <c r="JC93" s="2">
        <v>142.6</v>
      </c>
      <c r="JD93" s="2">
        <v>146.5</v>
      </c>
      <c r="JE93" s="2">
        <v>161.5</v>
      </c>
      <c r="JF93" s="2">
        <v>129.4</v>
      </c>
      <c r="JG93" s="2">
        <v>112.8</v>
      </c>
      <c r="JH93" s="2">
        <v>127.6</v>
      </c>
      <c r="JI93" s="2">
        <v>124.4</v>
      </c>
      <c r="JJ93" s="2">
        <v>127.2</v>
      </c>
      <c r="JK93" s="2">
        <v>122</v>
      </c>
      <c r="JL93" s="2">
        <v>134.6</v>
      </c>
      <c r="JM93" s="2">
        <v>129.5</v>
      </c>
      <c r="JN93" s="2">
        <v>146.80000000000001</v>
      </c>
      <c r="JO93" s="2">
        <v>155.1</v>
      </c>
      <c r="JP93" s="2">
        <v>155.4</v>
      </c>
      <c r="JQ93" s="2">
        <v>191.7</v>
      </c>
      <c r="JR93" s="2">
        <v>145.4</v>
      </c>
      <c r="JS93" s="2">
        <v>124.4</v>
      </c>
      <c r="JT93" s="2">
        <v>133.5</v>
      </c>
      <c r="JU93" s="2">
        <v>128.19999999999999</v>
      </c>
      <c r="JV93" s="2">
        <v>126.7</v>
      </c>
      <c r="JW93" s="2">
        <v>117.3</v>
      </c>
      <c r="JX93" s="2">
        <v>135.1</v>
      </c>
      <c r="JY93" s="2">
        <v>142.4</v>
      </c>
      <c r="JZ93" s="2">
        <v>146.30000000000001</v>
      </c>
      <c r="KA93" s="2">
        <v>162.19999999999999</v>
      </c>
      <c r="KB93" s="2">
        <v>173.6</v>
      </c>
      <c r="KC93" s="2">
        <v>199.5</v>
      </c>
      <c r="KD93" s="2">
        <v>151.5</v>
      </c>
      <c r="KE93" s="2">
        <v>136.69999999999999</v>
      </c>
      <c r="KF93" s="2">
        <v>145</v>
      </c>
      <c r="KG93" s="2">
        <v>147.30000000000001</v>
      </c>
      <c r="KH93" s="2">
        <v>141</v>
      </c>
      <c r="KI93" s="2">
        <v>140.4</v>
      </c>
      <c r="KJ93" s="2">
        <v>146</v>
      </c>
      <c r="KK93" s="2">
        <v>151.30000000000001</v>
      </c>
      <c r="KL93" s="2">
        <v>158.80000000000001</v>
      </c>
      <c r="KM93" s="2">
        <v>174.6</v>
      </c>
      <c r="KN93" s="2">
        <v>167.8</v>
      </c>
      <c r="KO93" s="2">
        <v>196.7</v>
      </c>
      <c r="KP93" s="2">
        <v>157.30000000000001</v>
      </c>
      <c r="KQ93" s="2">
        <v>140.69999999999999</v>
      </c>
      <c r="KR93" s="2">
        <v>147</v>
      </c>
      <c r="KS93" s="2">
        <v>139.9</v>
      </c>
      <c r="KT93" s="2">
        <v>141.9</v>
      </c>
      <c r="KU93" s="2">
        <v>138.9</v>
      </c>
      <c r="KV93" s="2">
        <v>137.80000000000001</v>
      </c>
      <c r="KW93" s="2">
        <v>142.19999999999999</v>
      </c>
      <c r="KX93" s="2">
        <v>153.69999999999999</v>
      </c>
      <c r="KY93" s="2">
        <v>175.4</v>
      </c>
      <c r="KZ93" s="2">
        <v>173.8</v>
      </c>
      <c r="LA93" s="2">
        <v>193.2</v>
      </c>
      <c r="LB93" s="2">
        <v>138.80000000000001</v>
      </c>
      <c r="LC93" s="2">
        <v>126.3</v>
      </c>
      <c r="LD93" s="2">
        <v>134.5</v>
      </c>
      <c r="LE93" s="2">
        <v>119.4</v>
      </c>
      <c r="LF93" s="2">
        <v>119.8</v>
      </c>
      <c r="LG93" s="2">
        <v>116.6</v>
      </c>
      <c r="LH93" s="2">
        <v>124.1</v>
      </c>
      <c r="LI93" s="2">
        <v>129.80000000000001</v>
      </c>
      <c r="LJ93" s="2">
        <v>133.6</v>
      </c>
      <c r="LK93" s="2">
        <v>147.19999999999999</v>
      </c>
      <c r="LL93" s="2">
        <v>147.69999999999999</v>
      </c>
      <c r="LM93" s="2">
        <v>181</v>
      </c>
      <c r="LN93" s="2">
        <v>136.9</v>
      </c>
      <c r="LO93" s="2">
        <v>110.2</v>
      </c>
      <c r="LP93" s="2">
        <v>121.8</v>
      </c>
      <c r="LQ93" s="2">
        <v>119.3</v>
      </c>
      <c r="LR93" s="2">
        <v>121.9</v>
      </c>
      <c r="LS93" s="2">
        <v>111</v>
      </c>
      <c r="LT93" s="2">
        <v>105.6</v>
      </c>
      <c r="LU93" s="2">
        <v>109.2</v>
      </c>
      <c r="LV93" s="2">
        <v>116</v>
      </c>
      <c r="LW93" s="2">
        <v>133.80000000000001</v>
      </c>
      <c r="LX93" s="2">
        <v>129.19999999999999</v>
      </c>
      <c r="LY93" s="2">
        <v>134.4</v>
      </c>
      <c r="LZ93" s="2">
        <v>113</v>
      </c>
      <c r="MA93" s="2">
        <v>95.4</v>
      </c>
      <c r="MB93" s="2">
        <v>102.5</v>
      </c>
      <c r="MC93" s="2">
        <v>105.1</v>
      </c>
      <c r="MD93" s="2">
        <v>91.2</v>
      </c>
      <c r="ME93" s="2">
        <v>82.2</v>
      </c>
      <c r="MF93" s="2">
        <v>85.4</v>
      </c>
      <c r="MG93" s="2">
        <v>94.3</v>
      </c>
      <c r="MH93" s="2">
        <v>106.3</v>
      </c>
      <c r="MI93" s="2">
        <v>126.2</v>
      </c>
      <c r="MJ93" s="2">
        <v>121.6</v>
      </c>
      <c r="MK93" s="2">
        <v>134.6</v>
      </c>
      <c r="ML93" s="2">
        <v>116.7</v>
      </c>
      <c r="MM93" s="2">
        <v>103.5</v>
      </c>
      <c r="MN93" s="2">
        <v>110.9</v>
      </c>
      <c r="MO93" s="2">
        <v>111.6</v>
      </c>
      <c r="MP93" s="2">
        <v>106.5</v>
      </c>
    </row>
    <row r="94" spans="1:354" x14ac:dyDescent="0.25">
      <c r="A94" t="s">
        <v>92</v>
      </c>
      <c r="B94" s="12" t="s">
        <v>312</v>
      </c>
      <c r="C94" t="s">
        <v>214</v>
      </c>
      <c r="D94" t="str">
        <f t="shared" si="1"/>
        <v>Household goods retailing</v>
      </c>
      <c r="E94" s="2">
        <v>50.4</v>
      </c>
      <c r="F94" s="2">
        <v>57.9</v>
      </c>
      <c r="G94" s="2">
        <v>54.4</v>
      </c>
      <c r="H94" s="2">
        <v>56.2</v>
      </c>
      <c r="I94" s="2">
        <v>55</v>
      </c>
      <c r="J94" s="2">
        <v>55.6</v>
      </c>
      <c r="K94" s="2">
        <v>53.6</v>
      </c>
      <c r="L94" s="2">
        <v>59.6</v>
      </c>
      <c r="M94" s="2">
        <v>87.2</v>
      </c>
      <c r="N94" s="2">
        <v>52</v>
      </c>
      <c r="O94" s="2">
        <v>51.1</v>
      </c>
      <c r="P94" s="2">
        <v>56.3</v>
      </c>
      <c r="Q94" s="2">
        <v>52.9</v>
      </c>
      <c r="R94" s="2">
        <v>60.2</v>
      </c>
      <c r="S94" s="2">
        <v>55.2</v>
      </c>
      <c r="T94" s="2">
        <v>58.3</v>
      </c>
      <c r="U94" s="2">
        <v>64.599999999999994</v>
      </c>
      <c r="V94" s="2">
        <v>61.9</v>
      </c>
      <c r="W94" s="2">
        <v>57.4</v>
      </c>
      <c r="X94" s="2">
        <v>65.7</v>
      </c>
      <c r="Y94" s="2">
        <v>87.7</v>
      </c>
      <c r="Z94" s="2">
        <v>62.9</v>
      </c>
      <c r="AA94" s="2">
        <v>63.4</v>
      </c>
      <c r="AB94" s="2">
        <v>64.8</v>
      </c>
      <c r="AC94" s="2">
        <v>57.7</v>
      </c>
      <c r="AD94" s="2">
        <v>71.5</v>
      </c>
      <c r="AE94" s="2">
        <v>65.099999999999994</v>
      </c>
      <c r="AF94" s="2">
        <v>65.5</v>
      </c>
      <c r="AG94" s="2">
        <v>69</v>
      </c>
      <c r="AH94" s="2">
        <v>66.400000000000006</v>
      </c>
      <c r="AI94" s="2">
        <v>78.599999999999994</v>
      </c>
      <c r="AJ94" s="2">
        <v>84.1</v>
      </c>
      <c r="AK94" s="2">
        <v>111</v>
      </c>
      <c r="AL94" s="2">
        <v>71.2</v>
      </c>
      <c r="AM94" s="2">
        <v>66.5</v>
      </c>
      <c r="AN94" s="2">
        <v>73.7</v>
      </c>
      <c r="AO94" s="2">
        <v>65.900000000000006</v>
      </c>
      <c r="AP94" s="2">
        <v>84.8</v>
      </c>
      <c r="AQ94" s="2">
        <v>71</v>
      </c>
      <c r="AR94" s="2">
        <v>76.8</v>
      </c>
      <c r="AS94" s="2">
        <v>81.900000000000006</v>
      </c>
      <c r="AT94" s="2">
        <v>75</v>
      </c>
      <c r="AU94" s="2">
        <v>81.7</v>
      </c>
      <c r="AV94" s="2">
        <v>83.5</v>
      </c>
      <c r="AW94" s="2">
        <v>110.2</v>
      </c>
      <c r="AX94" s="2">
        <v>76.5</v>
      </c>
      <c r="AY94" s="2">
        <v>69.599999999999994</v>
      </c>
      <c r="AZ94" s="2">
        <v>72.3</v>
      </c>
      <c r="BA94" s="2">
        <v>76.099999999999994</v>
      </c>
      <c r="BB94" s="2">
        <v>87.7</v>
      </c>
      <c r="BC94" s="2">
        <v>77.599999999999994</v>
      </c>
      <c r="BD94" s="2">
        <v>83.7</v>
      </c>
      <c r="BE94" s="2">
        <v>87.7</v>
      </c>
      <c r="BF94" s="2">
        <v>83.2</v>
      </c>
      <c r="BG94" s="2">
        <v>95.4</v>
      </c>
      <c r="BH94" s="2">
        <v>94.1</v>
      </c>
      <c r="BI94" s="2">
        <v>126.7</v>
      </c>
      <c r="BJ94" s="2">
        <v>80.7</v>
      </c>
      <c r="BK94" s="2">
        <v>77.599999999999994</v>
      </c>
      <c r="BL94" s="2">
        <v>76.7</v>
      </c>
      <c r="BM94" s="2">
        <v>81.2</v>
      </c>
      <c r="BN94" s="2">
        <v>96.1</v>
      </c>
      <c r="BO94" s="2">
        <v>89.3</v>
      </c>
      <c r="BP94" s="2">
        <v>98.1</v>
      </c>
      <c r="BQ94" s="2">
        <v>96.9</v>
      </c>
      <c r="BR94" s="2">
        <v>91</v>
      </c>
      <c r="BS94" s="2">
        <v>103.4</v>
      </c>
      <c r="BT94" s="2">
        <v>98.9</v>
      </c>
      <c r="BU94" s="2">
        <v>146.5</v>
      </c>
      <c r="BV94" s="2">
        <v>86.7</v>
      </c>
      <c r="BW94" s="2">
        <v>84.3</v>
      </c>
      <c r="BX94" s="2">
        <v>89.4</v>
      </c>
      <c r="BY94" s="2">
        <v>92.3</v>
      </c>
      <c r="BZ94" s="2">
        <v>101.7</v>
      </c>
      <c r="CA94" s="2">
        <v>95.9</v>
      </c>
      <c r="CB94" s="2">
        <v>98.1</v>
      </c>
      <c r="CC94" s="2">
        <v>97</v>
      </c>
      <c r="CD94" s="2">
        <v>95</v>
      </c>
      <c r="CE94" s="2">
        <v>102.9</v>
      </c>
      <c r="CF94" s="2">
        <v>114.4</v>
      </c>
      <c r="CG94" s="2">
        <v>141.5</v>
      </c>
      <c r="CH94" s="2">
        <v>104</v>
      </c>
      <c r="CI94" s="2">
        <v>96.7</v>
      </c>
      <c r="CJ94" s="2">
        <v>101.2</v>
      </c>
      <c r="CK94" s="2">
        <v>98.4</v>
      </c>
      <c r="CL94" s="2">
        <v>111</v>
      </c>
      <c r="CM94" s="2">
        <v>106.7</v>
      </c>
      <c r="CN94" s="2">
        <v>107.3</v>
      </c>
      <c r="CO94" s="2">
        <v>104.9</v>
      </c>
      <c r="CP94" s="2">
        <v>105.9</v>
      </c>
      <c r="CQ94" s="2">
        <v>109.8</v>
      </c>
      <c r="CR94" s="2">
        <v>124.8</v>
      </c>
      <c r="CS94" s="2">
        <v>143.9</v>
      </c>
      <c r="CT94" s="2">
        <v>101.5</v>
      </c>
      <c r="CU94" s="2">
        <v>94.4</v>
      </c>
      <c r="CV94" s="2">
        <v>108.2</v>
      </c>
      <c r="CW94" s="2">
        <v>98.1</v>
      </c>
      <c r="CX94" s="2">
        <v>109</v>
      </c>
      <c r="CY94" s="2">
        <v>109.7</v>
      </c>
      <c r="CZ94" s="2">
        <v>107.3</v>
      </c>
      <c r="DA94" s="2">
        <v>108.2</v>
      </c>
      <c r="DB94" s="2">
        <v>104.6</v>
      </c>
      <c r="DC94" s="2">
        <v>113.3</v>
      </c>
      <c r="DD94" s="2">
        <v>120.2</v>
      </c>
      <c r="DE94" s="2">
        <v>152.4</v>
      </c>
      <c r="DF94" s="2">
        <v>100.7</v>
      </c>
      <c r="DG94" s="2">
        <v>96.8</v>
      </c>
      <c r="DH94" s="2">
        <v>91</v>
      </c>
      <c r="DI94" s="2">
        <v>95</v>
      </c>
      <c r="DJ94" s="2">
        <v>100.5</v>
      </c>
      <c r="DK94" s="2">
        <v>98.7</v>
      </c>
      <c r="DL94" s="2">
        <v>106.9</v>
      </c>
      <c r="DM94" s="2">
        <v>106.8</v>
      </c>
      <c r="DN94" s="2">
        <v>110.2</v>
      </c>
      <c r="DO94" s="2">
        <v>131.6</v>
      </c>
      <c r="DP94" s="2">
        <v>141.69999999999999</v>
      </c>
      <c r="DQ94" s="2">
        <v>149.1</v>
      </c>
      <c r="DR94" s="2">
        <v>118.8</v>
      </c>
      <c r="DS94" s="2">
        <v>113.4</v>
      </c>
      <c r="DT94" s="2">
        <v>129.80000000000001</v>
      </c>
      <c r="DU94" s="2">
        <v>129.4</v>
      </c>
      <c r="DV94" s="2">
        <v>134.69999999999999</v>
      </c>
      <c r="DW94" s="2">
        <v>130.30000000000001</v>
      </c>
      <c r="DX94" s="2">
        <v>138.9</v>
      </c>
      <c r="DY94" s="2">
        <v>133.19999999999999</v>
      </c>
      <c r="DZ94" s="2">
        <v>145.1</v>
      </c>
      <c r="EA94" s="2">
        <v>165.4</v>
      </c>
      <c r="EB94" s="2">
        <v>161.30000000000001</v>
      </c>
      <c r="EC94" s="2">
        <v>192.9</v>
      </c>
      <c r="ED94" s="2">
        <v>146.6</v>
      </c>
      <c r="EE94" s="2">
        <v>135.1</v>
      </c>
      <c r="EF94" s="2">
        <v>154.1</v>
      </c>
      <c r="EG94" s="2">
        <v>151</v>
      </c>
      <c r="EH94" s="2">
        <v>160.6</v>
      </c>
      <c r="EI94" s="2">
        <v>165.1</v>
      </c>
      <c r="EJ94" s="2">
        <v>177.9</v>
      </c>
      <c r="EK94" s="2">
        <v>167.6</v>
      </c>
      <c r="EL94" s="2">
        <v>166.8</v>
      </c>
      <c r="EM94" s="2">
        <v>172.1</v>
      </c>
      <c r="EN94" s="2">
        <v>185.3</v>
      </c>
      <c r="EO94" s="2">
        <v>247.9</v>
      </c>
      <c r="EP94" s="2">
        <v>174.5</v>
      </c>
      <c r="EQ94" s="2">
        <v>170.7</v>
      </c>
      <c r="ER94" s="2">
        <v>176</v>
      </c>
      <c r="ES94" s="2">
        <v>168.3</v>
      </c>
      <c r="ET94" s="2">
        <v>178.5</v>
      </c>
      <c r="EU94" s="2">
        <v>181.6</v>
      </c>
      <c r="EV94" s="2">
        <v>168.9</v>
      </c>
      <c r="EW94" s="2">
        <v>162</v>
      </c>
      <c r="EX94" s="2">
        <v>171.1</v>
      </c>
      <c r="EY94" s="2">
        <v>172.7</v>
      </c>
      <c r="EZ94" s="2">
        <v>185.7</v>
      </c>
      <c r="FA94" s="2">
        <v>233.9</v>
      </c>
      <c r="FB94" s="2">
        <v>175.6</v>
      </c>
      <c r="FC94" s="2">
        <v>155.9</v>
      </c>
      <c r="FD94" s="2">
        <v>171.8</v>
      </c>
      <c r="FE94" s="2">
        <v>161.9</v>
      </c>
      <c r="FF94" s="2">
        <v>183.9</v>
      </c>
      <c r="FG94" s="2">
        <v>182.3</v>
      </c>
      <c r="FH94" s="2">
        <v>173.2</v>
      </c>
      <c r="FI94" s="2">
        <v>177.5</v>
      </c>
      <c r="FJ94" s="2">
        <v>186.8</v>
      </c>
      <c r="FK94" s="2">
        <v>202</v>
      </c>
      <c r="FL94" s="2">
        <v>211.9</v>
      </c>
      <c r="FM94" s="2">
        <v>270.39999999999998</v>
      </c>
      <c r="FN94" s="2">
        <v>185</v>
      </c>
      <c r="FO94" s="2">
        <v>177.6</v>
      </c>
      <c r="FP94" s="2">
        <v>171.3</v>
      </c>
      <c r="FQ94" s="2">
        <v>172.3</v>
      </c>
      <c r="FR94" s="2">
        <v>183.6</v>
      </c>
      <c r="FS94" s="2">
        <v>180.1</v>
      </c>
      <c r="FT94" s="2">
        <v>197</v>
      </c>
      <c r="FU94" s="2">
        <v>204.3</v>
      </c>
      <c r="FV94" s="2">
        <v>181.5</v>
      </c>
      <c r="FW94" s="2">
        <v>222.3</v>
      </c>
      <c r="FX94" s="2">
        <v>223.5</v>
      </c>
      <c r="FY94" s="2">
        <v>267.39999999999998</v>
      </c>
      <c r="FZ94" s="2">
        <v>228.2</v>
      </c>
      <c r="GA94" s="2">
        <v>200.6</v>
      </c>
      <c r="GB94" s="2">
        <v>201.3</v>
      </c>
      <c r="GC94" s="2">
        <v>214.6</v>
      </c>
      <c r="GD94" s="2">
        <v>223.8</v>
      </c>
      <c r="GE94" s="2">
        <v>209.9</v>
      </c>
      <c r="GF94" s="2">
        <v>216.2</v>
      </c>
      <c r="GG94" s="2">
        <v>218</v>
      </c>
      <c r="GH94" s="2">
        <v>224.9</v>
      </c>
      <c r="GI94" s="2">
        <v>239.4</v>
      </c>
      <c r="GJ94" s="2">
        <v>248.3</v>
      </c>
      <c r="GK94" s="2">
        <v>298.8</v>
      </c>
      <c r="GL94" s="2">
        <v>244.3</v>
      </c>
      <c r="GM94" s="2">
        <v>207.4</v>
      </c>
      <c r="GN94" s="2">
        <v>230.9</v>
      </c>
      <c r="GO94" s="2">
        <v>225.6</v>
      </c>
      <c r="GP94" s="2">
        <v>228.7</v>
      </c>
      <c r="GQ94" s="2">
        <v>237.3</v>
      </c>
      <c r="GR94" s="2">
        <v>213.6</v>
      </c>
      <c r="GS94" s="2">
        <v>205.6</v>
      </c>
      <c r="GT94" s="2">
        <v>205.8</v>
      </c>
      <c r="GU94" s="2">
        <v>238.4</v>
      </c>
      <c r="GV94" s="2">
        <v>235.1</v>
      </c>
      <c r="GW94" s="2">
        <v>299.60000000000002</v>
      </c>
      <c r="GX94" s="2">
        <v>222.4</v>
      </c>
      <c r="GY94" s="2">
        <v>215.1</v>
      </c>
      <c r="GZ94" s="2">
        <v>232.6</v>
      </c>
      <c r="HA94" s="2">
        <v>217.1</v>
      </c>
      <c r="HB94" s="2">
        <v>239.4</v>
      </c>
      <c r="HC94" s="2">
        <v>237.2</v>
      </c>
      <c r="HD94" s="2">
        <v>245.3</v>
      </c>
      <c r="HE94" s="2">
        <v>247</v>
      </c>
      <c r="HF94" s="2">
        <v>242.4</v>
      </c>
      <c r="HG94" s="2">
        <v>260.2</v>
      </c>
      <c r="HH94" s="2">
        <v>269.10000000000002</v>
      </c>
      <c r="HI94" s="2">
        <v>322.5</v>
      </c>
      <c r="HJ94" s="2">
        <v>249.1</v>
      </c>
      <c r="HK94" s="2">
        <v>243.8</v>
      </c>
      <c r="HL94" s="2">
        <v>252.4</v>
      </c>
      <c r="HM94" s="2">
        <v>232.3</v>
      </c>
      <c r="HN94" s="2">
        <v>248.9</v>
      </c>
      <c r="HO94" s="2">
        <v>284.39999999999998</v>
      </c>
      <c r="HP94" s="2">
        <v>243.5</v>
      </c>
      <c r="HQ94" s="2">
        <v>254.1</v>
      </c>
      <c r="HR94" s="2">
        <v>264</v>
      </c>
      <c r="HS94" s="2">
        <v>252.4</v>
      </c>
      <c r="HT94" s="2">
        <v>266.60000000000002</v>
      </c>
      <c r="HU94" s="2">
        <v>320.89999999999998</v>
      </c>
      <c r="HV94" s="2">
        <v>244.4</v>
      </c>
      <c r="HW94" s="2">
        <v>217.6</v>
      </c>
      <c r="HX94" s="2">
        <v>240</v>
      </c>
      <c r="HY94" s="2">
        <v>227.6</v>
      </c>
      <c r="HZ94" s="2">
        <v>227.6</v>
      </c>
      <c r="IA94" s="2">
        <v>244.2</v>
      </c>
      <c r="IB94" s="2">
        <v>247.1</v>
      </c>
      <c r="IC94" s="2">
        <v>251.3</v>
      </c>
      <c r="ID94" s="2">
        <v>239.7</v>
      </c>
      <c r="IE94" s="2">
        <v>271.8</v>
      </c>
      <c r="IF94" s="2">
        <v>277.2</v>
      </c>
      <c r="IG94" s="2">
        <v>327.7</v>
      </c>
      <c r="IH94" s="2">
        <v>269.39999999999998</v>
      </c>
      <c r="II94" s="2">
        <v>231</v>
      </c>
      <c r="IJ94" s="2">
        <v>247.7</v>
      </c>
      <c r="IK94" s="2">
        <v>236.4</v>
      </c>
      <c r="IL94" s="2">
        <v>256.10000000000002</v>
      </c>
      <c r="IM94" s="2">
        <v>253.4</v>
      </c>
      <c r="IN94" s="2">
        <v>224.5</v>
      </c>
      <c r="IO94" s="2">
        <v>238.3</v>
      </c>
      <c r="IP94" s="2">
        <v>229.6</v>
      </c>
      <c r="IQ94" s="2">
        <v>274.60000000000002</v>
      </c>
      <c r="IR94" s="2">
        <v>277.8</v>
      </c>
      <c r="IS94" s="2">
        <v>323.7</v>
      </c>
      <c r="IT94" s="2">
        <v>264.60000000000002</v>
      </c>
      <c r="IU94" s="2">
        <v>230.1</v>
      </c>
      <c r="IV94" s="2">
        <v>248.1</v>
      </c>
      <c r="IW94" s="2">
        <v>242.9</v>
      </c>
      <c r="IX94" s="2">
        <v>266</v>
      </c>
      <c r="IY94" s="2">
        <v>261.10000000000002</v>
      </c>
      <c r="IZ94" s="2">
        <v>288</v>
      </c>
      <c r="JA94" s="2">
        <v>291.5</v>
      </c>
      <c r="JB94" s="2">
        <v>289.39999999999998</v>
      </c>
      <c r="JC94" s="2">
        <v>334.2</v>
      </c>
      <c r="JD94" s="2">
        <v>339.6</v>
      </c>
      <c r="JE94" s="2">
        <v>400.4</v>
      </c>
      <c r="JF94" s="2">
        <v>333</v>
      </c>
      <c r="JG94" s="2">
        <v>281.2</v>
      </c>
      <c r="JH94" s="2">
        <v>307.39999999999998</v>
      </c>
      <c r="JI94" s="2">
        <v>298.8</v>
      </c>
      <c r="JJ94" s="2">
        <v>316.3</v>
      </c>
      <c r="JK94" s="2">
        <v>334</v>
      </c>
      <c r="JL94" s="2">
        <v>346.8</v>
      </c>
      <c r="JM94" s="2">
        <v>330.1</v>
      </c>
      <c r="JN94" s="2">
        <v>348.6</v>
      </c>
      <c r="JO94" s="2">
        <v>371.6</v>
      </c>
      <c r="JP94" s="2">
        <v>375</v>
      </c>
      <c r="JQ94" s="2">
        <v>462.6</v>
      </c>
      <c r="JR94" s="2">
        <v>357.9</v>
      </c>
      <c r="JS94" s="2">
        <v>316.10000000000002</v>
      </c>
      <c r="JT94" s="2">
        <v>336.1</v>
      </c>
      <c r="JU94" s="2">
        <v>337.5</v>
      </c>
      <c r="JV94" s="2">
        <v>342</v>
      </c>
      <c r="JW94" s="2">
        <v>348.7</v>
      </c>
      <c r="JX94" s="2">
        <v>364.1</v>
      </c>
      <c r="JY94" s="2">
        <v>370.1</v>
      </c>
      <c r="JZ94" s="2">
        <v>360.5</v>
      </c>
      <c r="KA94" s="2">
        <v>391.7</v>
      </c>
      <c r="KB94" s="2">
        <v>406.4</v>
      </c>
      <c r="KC94" s="2">
        <v>516.9</v>
      </c>
      <c r="KD94" s="2">
        <v>373.9</v>
      </c>
      <c r="KE94" s="2">
        <v>344.1</v>
      </c>
      <c r="KF94" s="2">
        <v>369.6</v>
      </c>
      <c r="KG94" s="2">
        <v>371.3</v>
      </c>
      <c r="KH94" s="2">
        <v>396.5</v>
      </c>
      <c r="KI94" s="2">
        <v>401.5</v>
      </c>
      <c r="KJ94" s="2">
        <v>411.2</v>
      </c>
      <c r="KK94" s="2">
        <v>418.5</v>
      </c>
      <c r="KL94" s="2">
        <v>434.8</v>
      </c>
      <c r="KM94" s="2">
        <v>443.4</v>
      </c>
      <c r="KN94" s="2">
        <v>452.4</v>
      </c>
      <c r="KO94" s="2">
        <v>554.29999999999995</v>
      </c>
      <c r="KP94" s="2">
        <v>431.9</v>
      </c>
      <c r="KQ94" s="2">
        <v>380.3</v>
      </c>
      <c r="KR94" s="2">
        <v>421.4</v>
      </c>
      <c r="KS94" s="2">
        <v>390.6</v>
      </c>
      <c r="KT94" s="2">
        <v>426.2</v>
      </c>
      <c r="KU94" s="2">
        <v>441.3</v>
      </c>
      <c r="KV94" s="2">
        <v>405.2</v>
      </c>
      <c r="KW94" s="2">
        <v>415.8</v>
      </c>
      <c r="KX94" s="2">
        <v>424.9</v>
      </c>
      <c r="KY94" s="2">
        <v>438</v>
      </c>
      <c r="KZ94" s="2">
        <v>462.6</v>
      </c>
      <c r="LA94" s="2">
        <v>551.9</v>
      </c>
      <c r="LB94" s="2">
        <v>406.7</v>
      </c>
      <c r="LC94" s="2">
        <v>360.1</v>
      </c>
      <c r="LD94" s="2">
        <v>373.1</v>
      </c>
      <c r="LE94" s="2">
        <v>367.3</v>
      </c>
      <c r="LF94" s="2">
        <v>381.7</v>
      </c>
      <c r="LG94" s="2">
        <v>381.2</v>
      </c>
      <c r="LH94" s="2">
        <v>390.3</v>
      </c>
      <c r="LI94" s="2">
        <v>383.6</v>
      </c>
      <c r="LJ94" s="2">
        <v>372.9</v>
      </c>
      <c r="LK94" s="2">
        <v>398</v>
      </c>
      <c r="LL94" s="2">
        <v>404.1</v>
      </c>
      <c r="LM94" s="2">
        <v>549.70000000000005</v>
      </c>
      <c r="LN94" s="2">
        <v>402.1</v>
      </c>
      <c r="LO94" s="2">
        <v>332.3</v>
      </c>
      <c r="LP94" s="2">
        <v>361</v>
      </c>
      <c r="LQ94" s="2">
        <v>366</v>
      </c>
      <c r="LR94" s="2">
        <v>395.7</v>
      </c>
      <c r="LS94" s="2">
        <v>415.4</v>
      </c>
      <c r="LT94" s="2">
        <v>405.1</v>
      </c>
      <c r="LU94" s="2">
        <v>397.3</v>
      </c>
      <c r="LV94" s="2">
        <v>398.9</v>
      </c>
      <c r="LW94" s="2">
        <v>427.1</v>
      </c>
      <c r="LX94" s="2">
        <v>437.8</v>
      </c>
      <c r="LY94" s="2">
        <v>539.4</v>
      </c>
      <c r="LZ94" s="2">
        <v>404.5</v>
      </c>
      <c r="MA94" s="2">
        <v>347.9</v>
      </c>
      <c r="MB94" s="2">
        <v>364.2</v>
      </c>
      <c r="MC94" s="2">
        <v>352.7</v>
      </c>
      <c r="MD94" s="2">
        <v>360.5</v>
      </c>
      <c r="ME94" s="2">
        <v>379.2</v>
      </c>
      <c r="MF94" s="2">
        <v>381.5</v>
      </c>
      <c r="MG94" s="2">
        <v>371.9</v>
      </c>
      <c r="MH94" s="2">
        <v>376.2</v>
      </c>
      <c r="MI94" s="2">
        <v>428.9</v>
      </c>
      <c r="MJ94" s="2">
        <v>430.7</v>
      </c>
      <c r="MK94" s="2">
        <v>548.1</v>
      </c>
      <c r="ML94" s="2">
        <v>408.5</v>
      </c>
      <c r="MM94" s="2">
        <v>366.5</v>
      </c>
      <c r="MN94" s="2">
        <v>391.6</v>
      </c>
      <c r="MO94" s="2">
        <v>381.1</v>
      </c>
      <c r="MP94" s="2">
        <v>394.7</v>
      </c>
    </row>
    <row r="95" spans="1:354" x14ac:dyDescent="0.25">
      <c r="A95" t="s">
        <v>93</v>
      </c>
      <c r="B95" s="12" t="s">
        <v>313</v>
      </c>
      <c r="C95" t="s">
        <v>214</v>
      </c>
      <c r="D95" t="str">
        <f t="shared" si="1"/>
        <v>Clothing retailing</v>
      </c>
      <c r="E95" s="2">
        <v>21.4</v>
      </c>
      <c r="F95" s="2">
        <v>24.1</v>
      </c>
      <c r="G95" s="2">
        <v>21.4</v>
      </c>
      <c r="H95" s="2">
        <v>21.8</v>
      </c>
      <c r="I95" s="2">
        <v>18.7</v>
      </c>
      <c r="J95" s="2">
        <v>19.5</v>
      </c>
      <c r="K95" s="2">
        <v>20.8</v>
      </c>
      <c r="L95" s="2">
        <v>23.8</v>
      </c>
      <c r="M95" s="2">
        <v>34.799999999999997</v>
      </c>
      <c r="N95" s="2">
        <v>18.8</v>
      </c>
      <c r="O95" s="2">
        <v>18</v>
      </c>
      <c r="P95" s="2">
        <v>19.7</v>
      </c>
      <c r="Q95" s="2">
        <v>22.2</v>
      </c>
      <c r="R95" s="2">
        <v>25</v>
      </c>
      <c r="S95" s="2">
        <v>22.2</v>
      </c>
      <c r="T95" s="2">
        <v>24.7</v>
      </c>
      <c r="U95" s="2">
        <v>24.1</v>
      </c>
      <c r="V95" s="2">
        <v>25.6</v>
      </c>
      <c r="W95" s="2">
        <v>24.2</v>
      </c>
      <c r="X95" s="2">
        <v>26</v>
      </c>
      <c r="Y95" s="2">
        <v>40.1</v>
      </c>
      <c r="Z95" s="2">
        <v>21.5</v>
      </c>
      <c r="AA95" s="2">
        <v>21.7</v>
      </c>
      <c r="AB95" s="2">
        <v>25.1</v>
      </c>
      <c r="AC95" s="2">
        <v>22.6</v>
      </c>
      <c r="AD95" s="2">
        <v>29.6</v>
      </c>
      <c r="AE95" s="2">
        <v>22.7</v>
      </c>
      <c r="AF95" s="2">
        <v>26.5</v>
      </c>
      <c r="AG95" s="2">
        <v>26.9</v>
      </c>
      <c r="AH95" s="2">
        <v>25.5</v>
      </c>
      <c r="AI95" s="2">
        <v>27.9</v>
      </c>
      <c r="AJ95" s="2">
        <v>30.7</v>
      </c>
      <c r="AK95" s="2">
        <v>42.5</v>
      </c>
      <c r="AL95" s="2">
        <v>24.6</v>
      </c>
      <c r="AM95" s="2">
        <v>22.2</v>
      </c>
      <c r="AN95" s="2">
        <v>25</v>
      </c>
      <c r="AO95" s="2">
        <v>28.8</v>
      </c>
      <c r="AP95" s="2">
        <v>35.299999999999997</v>
      </c>
      <c r="AQ95" s="2">
        <v>28.5</v>
      </c>
      <c r="AR95" s="2">
        <v>35.6</v>
      </c>
      <c r="AS95" s="2">
        <v>32.6</v>
      </c>
      <c r="AT95" s="2">
        <v>30.8</v>
      </c>
      <c r="AU95" s="2">
        <v>31.5</v>
      </c>
      <c r="AV95" s="2">
        <v>34</v>
      </c>
      <c r="AW95" s="2">
        <v>48.9</v>
      </c>
      <c r="AX95" s="2">
        <v>28.3</v>
      </c>
      <c r="AY95" s="2">
        <v>29</v>
      </c>
      <c r="AZ95" s="2">
        <v>29.6</v>
      </c>
      <c r="BA95" s="2">
        <v>31.2</v>
      </c>
      <c r="BB95" s="2">
        <v>38.200000000000003</v>
      </c>
      <c r="BC95" s="2">
        <v>32.799999999999997</v>
      </c>
      <c r="BD95" s="2">
        <v>36.799999999999997</v>
      </c>
      <c r="BE95" s="2">
        <v>34.9</v>
      </c>
      <c r="BF95" s="2">
        <v>33.9</v>
      </c>
      <c r="BG95" s="2">
        <v>36.1</v>
      </c>
      <c r="BH95" s="2">
        <v>37</v>
      </c>
      <c r="BI95" s="2">
        <v>57.4</v>
      </c>
      <c r="BJ95" s="2">
        <v>31.9</v>
      </c>
      <c r="BK95" s="2">
        <v>28.2</v>
      </c>
      <c r="BL95" s="2">
        <v>31</v>
      </c>
      <c r="BM95" s="2">
        <v>35.6</v>
      </c>
      <c r="BN95" s="2">
        <v>41.8</v>
      </c>
      <c r="BO95" s="2">
        <v>36.700000000000003</v>
      </c>
      <c r="BP95" s="2">
        <v>40.799999999999997</v>
      </c>
      <c r="BQ95" s="2">
        <v>35.299999999999997</v>
      </c>
      <c r="BR95" s="2">
        <v>36.700000000000003</v>
      </c>
      <c r="BS95" s="2">
        <v>39.9</v>
      </c>
      <c r="BT95" s="2">
        <v>39.299999999999997</v>
      </c>
      <c r="BU95" s="2">
        <v>62</v>
      </c>
      <c r="BV95" s="2">
        <v>29.3</v>
      </c>
      <c r="BW95" s="2">
        <v>29.5</v>
      </c>
      <c r="BX95" s="2">
        <v>33.700000000000003</v>
      </c>
      <c r="BY95" s="2">
        <v>36</v>
      </c>
      <c r="BZ95" s="2">
        <v>41.5</v>
      </c>
      <c r="CA95" s="2">
        <v>38.799999999999997</v>
      </c>
      <c r="CB95" s="2">
        <v>36.299999999999997</v>
      </c>
      <c r="CC95" s="2">
        <v>34.4</v>
      </c>
      <c r="CD95" s="2">
        <v>34.299999999999997</v>
      </c>
      <c r="CE95" s="2">
        <v>35.4</v>
      </c>
      <c r="CF95" s="2">
        <v>38.5</v>
      </c>
      <c r="CG95" s="2">
        <v>55.7</v>
      </c>
      <c r="CH95" s="2">
        <v>35.4</v>
      </c>
      <c r="CI95" s="2">
        <v>32</v>
      </c>
      <c r="CJ95" s="2">
        <v>37.299999999999997</v>
      </c>
      <c r="CK95" s="2">
        <v>42.8</v>
      </c>
      <c r="CL95" s="2">
        <v>45.9</v>
      </c>
      <c r="CM95" s="2">
        <v>40.700000000000003</v>
      </c>
      <c r="CN95" s="2">
        <v>41.2</v>
      </c>
      <c r="CO95" s="2">
        <v>41.2</v>
      </c>
      <c r="CP95" s="2">
        <v>39.299999999999997</v>
      </c>
      <c r="CQ95" s="2">
        <v>41.6</v>
      </c>
      <c r="CR95" s="2">
        <v>44.5</v>
      </c>
      <c r="CS95" s="2">
        <v>53.3</v>
      </c>
      <c r="CT95" s="2">
        <v>36.1</v>
      </c>
      <c r="CU95" s="2">
        <v>29.8</v>
      </c>
      <c r="CV95" s="2">
        <v>35.299999999999997</v>
      </c>
      <c r="CW95" s="2">
        <v>39.5</v>
      </c>
      <c r="CX95" s="2">
        <v>42.3</v>
      </c>
      <c r="CY95" s="2">
        <v>40.299999999999997</v>
      </c>
      <c r="CZ95" s="2">
        <v>38.1</v>
      </c>
      <c r="DA95" s="2">
        <v>38.5</v>
      </c>
      <c r="DB95" s="2">
        <v>34.200000000000003</v>
      </c>
      <c r="DC95" s="2">
        <v>35.5</v>
      </c>
      <c r="DD95" s="2">
        <v>36.700000000000003</v>
      </c>
      <c r="DE95" s="2">
        <v>52.4</v>
      </c>
      <c r="DF95" s="2">
        <v>32.9</v>
      </c>
      <c r="DG95" s="2">
        <v>28.6</v>
      </c>
      <c r="DH95" s="2">
        <v>32.1</v>
      </c>
      <c r="DI95" s="2">
        <v>38.799999999999997</v>
      </c>
      <c r="DJ95" s="2">
        <v>41.8</v>
      </c>
      <c r="DK95" s="2">
        <v>42.4</v>
      </c>
      <c r="DL95" s="2">
        <v>43.7</v>
      </c>
      <c r="DM95" s="2">
        <v>44.8</v>
      </c>
      <c r="DN95" s="2">
        <v>37.1</v>
      </c>
      <c r="DO95" s="2">
        <v>44.6</v>
      </c>
      <c r="DP95" s="2">
        <v>42.2</v>
      </c>
      <c r="DQ95" s="2">
        <v>60.9</v>
      </c>
      <c r="DR95" s="2">
        <v>37.799999999999997</v>
      </c>
      <c r="DS95" s="2">
        <v>35.6</v>
      </c>
      <c r="DT95" s="2">
        <v>39.299999999999997</v>
      </c>
      <c r="DU95" s="2">
        <v>43.5</v>
      </c>
      <c r="DV95" s="2">
        <v>49.7</v>
      </c>
      <c r="DW95" s="2">
        <v>47.6</v>
      </c>
      <c r="DX95" s="2">
        <v>46.9</v>
      </c>
      <c r="DY95" s="2">
        <v>46.2</v>
      </c>
      <c r="DZ95" s="2">
        <v>50.8</v>
      </c>
      <c r="EA95" s="2">
        <v>58.7</v>
      </c>
      <c r="EB95" s="2">
        <v>56.3</v>
      </c>
      <c r="EC95" s="2">
        <v>84.4</v>
      </c>
      <c r="ED95" s="2">
        <v>49.4</v>
      </c>
      <c r="EE95" s="2">
        <v>43.3</v>
      </c>
      <c r="EF95" s="2">
        <v>44.3</v>
      </c>
      <c r="EG95" s="2">
        <v>48.6</v>
      </c>
      <c r="EH95" s="2">
        <v>51.7</v>
      </c>
      <c r="EI95" s="2">
        <v>50.8</v>
      </c>
      <c r="EJ95" s="2">
        <v>50.2</v>
      </c>
      <c r="EK95" s="2">
        <v>45.5</v>
      </c>
      <c r="EL95" s="2">
        <v>45.5</v>
      </c>
      <c r="EM95" s="2">
        <v>45.8</v>
      </c>
      <c r="EN95" s="2">
        <v>49.2</v>
      </c>
      <c r="EO95" s="2">
        <v>82.1</v>
      </c>
      <c r="EP95" s="2">
        <v>50.3</v>
      </c>
      <c r="EQ95" s="2">
        <v>45.3</v>
      </c>
      <c r="ER95" s="2">
        <v>47.2</v>
      </c>
      <c r="ES95" s="2">
        <v>50.7</v>
      </c>
      <c r="ET95" s="2">
        <v>56.1</v>
      </c>
      <c r="EU95" s="2">
        <v>57.4</v>
      </c>
      <c r="EV95" s="2">
        <v>53.9</v>
      </c>
      <c r="EW95" s="2">
        <v>55.4</v>
      </c>
      <c r="EX95" s="2">
        <v>58.2</v>
      </c>
      <c r="EY95" s="2">
        <v>58.9</v>
      </c>
      <c r="EZ95" s="2">
        <v>64.599999999999994</v>
      </c>
      <c r="FA95" s="2">
        <v>86.8</v>
      </c>
      <c r="FB95" s="2">
        <v>50.3</v>
      </c>
      <c r="FC95" s="2">
        <v>46.1</v>
      </c>
      <c r="FD95" s="2">
        <v>52.6</v>
      </c>
      <c r="FE95" s="2">
        <v>56.2</v>
      </c>
      <c r="FF95" s="2">
        <v>65.3</v>
      </c>
      <c r="FG95" s="2">
        <v>61.2</v>
      </c>
      <c r="FH95" s="2">
        <v>59</v>
      </c>
      <c r="FI95" s="2">
        <v>58</v>
      </c>
      <c r="FJ95" s="2">
        <v>60.8</v>
      </c>
      <c r="FK95" s="2">
        <v>61.4</v>
      </c>
      <c r="FL95" s="2">
        <v>65.3</v>
      </c>
      <c r="FM95" s="2">
        <v>87.2</v>
      </c>
      <c r="FN95" s="2">
        <v>54.9</v>
      </c>
      <c r="FO95" s="2">
        <v>47.4</v>
      </c>
      <c r="FP95" s="2">
        <v>53.5</v>
      </c>
      <c r="FQ95" s="2">
        <v>59.2</v>
      </c>
      <c r="FR95" s="2">
        <v>67.900000000000006</v>
      </c>
      <c r="FS95" s="2">
        <v>64.900000000000006</v>
      </c>
      <c r="FT95" s="2">
        <v>61.7</v>
      </c>
      <c r="FU95" s="2">
        <v>57.8</v>
      </c>
      <c r="FV95" s="2">
        <v>52.5</v>
      </c>
      <c r="FW95" s="2">
        <v>61.3</v>
      </c>
      <c r="FX95" s="2">
        <v>60.3</v>
      </c>
      <c r="FY95" s="2">
        <v>83.2</v>
      </c>
      <c r="FZ95" s="2">
        <v>55</v>
      </c>
      <c r="GA95" s="2">
        <v>45.4</v>
      </c>
      <c r="GB95" s="2">
        <v>51.3</v>
      </c>
      <c r="GC95" s="2">
        <v>51.3</v>
      </c>
      <c r="GD95" s="2">
        <v>59.1</v>
      </c>
      <c r="GE95" s="2">
        <v>46.2</v>
      </c>
      <c r="GF95" s="2">
        <v>43.1</v>
      </c>
      <c r="GG95" s="2">
        <v>38.799999999999997</v>
      </c>
      <c r="GH95" s="2">
        <v>37.200000000000003</v>
      </c>
      <c r="GI95" s="2">
        <v>44.3</v>
      </c>
      <c r="GJ95" s="2">
        <v>43.3</v>
      </c>
      <c r="GK95" s="2">
        <v>62.4</v>
      </c>
      <c r="GL95" s="2">
        <v>44</v>
      </c>
      <c r="GM95" s="2">
        <v>35.9</v>
      </c>
      <c r="GN95" s="2">
        <v>39.9</v>
      </c>
      <c r="GO95" s="2">
        <v>42.3</v>
      </c>
      <c r="GP95" s="2">
        <v>46</v>
      </c>
      <c r="GQ95" s="2">
        <v>42.5</v>
      </c>
      <c r="GR95" s="2">
        <v>47.7</v>
      </c>
      <c r="GS95" s="2">
        <v>42.1</v>
      </c>
      <c r="GT95" s="2">
        <v>43.4</v>
      </c>
      <c r="GU95" s="2">
        <v>48.3</v>
      </c>
      <c r="GV95" s="2">
        <v>49.4</v>
      </c>
      <c r="GW95" s="2">
        <v>69</v>
      </c>
      <c r="GX95" s="2">
        <v>46.1</v>
      </c>
      <c r="GY95" s="2">
        <v>39.299999999999997</v>
      </c>
      <c r="GZ95" s="2">
        <v>47.6</v>
      </c>
      <c r="HA95" s="2">
        <v>49.5</v>
      </c>
      <c r="HB95" s="2">
        <v>57.4</v>
      </c>
      <c r="HC95" s="2">
        <v>52.2</v>
      </c>
      <c r="HD95" s="2">
        <v>52</v>
      </c>
      <c r="HE95" s="2">
        <v>45.9</v>
      </c>
      <c r="HF95" s="2">
        <v>49.1</v>
      </c>
      <c r="HG95" s="2">
        <v>56.4</v>
      </c>
      <c r="HH95" s="2">
        <v>60.6</v>
      </c>
      <c r="HI95" s="2">
        <v>85.7</v>
      </c>
      <c r="HJ95" s="2">
        <v>49.3</v>
      </c>
      <c r="HK95" s="2">
        <v>45.2</v>
      </c>
      <c r="HL95" s="2">
        <v>51.5</v>
      </c>
      <c r="HM95" s="2">
        <v>59.9</v>
      </c>
      <c r="HN95" s="2">
        <v>67.599999999999994</v>
      </c>
      <c r="HO95" s="2">
        <v>77.5</v>
      </c>
      <c r="HP95" s="2">
        <v>51.2</v>
      </c>
      <c r="HQ95" s="2">
        <v>53.6</v>
      </c>
      <c r="HR95" s="2">
        <v>58</v>
      </c>
      <c r="HS95" s="2">
        <v>57.7</v>
      </c>
      <c r="HT95" s="2">
        <v>60.9</v>
      </c>
      <c r="HU95" s="2">
        <v>85.2</v>
      </c>
      <c r="HV95" s="2">
        <v>53.2</v>
      </c>
      <c r="HW95" s="2">
        <v>48.6</v>
      </c>
      <c r="HX95" s="2">
        <v>54.1</v>
      </c>
      <c r="HY95" s="2">
        <v>54.2</v>
      </c>
      <c r="HZ95" s="2">
        <v>62.9</v>
      </c>
      <c r="IA95" s="2">
        <v>59.4</v>
      </c>
      <c r="IB95" s="2">
        <v>55.5</v>
      </c>
      <c r="IC95" s="2">
        <v>55.8</v>
      </c>
      <c r="ID95" s="2">
        <v>52.3</v>
      </c>
      <c r="IE95" s="2">
        <v>62.6</v>
      </c>
      <c r="IF95" s="2">
        <v>71.900000000000006</v>
      </c>
      <c r="IG95" s="2">
        <v>102.9</v>
      </c>
      <c r="IH95" s="2">
        <v>61.8</v>
      </c>
      <c r="II95" s="2">
        <v>51.9</v>
      </c>
      <c r="IJ95" s="2">
        <v>59.6</v>
      </c>
      <c r="IK95" s="2">
        <v>67.599999999999994</v>
      </c>
      <c r="IL95" s="2">
        <v>72.599999999999994</v>
      </c>
      <c r="IM95" s="2">
        <v>69.2</v>
      </c>
      <c r="IN95" s="2">
        <v>63.1</v>
      </c>
      <c r="IO95" s="2">
        <v>66.5</v>
      </c>
      <c r="IP95" s="2">
        <v>60.2</v>
      </c>
      <c r="IQ95" s="2">
        <v>65.7</v>
      </c>
      <c r="IR95" s="2">
        <v>68.7</v>
      </c>
      <c r="IS95" s="2">
        <v>101.9</v>
      </c>
      <c r="IT95" s="2">
        <v>61.6</v>
      </c>
      <c r="IU95" s="2">
        <v>50.5</v>
      </c>
      <c r="IV95" s="2">
        <v>58.3</v>
      </c>
      <c r="IW95" s="2">
        <v>62.7</v>
      </c>
      <c r="IX95" s="2">
        <v>68.7</v>
      </c>
      <c r="IY95" s="2">
        <v>66.3</v>
      </c>
      <c r="IZ95" s="2">
        <v>72.5</v>
      </c>
      <c r="JA95" s="2">
        <v>65.900000000000006</v>
      </c>
      <c r="JB95" s="2">
        <v>66.099999999999994</v>
      </c>
      <c r="JC95" s="2">
        <v>69.8</v>
      </c>
      <c r="JD95" s="2">
        <v>74.099999999999994</v>
      </c>
      <c r="JE95" s="2">
        <v>105.9</v>
      </c>
      <c r="JF95" s="2">
        <v>74</v>
      </c>
      <c r="JG95" s="2">
        <v>58.2</v>
      </c>
      <c r="JH95" s="2">
        <v>65.900000000000006</v>
      </c>
      <c r="JI95" s="2">
        <v>71.400000000000006</v>
      </c>
      <c r="JJ95" s="2">
        <v>74.2</v>
      </c>
      <c r="JK95" s="2">
        <v>72.900000000000006</v>
      </c>
      <c r="JL95" s="2">
        <v>72.900000000000006</v>
      </c>
      <c r="JM95" s="2">
        <v>66.5</v>
      </c>
      <c r="JN95" s="2">
        <v>70.8</v>
      </c>
      <c r="JO95" s="2">
        <v>78.099999999999994</v>
      </c>
      <c r="JP95" s="2">
        <v>77.2</v>
      </c>
      <c r="JQ95" s="2">
        <v>112</v>
      </c>
      <c r="JR95" s="2">
        <v>67.3</v>
      </c>
      <c r="JS95" s="2">
        <v>58.3</v>
      </c>
      <c r="JT95" s="2">
        <v>68.3</v>
      </c>
      <c r="JU95" s="2">
        <v>77.2</v>
      </c>
      <c r="JV95" s="2">
        <v>77.8</v>
      </c>
      <c r="JW95" s="2">
        <v>84.1</v>
      </c>
      <c r="JX95" s="2">
        <v>73.400000000000006</v>
      </c>
      <c r="JY95" s="2">
        <v>70.3</v>
      </c>
      <c r="JZ95" s="2">
        <v>72</v>
      </c>
      <c r="KA95" s="2">
        <v>79.900000000000006</v>
      </c>
      <c r="KB95" s="2">
        <v>85.5</v>
      </c>
      <c r="KC95" s="2">
        <v>119.6</v>
      </c>
      <c r="KD95" s="2">
        <v>74.099999999999994</v>
      </c>
      <c r="KE95" s="2">
        <v>65.400000000000006</v>
      </c>
      <c r="KF95" s="2">
        <v>72.900000000000006</v>
      </c>
      <c r="KG95" s="2">
        <v>87.8</v>
      </c>
      <c r="KH95" s="2">
        <v>89.1</v>
      </c>
      <c r="KI95" s="2">
        <v>88.4</v>
      </c>
      <c r="KJ95" s="2">
        <v>91.8</v>
      </c>
      <c r="KK95" s="2">
        <v>90.9</v>
      </c>
      <c r="KL95" s="2">
        <v>91.2</v>
      </c>
      <c r="KM95" s="2">
        <v>103.2</v>
      </c>
      <c r="KN95" s="2">
        <v>105.4</v>
      </c>
      <c r="KO95" s="2">
        <v>148.69999999999999</v>
      </c>
      <c r="KP95" s="2">
        <v>87.4</v>
      </c>
      <c r="KQ95" s="2">
        <v>83</v>
      </c>
      <c r="KR95" s="2">
        <v>98.3</v>
      </c>
      <c r="KS95" s="2">
        <v>102.7</v>
      </c>
      <c r="KT95" s="2">
        <v>111.8</v>
      </c>
      <c r="KU95" s="2">
        <v>101.1</v>
      </c>
      <c r="KV95" s="2">
        <v>102.1</v>
      </c>
      <c r="KW95" s="2">
        <v>102.7</v>
      </c>
      <c r="KX95" s="2">
        <v>103.8</v>
      </c>
      <c r="KY95" s="2">
        <v>118</v>
      </c>
      <c r="KZ95" s="2">
        <v>120.1</v>
      </c>
      <c r="LA95" s="2">
        <v>156.5</v>
      </c>
      <c r="LB95" s="2">
        <v>93.3</v>
      </c>
      <c r="LC95" s="2">
        <v>80.5</v>
      </c>
      <c r="LD95" s="2">
        <v>87.6</v>
      </c>
      <c r="LE95" s="2">
        <v>109.6</v>
      </c>
      <c r="LF95" s="2">
        <v>113.7</v>
      </c>
      <c r="LG95" s="2">
        <v>101.8</v>
      </c>
      <c r="LH95" s="2">
        <v>107.8</v>
      </c>
      <c r="LI95" s="2">
        <v>99.2</v>
      </c>
      <c r="LJ95" s="2">
        <v>94.6</v>
      </c>
      <c r="LK95" s="2">
        <v>98.5</v>
      </c>
      <c r="LL95" s="2">
        <v>99.5</v>
      </c>
      <c r="LM95" s="2">
        <v>139.19999999999999</v>
      </c>
      <c r="LN95" s="2">
        <v>87.4</v>
      </c>
      <c r="LO95" s="2">
        <v>73.900000000000006</v>
      </c>
      <c r="LP95" s="2">
        <v>87.9</v>
      </c>
      <c r="LQ95" s="2">
        <v>92.9</v>
      </c>
      <c r="LR95" s="2">
        <v>100.5</v>
      </c>
      <c r="LS95" s="2">
        <v>95.9</v>
      </c>
      <c r="LT95" s="2">
        <v>92.3</v>
      </c>
      <c r="LU95" s="2">
        <v>84.6</v>
      </c>
      <c r="LV95" s="2">
        <v>79.2</v>
      </c>
      <c r="LW95" s="2">
        <v>90.9</v>
      </c>
      <c r="LX95" s="2">
        <v>94.2</v>
      </c>
      <c r="LY95" s="2">
        <v>134.5</v>
      </c>
      <c r="LZ95" s="2">
        <v>83.7</v>
      </c>
      <c r="MA95" s="2">
        <v>72</v>
      </c>
      <c r="MB95" s="2">
        <v>75.099999999999994</v>
      </c>
      <c r="MC95" s="2">
        <v>83.5</v>
      </c>
      <c r="MD95" s="2">
        <v>85.8</v>
      </c>
      <c r="ME95" s="2">
        <v>81.900000000000006</v>
      </c>
      <c r="MF95" s="2">
        <v>86.5</v>
      </c>
      <c r="MG95" s="2">
        <v>79.2</v>
      </c>
      <c r="MH95" s="2">
        <v>85.8</v>
      </c>
      <c r="MI95" s="2">
        <v>92.8</v>
      </c>
      <c r="MJ95" s="2">
        <v>89.6</v>
      </c>
      <c r="MK95" s="2">
        <v>127.4</v>
      </c>
      <c r="ML95" s="2">
        <v>77.599999999999994</v>
      </c>
      <c r="MM95" s="2">
        <v>66.2</v>
      </c>
      <c r="MN95" s="2">
        <v>73.8</v>
      </c>
      <c r="MO95" s="2">
        <v>76.7</v>
      </c>
      <c r="MP95" s="2">
        <v>87.2</v>
      </c>
    </row>
    <row r="96" spans="1:354" x14ac:dyDescent="0.25">
      <c r="A96" t="s">
        <v>94</v>
      </c>
      <c r="B96" s="12" t="s">
        <v>314</v>
      </c>
      <c r="C96" t="s">
        <v>214</v>
      </c>
      <c r="D96" t="str">
        <f t="shared" si="1"/>
        <v>Footwear &amp; other personal accessory retailing</v>
      </c>
      <c r="E96" s="2">
        <v>7.4</v>
      </c>
      <c r="F96" s="2">
        <v>8</v>
      </c>
      <c r="G96" s="2">
        <v>7</v>
      </c>
      <c r="H96" s="2">
        <v>7.2</v>
      </c>
      <c r="I96" s="2">
        <v>6.6</v>
      </c>
      <c r="J96" s="2">
        <v>7.4</v>
      </c>
      <c r="K96" s="2">
        <v>8.3000000000000007</v>
      </c>
      <c r="L96" s="2">
        <v>8.8000000000000007</v>
      </c>
      <c r="M96" s="2">
        <v>13.1</v>
      </c>
      <c r="N96" s="2">
        <v>7.2</v>
      </c>
      <c r="O96" s="2">
        <v>7</v>
      </c>
      <c r="P96" s="2">
        <v>7.5</v>
      </c>
      <c r="Q96" s="2">
        <v>8.1999999999999993</v>
      </c>
      <c r="R96" s="2">
        <v>9.1</v>
      </c>
      <c r="S96" s="2">
        <v>8.1</v>
      </c>
      <c r="T96" s="2">
        <v>8.4</v>
      </c>
      <c r="U96" s="2">
        <v>8.4</v>
      </c>
      <c r="V96" s="2">
        <v>9.1999999999999993</v>
      </c>
      <c r="W96" s="2">
        <v>9.1</v>
      </c>
      <c r="X96" s="2">
        <v>9.6999999999999993</v>
      </c>
      <c r="Y96" s="2">
        <v>14.2</v>
      </c>
      <c r="Z96" s="2">
        <v>8.6999999999999993</v>
      </c>
      <c r="AA96" s="2">
        <v>8.5</v>
      </c>
      <c r="AB96" s="2">
        <v>9.3000000000000007</v>
      </c>
      <c r="AC96" s="2">
        <v>9</v>
      </c>
      <c r="AD96" s="2">
        <v>11</v>
      </c>
      <c r="AE96" s="2">
        <v>9</v>
      </c>
      <c r="AF96" s="2">
        <v>9.8000000000000007</v>
      </c>
      <c r="AG96" s="2">
        <v>10.199999999999999</v>
      </c>
      <c r="AH96" s="2">
        <v>10.199999999999999</v>
      </c>
      <c r="AI96" s="2">
        <v>11.1</v>
      </c>
      <c r="AJ96" s="2">
        <v>11.4</v>
      </c>
      <c r="AK96" s="2">
        <v>16.2</v>
      </c>
      <c r="AL96" s="2">
        <v>10.3</v>
      </c>
      <c r="AM96" s="2">
        <v>9.1999999999999993</v>
      </c>
      <c r="AN96" s="2">
        <v>9.6</v>
      </c>
      <c r="AO96" s="2">
        <v>10.4</v>
      </c>
      <c r="AP96" s="2">
        <v>12.4</v>
      </c>
      <c r="AQ96" s="2">
        <v>10.199999999999999</v>
      </c>
      <c r="AR96" s="2">
        <v>11.7</v>
      </c>
      <c r="AS96" s="2">
        <v>11.3</v>
      </c>
      <c r="AT96" s="2">
        <v>11.6</v>
      </c>
      <c r="AU96" s="2">
        <v>12.2</v>
      </c>
      <c r="AV96" s="2">
        <v>12.7</v>
      </c>
      <c r="AW96" s="2">
        <v>17.7</v>
      </c>
      <c r="AX96" s="2">
        <v>11.1</v>
      </c>
      <c r="AY96" s="2">
        <v>10.3</v>
      </c>
      <c r="AZ96" s="2">
        <v>10.8</v>
      </c>
      <c r="BA96" s="2">
        <v>11.8</v>
      </c>
      <c r="BB96" s="2">
        <v>13.5</v>
      </c>
      <c r="BC96" s="2">
        <v>11.4</v>
      </c>
      <c r="BD96" s="2">
        <v>12</v>
      </c>
      <c r="BE96" s="2">
        <v>12.2</v>
      </c>
      <c r="BF96" s="2">
        <v>12.7</v>
      </c>
      <c r="BG96" s="2">
        <v>13.6</v>
      </c>
      <c r="BH96" s="2">
        <v>14</v>
      </c>
      <c r="BI96" s="2">
        <v>20</v>
      </c>
      <c r="BJ96" s="2">
        <v>12.5</v>
      </c>
      <c r="BK96" s="2">
        <v>11.5</v>
      </c>
      <c r="BL96" s="2">
        <v>11.5</v>
      </c>
      <c r="BM96" s="2">
        <v>13</v>
      </c>
      <c r="BN96" s="2">
        <v>13.6</v>
      </c>
      <c r="BO96" s="2">
        <v>12.7</v>
      </c>
      <c r="BP96" s="2">
        <v>13.7</v>
      </c>
      <c r="BQ96" s="2">
        <v>12.6</v>
      </c>
      <c r="BR96" s="2">
        <v>14.2</v>
      </c>
      <c r="BS96" s="2">
        <v>15.1</v>
      </c>
      <c r="BT96" s="2">
        <v>15</v>
      </c>
      <c r="BU96" s="2">
        <v>22.5</v>
      </c>
      <c r="BV96" s="2">
        <v>12.9</v>
      </c>
      <c r="BW96" s="2">
        <v>12.3</v>
      </c>
      <c r="BX96" s="2">
        <v>13.4</v>
      </c>
      <c r="BY96" s="2">
        <v>14.7</v>
      </c>
      <c r="BZ96" s="2">
        <v>15.1</v>
      </c>
      <c r="CA96" s="2">
        <v>14</v>
      </c>
      <c r="CB96" s="2">
        <v>14</v>
      </c>
      <c r="CC96" s="2">
        <v>14</v>
      </c>
      <c r="CD96" s="2">
        <v>15</v>
      </c>
      <c r="CE96" s="2">
        <v>15.3</v>
      </c>
      <c r="CF96" s="2">
        <v>17.100000000000001</v>
      </c>
      <c r="CG96" s="2">
        <v>25.4</v>
      </c>
      <c r="CH96" s="2">
        <v>15</v>
      </c>
      <c r="CI96" s="2">
        <v>13.5</v>
      </c>
      <c r="CJ96" s="2">
        <v>15.4</v>
      </c>
      <c r="CK96" s="2">
        <v>15.1</v>
      </c>
      <c r="CL96" s="2">
        <v>16.100000000000001</v>
      </c>
      <c r="CM96" s="2">
        <v>14.9</v>
      </c>
      <c r="CN96" s="2">
        <v>15.7</v>
      </c>
      <c r="CO96" s="2">
        <v>15.5</v>
      </c>
      <c r="CP96" s="2">
        <v>16.600000000000001</v>
      </c>
      <c r="CQ96" s="2">
        <v>16.600000000000001</v>
      </c>
      <c r="CR96" s="2">
        <v>18.5</v>
      </c>
      <c r="CS96" s="2">
        <v>25.9</v>
      </c>
      <c r="CT96" s="2">
        <v>15.9</v>
      </c>
      <c r="CU96" s="2">
        <v>14.2</v>
      </c>
      <c r="CV96" s="2">
        <v>14.8</v>
      </c>
      <c r="CW96" s="2">
        <v>14.8</v>
      </c>
      <c r="CX96" s="2">
        <v>15.9</v>
      </c>
      <c r="CY96" s="2">
        <v>15</v>
      </c>
      <c r="CZ96" s="2">
        <v>15.9</v>
      </c>
      <c r="DA96" s="2">
        <v>14.4</v>
      </c>
      <c r="DB96" s="2">
        <v>15.8</v>
      </c>
      <c r="DC96" s="2">
        <v>17.100000000000001</v>
      </c>
      <c r="DD96" s="2">
        <v>17.8</v>
      </c>
      <c r="DE96" s="2">
        <v>25</v>
      </c>
      <c r="DF96" s="2">
        <v>15.5</v>
      </c>
      <c r="DG96" s="2">
        <v>13.1</v>
      </c>
      <c r="DH96" s="2">
        <v>14.5</v>
      </c>
      <c r="DI96" s="2">
        <v>16.2</v>
      </c>
      <c r="DJ96" s="2">
        <v>16.8</v>
      </c>
      <c r="DK96" s="2">
        <v>14.8</v>
      </c>
      <c r="DL96" s="2">
        <v>15.7</v>
      </c>
      <c r="DM96" s="2">
        <v>16.7</v>
      </c>
      <c r="DN96" s="2">
        <v>16.5</v>
      </c>
      <c r="DO96" s="2">
        <v>19.5</v>
      </c>
      <c r="DP96" s="2">
        <v>19.399999999999999</v>
      </c>
      <c r="DQ96" s="2">
        <v>31.8</v>
      </c>
      <c r="DR96" s="2">
        <v>17.8</v>
      </c>
      <c r="DS96" s="2">
        <v>15.8</v>
      </c>
      <c r="DT96" s="2">
        <v>15.9</v>
      </c>
      <c r="DU96" s="2">
        <v>18.5</v>
      </c>
      <c r="DV96" s="2">
        <v>18.3</v>
      </c>
      <c r="DW96" s="2">
        <v>16.5</v>
      </c>
      <c r="DX96" s="2">
        <v>16.399999999999999</v>
      </c>
      <c r="DY96" s="2">
        <v>16.399999999999999</v>
      </c>
      <c r="DZ96" s="2">
        <v>18</v>
      </c>
      <c r="EA96" s="2">
        <v>20.9</v>
      </c>
      <c r="EB96" s="2">
        <v>20.399999999999999</v>
      </c>
      <c r="EC96" s="2">
        <v>30.7</v>
      </c>
      <c r="ED96" s="2">
        <v>17.600000000000001</v>
      </c>
      <c r="EE96" s="2">
        <v>15.8</v>
      </c>
      <c r="EF96" s="2">
        <v>17.2</v>
      </c>
      <c r="EG96" s="2">
        <v>17.899999999999999</v>
      </c>
      <c r="EH96" s="2">
        <v>18.5</v>
      </c>
      <c r="EI96" s="2">
        <v>20.100000000000001</v>
      </c>
      <c r="EJ96" s="2">
        <v>21.7</v>
      </c>
      <c r="EK96" s="2">
        <v>20.8</v>
      </c>
      <c r="EL96" s="2">
        <v>21.7</v>
      </c>
      <c r="EM96" s="2">
        <v>23.1</v>
      </c>
      <c r="EN96" s="2">
        <v>24</v>
      </c>
      <c r="EO96" s="2">
        <v>39</v>
      </c>
      <c r="EP96" s="2">
        <v>21.4</v>
      </c>
      <c r="EQ96" s="2">
        <v>19.8</v>
      </c>
      <c r="ER96" s="2">
        <v>19.8</v>
      </c>
      <c r="ES96" s="2">
        <v>22.1</v>
      </c>
      <c r="ET96" s="2">
        <v>23.3</v>
      </c>
      <c r="EU96" s="2">
        <v>24</v>
      </c>
      <c r="EV96" s="2">
        <v>23.4</v>
      </c>
      <c r="EW96" s="2">
        <v>21</v>
      </c>
      <c r="EX96" s="2">
        <v>24.2</v>
      </c>
      <c r="EY96" s="2">
        <v>23</v>
      </c>
      <c r="EZ96" s="2">
        <v>24.3</v>
      </c>
      <c r="FA96" s="2">
        <v>34.4</v>
      </c>
      <c r="FB96" s="2">
        <v>21.6</v>
      </c>
      <c r="FC96" s="2">
        <v>19.3</v>
      </c>
      <c r="FD96" s="2">
        <v>20.5</v>
      </c>
      <c r="FE96" s="2">
        <v>19.8</v>
      </c>
      <c r="FF96" s="2">
        <v>22.6</v>
      </c>
      <c r="FG96" s="2">
        <v>20.2</v>
      </c>
      <c r="FH96" s="2">
        <v>21.3</v>
      </c>
      <c r="FI96" s="2">
        <v>23</v>
      </c>
      <c r="FJ96" s="2">
        <v>24</v>
      </c>
      <c r="FK96" s="2">
        <v>24</v>
      </c>
      <c r="FL96" s="2">
        <v>24.5</v>
      </c>
      <c r="FM96" s="2">
        <v>40.9</v>
      </c>
      <c r="FN96" s="2">
        <v>26.4</v>
      </c>
      <c r="FO96" s="2">
        <v>23</v>
      </c>
      <c r="FP96" s="2">
        <v>23.4</v>
      </c>
      <c r="FQ96" s="2">
        <v>26.5</v>
      </c>
      <c r="FR96" s="2">
        <v>31.7</v>
      </c>
      <c r="FS96" s="2">
        <v>30.7</v>
      </c>
      <c r="FT96" s="2">
        <v>28.5</v>
      </c>
      <c r="FU96" s="2">
        <v>26.1</v>
      </c>
      <c r="FV96" s="2">
        <v>25.7</v>
      </c>
      <c r="FW96" s="2">
        <v>30.7</v>
      </c>
      <c r="FX96" s="2">
        <v>30.8</v>
      </c>
      <c r="FY96" s="2">
        <v>40.700000000000003</v>
      </c>
      <c r="FZ96" s="2">
        <v>28.6</v>
      </c>
      <c r="GA96" s="2">
        <v>24.9</v>
      </c>
      <c r="GB96" s="2">
        <v>24.9</v>
      </c>
      <c r="GC96" s="2">
        <v>30</v>
      </c>
      <c r="GD96" s="2">
        <v>30</v>
      </c>
      <c r="GE96" s="2">
        <v>26.9</v>
      </c>
      <c r="GF96" s="2">
        <v>28.1</v>
      </c>
      <c r="GG96" s="2">
        <v>27.2</v>
      </c>
      <c r="GH96" s="2">
        <v>31.3</v>
      </c>
      <c r="GI96" s="2">
        <v>34</v>
      </c>
      <c r="GJ96" s="2">
        <v>33</v>
      </c>
      <c r="GK96" s="2">
        <v>47.6</v>
      </c>
      <c r="GL96" s="2">
        <v>32.700000000000003</v>
      </c>
      <c r="GM96" s="2">
        <v>28</v>
      </c>
      <c r="GN96" s="2">
        <v>28.6</v>
      </c>
      <c r="GO96" s="2">
        <v>26.5</v>
      </c>
      <c r="GP96" s="2">
        <v>28.1</v>
      </c>
      <c r="GQ96" s="2">
        <v>28.2</v>
      </c>
      <c r="GR96" s="2">
        <v>29.2</v>
      </c>
      <c r="GS96" s="2">
        <v>28.1</v>
      </c>
      <c r="GT96" s="2">
        <v>31.2</v>
      </c>
      <c r="GU96" s="2">
        <v>34.9</v>
      </c>
      <c r="GV96" s="2">
        <v>36</v>
      </c>
      <c r="GW96" s="2">
        <v>51.2</v>
      </c>
      <c r="GX96" s="2">
        <v>36.5</v>
      </c>
      <c r="GY96" s="2">
        <v>30.4</v>
      </c>
      <c r="GZ96" s="2">
        <v>32.5</v>
      </c>
      <c r="HA96" s="2">
        <v>30.6</v>
      </c>
      <c r="HB96" s="2">
        <v>31.5</v>
      </c>
      <c r="HC96" s="2">
        <v>29.5</v>
      </c>
      <c r="HD96" s="2">
        <v>31.5</v>
      </c>
      <c r="HE96" s="2">
        <v>31.7</v>
      </c>
      <c r="HF96" s="2">
        <v>33.1</v>
      </c>
      <c r="HG96" s="2">
        <v>36.799999999999997</v>
      </c>
      <c r="HH96" s="2">
        <v>39.299999999999997</v>
      </c>
      <c r="HI96" s="2">
        <v>50.9</v>
      </c>
      <c r="HJ96" s="2">
        <v>39.299999999999997</v>
      </c>
      <c r="HK96" s="2">
        <v>39.9</v>
      </c>
      <c r="HL96" s="2">
        <v>41.1</v>
      </c>
      <c r="HM96" s="2">
        <v>39.4</v>
      </c>
      <c r="HN96" s="2">
        <v>44.1</v>
      </c>
      <c r="HO96" s="2">
        <v>45.7</v>
      </c>
      <c r="HP96" s="2">
        <v>37.700000000000003</v>
      </c>
      <c r="HQ96" s="2">
        <v>41.7</v>
      </c>
      <c r="HR96" s="2">
        <v>46.4</v>
      </c>
      <c r="HS96" s="2">
        <v>48.1</v>
      </c>
      <c r="HT96" s="2">
        <v>51.6</v>
      </c>
      <c r="HU96" s="2">
        <v>65.599999999999994</v>
      </c>
      <c r="HV96" s="2">
        <v>47.1</v>
      </c>
      <c r="HW96" s="2">
        <v>44.4</v>
      </c>
      <c r="HX96" s="2">
        <v>47.5</v>
      </c>
      <c r="HY96" s="2">
        <v>40.9</v>
      </c>
      <c r="HZ96" s="2">
        <v>43.8</v>
      </c>
      <c r="IA96" s="2">
        <v>40.200000000000003</v>
      </c>
      <c r="IB96" s="2">
        <v>40.6</v>
      </c>
      <c r="IC96" s="2">
        <v>43.5</v>
      </c>
      <c r="ID96" s="2">
        <v>44.3</v>
      </c>
      <c r="IE96" s="2">
        <v>51.2</v>
      </c>
      <c r="IF96" s="2">
        <v>53.5</v>
      </c>
      <c r="IG96" s="2">
        <v>65</v>
      </c>
      <c r="IH96" s="2">
        <v>46.7</v>
      </c>
      <c r="II96" s="2">
        <v>41.9</v>
      </c>
      <c r="IJ96" s="2">
        <v>44</v>
      </c>
      <c r="IK96" s="2">
        <v>41.3</v>
      </c>
      <c r="IL96" s="2">
        <v>45.8</v>
      </c>
      <c r="IM96" s="2">
        <v>41.7</v>
      </c>
      <c r="IN96" s="2">
        <v>40.799999999999997</v>
      </c>
      <c r="IO96" s="2">
        <v>41.8</v>
      </c>
      <c r="IP96" s="2">
        <v>41.1</v>
      </c>
      <c r="IQ96" s="2">
        <v>46.2</v>
      </c>
      <c r="IR96" s="2">
        <v>49.2</v>
      </c>
      <c r="IS96" s="2">
        <v>67.599999999999994</v>
      </c>
      <c r="IT96" s="2">
        <v>41.4</v>
      </c>
      <c r="IU96" s="2">
        <v>35.799999999999997</v>
      </c>
      <c r="IV96" s="2">
        <v>37.200000000000003</v>
      </c>
      <c r="IW96" s="2">
        <v>38.9</v>
      </c>
      <c r="IX96" s="2">
        <v>44.5</v>
      </c>
      <c r="IY96" s="2">
        <v>39.9</v>
      </c>
      <c r="IZ96" s="2">
        <v>41.7</v>
      </c>
      <c r="JA96" s="2">
        <v>41.3</v>
      </c>
      <c r="JB96" s="2">
        <v>42.9</v>
      </c>
      <c r="JC96" s="2">
        <v>50.5</v>
      </c>
      <c r="JD96" s="2">
        <v>53.2</v>
      </c>
      <c r="JE96" s="2">
        <v>75.599999999999994</v>
      </c>
      <c r="JF96" s="2">
        <v>51.9</v>
      </c>
      <c r="JG96" s="2">
        <v>47.3</v>
      </c>
      <c r="JH96" s="2">
        <v>49.8</v>
      </c>
      <c r="JI96" s="2">
        <v>50.2</v>
      </c>
      <c r="JJ96" s="2">
        <v>50.4</v>
      </c>
      <c r="JK96" s="2">
        <v>50.5</v>
      </c>
      <c r="JL96" s="2">
        <v>53.6</v>
      </c>
      <c r="JM96" s="2">
        <v>50.8</v>
      </c>
      <c r="JN96" s="2">
        <v>53.9</v>
      </c>
      <c r="JO96" s="2">
        <v>62.6</v>
      </c>
      <c r="JP96" s="2">
        <v>66.400000000000006</v>
      </c>
      <c r="JQ96" s="2">
        <v>89.8</v>
      </c>
      <c r="JR96" s="2">
        <v>54.7</v>
      </c>
      <c r="JS96" s="2">
        <v>47.8</v>
      </c>
      <c r="JT96" s="2">
        <v>49</v>
      </c>
      <c r="JU96" s="2">
        <v>51.2</v>
      </c>
      <c r="JV96" s="2">
        <v>53.3</v>
      </c>
      <c r="JW96" s="2">
        <v>52</v>
      </c>
      <c r="JX96" s="2">
        <v>48.5</v>
      </c>
      <c r="JY96" s="2">
        <v>47.3</v>
      </c>
      <c r="JZ96" s="2">
        <v>48.4</v>
      </c>
      <c r="KA96" s="2">
        <v>54.6</v>
      </c>
      <c r="KB96" s="2">
        <v>59</v>
      </c>
      <c r="KC96" s="2">
        <v>82.4</v>
      </c>
      <c r="KD96" s="2">
        <v>52.8</v>
      </c>
      <c r="KE96" s="2">
        <v>50.9</v>
      </c>
      <c r="KF96" s="2">
        <v>53</v>
      </c>
      <c r="KG96" s="2">
        <v>50.9</v>
      </c>
      <c r="KH96" s="2">
        <v>56.6</v>
      </c>
      <c r="KI96" s="2">
        <v>53.8</v>
      </c>
      <c r="KJ96" s="2">
        <v>55.7</v>
      </c>
      <c r="KK96" s="2">
        <v>59.5</v>
      </c>
      <c r="KL96" s="2">
        <v>58.5</v>
      </c>
      <c r="KM96" s="2">
        <v>69.8</v>
      </c>
      <c r="KN96" s="2">
        <v>75.599999999999994</v>
      </c>
      <c r="KO96" s="2">
        <v>105.6</v>
      </c>
      <c r="KP96" s="2">
        <v>70</v>
      </c>
      <c r="KQ96" s="2">
        <v>65.5</v>
      </c>
      <c r="KR96" s="2">
        <v>70.7</v>
      </c>
      <c r="KS96" s="2">
        <v>64.5</v>
      </c>
      <c r="KT96" s="2">
        <v>68.400000000000006</v>
      </c>
      <c r="KU96" s="2">
        <v>65</v>
      </c>
      <c r="KV96" s="2">
        <v>65.900000000000006</v>
      </c>
      <c r="KW96" s="2">
        <v>65.8</v>
      </c>
      <c r="KX96" s="2">
        <v>65.5</v>
      </c>
      <c r="KY96" s="2">
        <v>71</v>
      </c>
      <c r="KZ96" s="2">
        <v>82.3</v>
      </c>
      <c r="LA96" s="2">
        <v>111.9</v>
      </c>
      <c r="LB96" s="2">
        <v>79.599999999999994</v>
      </c>
      <c r="LC96" s="2">
        <v>74.599999999999994</v>
      </c>
      <c r="LD96" s="2">
        <v>70</v>
      </c>
      <c r="LE96" s="2">
        <v>72</v>
      </c>
      <c r="LF96" s="2">
        <v>74.900000000000006</v>
      </c>
      <c r="LG96" s="2">
        <v>66.099999999999994</v>
      </c>
      <c r="LH96" s="2">
        <v>69.2</v>
      </c>
      <c r="LI96" s="2">
        <v>66.900000000000006</v>
      </c>
      <c r="LJ96" s="2">
        <v>66.900000000000006</v>
      </c>
      <c r="LK96" s="2">
        <v>77.900000000000006</v>
      </c>
      <c r="LL96" s="2">
        <v>81</v>
      </c>
      <c r="LM96" s="2">
        <v>119.5</v>
      </c>
      <c r="LN96" s="2">
        <v>75.900000000000006</v>
      </c>
      <c r="LO96" s="2">
        <v>63.8</v>
      </c>
      <c r="LP96" s="2">
        <v>71.8</v>
      </c>
      <c r="LQ96" s="2">
        <v>65</v>
      </c>
      <c r="LR96" s="2">
        <v>80.7</v>
      </c>
      <c r="LS96" s="2">
        <v>74.7</v>
      </c>
      <c r="LT96" s="2">
        <v>67.7</v>
      </c>
      <c r="LU96" s="2">
        <v>63.5</v>
      </c>
      <c r="LV96" s="2">
        <v>61.4</v>
      </c>
      <c r="LW96" s="2">
        <v>75.7</v>
      </c>
      <c r="LX96" s="2">
        <v>69.3</v>
      </c>
      <c r="LY96" s="2">
        <v>118.3</v>
      </c>
      <c r="LZ96" s="2">
        <v>67.5</v>
      </c>
      <c r="MA96" s="2">
        <v>62.7</v>
      </c>
      <c r="MB96" s="2">
        <v>61.1</v>
      </c>
      <c r="MC96" s="2">
        <v>60.7</v>
      </c>
      <c r="MD96" s="2">
        <v>68.8</v>
      </c>
      <c r="ME96" s="2">
        <v>61.6</v>
      </c>
      <c r="MF96" s="2">
        <v>65.900000000000006</v>
      </c>
      <c r="MG96" s="2">
        <v>62.5</v>
      </c>
      <c r="MH96" s="2">
        <v>66.7</v>
      </c>
      <c r="MI96" s="2">
        <v>70.099999999999994</v>
      </c>
      <c r="MJ96" s="2">
        <v>70.599999999999994</v>
      </c>
      <c r="MK96" s="2">
        <v>118.9</v>
      </c>
      <c r="ML96" s="2">
        <v>74.599999999999994</v>
      </c>
      <c r="MM96" s="2">
        <v>63.9</v>
      </c>
      <c r="MN96" s="2">
        <v>66.7</v>
      </c>
      <c r="MO96" s="2">
        <v>46.9</v>
      </c>
      <c r="MP96" s="2">
        <v>52.3</v>
      </c>
    </row>
    <row r="97" spans="1:354" x14ac:dyDescent="0.25">
      <c r="A97" t="s">
        <v>95</v>
      </c>
      <c r="B97" s="12" t="s">
        <v>315</v>
      </c>
      <c r="C97" t="s">
        <v>214</v>
      </c>
      <c r="D97" t="str">
        <f t="shared" si="1"/>
        <v>Clothing, footwear &amp; personal accessory retailing</v>
      </c>
      <c r="E97" s="2">
        <v>28.8</v>
      </c>
      <c r="F97" s="2">
        <v>32.1</v>
      </c>
      <c r="G97" s="2">
        <v>28.5</v>
      </c>
      <c r="H97" s="2">
        <v>29</v>
      </c>
      <c r="I97" s="2">
        <v>25.3</v>
      </c>
      <c r="J97" s="2">
        <v>26.9</v>
      </c>
      <c r="K97" s="2">
        <v>29.1</v>
      </c>
      <c r="L97" s="2">
        <v>32.6</v>
      </c>
      <c r="M97" s="2">
        <v>47.9</v>
      </c>
      <c r="N97" s="2">
        <v>26</v>
      </c>
      <c r="O97" s="2">
        <v>25</v>
      </c>
      <c r="P97" s="2">
        <v>27.2</v>
      </c>
      <c r="Q97" s="2">
        <v>30.4</v>
      </c>
      <c r="R97" s="2">
        <v>34</v>
      </c>
      <c r="S97" s="2">
        <v>30.3</v>
      </c>
      <c r="T97" s="2">
        <v>33</v>
      </c>
      <c r="U97" s="2">
        <v>32.4</v>
      </c>
      <c r="V97" s="2">
        <v>34.799999999999997</v>
      </c>
      <c r="W97" s="2">
        <v>33.299999999999997</v>
      </c>
      <c r="X97" s="2">
        <v>35.700000000000003</v>
      </c>
      <c r="Y97" s="2">
        <v>54.3</v>
      </c>
      <c r="Z97" s="2">
        <v>30.2</v>
      </c>
      <c r="AA97" s="2">
        <v>30.2</v>
      </c>
      <c r="AB97" s="2">
        <v>34.4</v>
      </c>
      <c r="AC97" s="2">
        <v>31.5</v>
      </c>
      <c r="AD97" s="2">
        <v>40.6</v>
      </c>
      <c r="AE97" s="2">
        <v>31.6</v>
      </c>
      <c r="AF97" s="2">
        <v>36.299999999999997</v>
      </c>
      <c r="AG97" s="2">
        <v>37.1</v>
      </c>
      <c r="AH97" s="2">
        <v>35.700000000000003</v>
      </c>
      <c r="AI97" s="2">
        <v>39.1</v>
      </c>
      <c r="AJ97" s="2">
        <v>42.2</v>
      </c>
      <c r="AK97" s="2">
        <v>58.6</v>
      </c>
      <c r="AL97" s="2">
        <v>34.799999999999997</v>
      </c>
      <c r="AM97" s="2">
        <v>31.5</v>
      </c>
      <c r="AN97" s="2">
        <v>34.700000000000003</v>
      </c>
      <c r="AO97" s="2">
        <v>39.200000000000003</v>
      </c>
      <c r="AP97" s="2">
        <v>47.7</v>
      </c>
      <c r="AQ97" s="2">
        <v>38.799999999999997</v>
      </c>
      <c r="AR97" s="2">
        <v>47.4</v>
      </c>
      <c r="AS97" s="2">
        <v>44</v>
      </c>
      <c r="AT97" s="2">
        <v>42.4</v>
      </c>
      <c r="AU97" s="2">
        <v>43.7</v>
      </c>
      <c r="AV97" s="2">
        <v>46.7</v>
      </c>
      <c r="AW97" s="2">
        <v>66.599999999999994</v>
      </c>
      <c r="AX97" s="2">
        <v>39.4</v>
      </c>
      <c r="AY97" s="2">
        <v>39.299999999999997</v>
      </c>
      <c r="AZ97" s="2">
        <v>40.5</v>
      </c>
      <c r="BA97" s="2">
        <v>43</v>
      </c>
      <c r="BB97" s="2">
        <v>51.8</v>
      </c>
      <c r="BC97" s="2">
        <v>44.2</v>
      </c>
      <c r="BD97" s="2">
        <v>48.9</v>
      </c>
      <c r="BE97" s="2">
        <v>47</v>
      </c>
      <c r="BF97" s="2">
        <v>46.7</v>
      </c>
      <c r="BG97" s="2">
        <v>49.7</v>
      </c>
      <c r="BH97" s="2">
        <v>51</v>
      </c>
      <c r="BI97" s="2">
        <v>77.400000000000006</v>
      </c>
      <c r="BJ97" s="2">
        <v>44.4</v>
      </c>
      <c r="BK97" s="2">
        <v>39.700000000000003</v>
      </c>
      <c r="BL97" s="2">
        <v>42.4</v>
      </c>
      <c r="BM97" s="2">
        <v>48.6</v>
      </c>
      <c r="BN97" s="2">
        <v>55.4</v>
      </c>
      <c r="BO97" s="2">
        <v>49.4</v>
      </c>
      <c r="BP97" s="2">
        <v>54.5</v>
      </c>
      <c r="BQ97" s="2">
        <v>47.9</v>
      </c>
      <c r="BR97" s="2">
        <v>50.9</v>
      </c>
      <c r="BS97" s="2">
        <v>55</v>
      </c>
      <c r="BT97" s="2">
        <v>54.2</v>
      </c>
      <c r="BU97" s="2">
        <v>84.5</v>
      </c>
      <c r="BV97" s="2">
        <v>42.2</v>
      </c>
      <c r="BW97" s="2">
        <v>41.8</v>
      </c>
      <c r="BX97" s="2">
        <v>47.2</v>
      </c>
      <c r="BY97" s="2">
        <v>50.7</v>
      </c>
      <c r="BZ97" s="2">
        <v>56.6</v>
      </c>
      <c r="CA97" s="2">
        <v>52.8</v>
      </c>
      <c r="CB97" s="2">
        <v>50.2</v>
      </c>
      <c r="CC97" s="2">
        <v>48.4</v>
      </c>
      <c r="CD97" s="2">
        <v>49.3</v>
      </c>
      <c r="CE97" s="2">
        <v>50.7</v>
      </c>
      <c r="CF97" s="2">
        <v>55.6</v>
      </c>
      <c r="CG97" s="2">
        <v>81.099999999999994</v>
      </c>
      <c r="CH97" s="2">
        <v>50.4</v>
      </c>
      <c r="CI97" s="2">
        <v>45.6</v>
      </c>
      <c r="CJ97" s="2">
        <v>52.7</v>
      </c>
      <c r="CK97" s="2">
        <v>58</v>
      </c>
      <c r="CL97" s="2">
        <v>62</v>
      </c>
      <c r="CM97" s="2">
        <v>55.7</v>
      </c>
      <c r="CN97" s="2">
        <v>56.9</v>
      </c>
      <c r="CO97" s="2">
        <v>56.7</v>
      </c>
      <c r="CP97" s="2">
        <v>55.8</v>
      </c>
      <c r="CQ97" s="2">
        <v>58.2</v>
      </c>
      <c r="CR97" s="2">
        <v>63</v>
      </c>
      <c r="CS97" s="2">
        <v>79.3</v>
      </c>
      <c r="CT97" s="2">
        <v>52</v>
      </c>
      <c r="CU97" s="2">
        <v>44.1</v>
      </c>
      <c r="CV97" s="2">
        <v>50.1</v>
      </c>
      <c r="CW97" s="2">
        <v>54.4</v>
      </c>
      <c r="CX97" s="2">
        <v>58.2</v>
      </c>
      <c r="CY97" s="2">
        <v>55.2</v>
      </c>
      <c r="CZ97" s="2">
        <v>54</v>
      </c>
      <c r="DA97" s="2">
        <v>52.9</v>
      </c>
      <c r="DB97" s="2">
        <v>50.1</v>
      </c>
      <c r="DC97" s="2">
        <v>52.6</v>
      </c>
      <c r="DD97" s="2">
        <v>54.5</v>
      </c>
      <c r="DE97" s="2">
        <v>77.5</v>
      </c>
      <c r="DF97" s="2">
        <v>48.3</v>
      </c>
      <c r="DG97" s="2">
        <v>41.7</v>
      </c>
      <c r="DH97" s="2">
        <v>46.5</v>
      </c>
      <c r="DI97" s="2">
        <v>55</v>
      </c>
      <c r="DJ97" s="2">
        <v>58.5</v>
      </c>
      <c r="DK97" s="2">
        <v>57.2</v>
      </c>
      <c r="DL97" s="2">
        <v>59.3</v>
      </c>
      <c r="DM97" s="2">
        <v>61.5</v>
      </c>
      <c r="DN97" s="2">
        <v>53.6</v>
      </c>
      <c r="DO97" s="2">
        <v>64.2</v>
      </c>
      <c r="DP97" s="2">
        <v>61.6</v>
      </c>
      <c r="DQ97" s="2">
        <v>92.7</v>
      </c>
      <c r="DR97" s="2">
        <v>55.7</v>
      </c>
      <c r="DS97" s="2">
        <v>51.4</v>
      </c>
      <c r="DT97" s="2">
        <v>55.3</v>
      </c>
      <c r="DU97" s="2">
        <v>62</v>
      </c>
      <c r="DV97" s="2">
        <v>68</v>
      </c>
      <c r="DW97" s="2">
        <v>64</v>
      </c>
      <c r="DX97" s="2">
        <v>63.3</v>
      </c>
      <c r="DY97" s="2">
        <v>62.6</v>
      </c>
      <c r="DZ97" s="2">
        <v>68.8</v>
      </c>
      <c r="EA97" s="2">
        <v>79.5</v>
      </c>
      <c r="EB97" s="2">
        <v>76.7</v>
      </c>
      <c r="EC97" s="2">
        <v>115.1</v>
      </c>
      <c r="ED97" s="2">
        <v>67</v>
      </c>
      <c r="EE97" s="2">
        <v>59.1</v>
      </c>
      <c r="EF97" s="2">
        <v>61.4</v>
      </c>
      <c r="EG97" s="2">
        <v>66.5</v>
      </c>
      <c r="EH97" s="2">
        <v>70.2</v>
      </c>
      <c r="EI97" s="2">
        <v>70.900000000000006</v>
      </c>
      <c r="EJ97" s="2">
        <v>71.8</v>
      </c>
      <c r="EK97" s="2">
        <v>66.3</v>
      </c>
      <c r="EL97" s="2">
        <v>67.2</v>
      </c>
      <c r="EM97" s="2">
        <v>68.900000000000006</v>
      </c>
      <c r="EN97" s="2">
        <v>73.2</v>
      </c>
      <c r="EO97" s="2">
        <v>121.1</v>
      </c>
      <c r="EP97" s="2">
        <v>71.599999999999994</v>
      </c>
      <c r="EQ97" s="2">
        <v>65.099999999999994</v>
      </c>
      <c r="ER97" s="2">
        <v>67</v>
      </c>
      <c r="ES97" s="2">
        <v>72.8</v>
      </c>
      <c r="ET97" s="2">
        <v>79.5</v>
      </c>
      <c r="EU97" s="2">
        <v>81.400000000000006</v>
      </c>
      <c r="EV97" s="2">
        <v>77.3</v>
      </c>
      <c r="EW97" s="2">
        <v>76.400000000000006</v>
      </c>
      <c r="EX97" s="2">
        <v>82.4</v>
      </c>
      <c r="EY97" s="2">
        <v>81.900000000000006</v>
      </c>
      <c r="EZ97" s="2">
        <v>88.9</v>
      </c>
      <c r="FA97" s="2">
        <v>121.2</v>
      </c>
      <c r="FB97" s="2">
        <v>72</v>
      </c>
      <c r="FC97" s="2">
        <v>65.3</v>
      </c>
      <c r="FD97" s="2">
        <v>73.099999999999994</v>
      </c>
      <c r="FE97" s="2">
        <v>76</v>
      </c>
      <c r="FF97" s="2">
        <v>87.9</v>
      </c>
      <c r="FG97" s="2">
        <v>81.400000000000006</v>
      </c>
      <c r="FH97" s="2">
        <v>80.3</v>
      </c>
      <c r="FI97" s="2">
        <v>81.099999999999994</v>
      </c>
      <c r="FJ97" s="2">
        <v>84.8</v>
      </c>
      <c r="FK97" s="2">
        <v>85.4</v>
      </c>
      <c r="FL97" s="2">
        <v>89.7</v>
      </c>
      <c r="FM97" s="2">
        <v>128.1</v>
      </c>
      <c r="FN97" s="2">
        <v>81.2</v>
      </c>
      <c r="FO97" s="2">
        <v>70.400000000000006</v>
      </c>
      <c r="FP97" s="2">
        <v>76.900000000000006</v>
      </c>
      <c r="FQ97" s="2">
        <v>85.7</v>
      </c>
      <c r="FR97" s="2">
        <v>99.6</v>
      </c>
      <c r="FS97" s="2">
        <v>95.6</v>
      </c>
      <c r="FT97" s="2">
        <v>90.2</v>
      </c>
      <c r="FU97" s="2">
        <v>84</v>
      </c>
      <c r="FV97" s="2">
        <v>78.2</v>
      </c>
      <c r="FW97" s="2">
        <v>92</v>
      </c>
      <c r="FX97" s="2">
        <v>91.1</v>
      </c>
      <c r="FY97" s="2">
        <v>123.9</v>
      </c>
      <c r="FZ97" s="2">
        <v>83.6</v>
      </c>
      <c r="GA97" s="2">
        <v>70.3</v>
      </c>
      <c r="GB97" s="2">
        <v>76.3</v>
      </c>
      <c r="GC97" s="2">
        <v>81.3</v>
      </c>
      <c r="GD97" s="2">
        <v>89.1</v>
      </c>
      <c r="GE97" s="2">
        <v>73.099999999999994</v>
      </c>
      <c r="GF97" s="2">
        <v>71.2</v>
      </c>
      <c r="GG97" s="2">
        <v>66</v>
      </c>
      <c r="GH97" s="2">
        <v>68.400000000000006</v>
      </c>
      <c r="GI97" s="2">
        <v>78.3</v>
      </c>
      <c r="GJ97" s="2">
        <v>76.3</v>
      </c>
      <c r="GK97" s="2">
        <v>110.1</v>
      </c>
      <c r="GL97" s="2">
        <v>76.7</v>
      </c>
      <c r="GM97" s="2">
        <v>63.9</v>
      </c>
      <c r="GN97" s="2">
        <v>68.5</v>
      </c>
      <c r="GO97" s="2">
        <v>68.8</v>
      </c>
      <c r="GP97" s="2">
        <v>74.099999999999994</v>
      </c>
      <c r="GQ97" s="2">
        <v>70.7</v>
      </c>
      <c r="GR97" s="2">
        <v>76.900000000000006</v>
      </c>
      <c r="GS97" s="2">
        <v>70.099999999999994</v>
      </c>
      <c r="GT97" s="2">
        <v>74.599999999999994</v>
      </c>
      <c r="GU97" s="2">
        <v>83.2</v>
      </c>
      <c r="GV97" s="2">
        <v>85.4</v>
      </c>
      <c r="GW97" s="2">
        <v>120.2</v>
      </c>
      <c r="GX97" s="2">
        <v>82.6</v>
      </c>
      <c r="GY97" s="2">
        <v>69.7</v>
      </c>
      <c r="GZ97" s="2">
        <v>80</v>
      </c>
      <c r="HA97" s="2">
        <v>80.099999999999994</v>
      </c>
      <c r="HB97" s="2">
        <v>88.9</v>
      </c>
      <c r="HC97" s="2">
        <v>81.599999999999994</v>
      </c>
      <c r="HD97" s="2">
        <v>83.5</v>
      </c>
      <c r="HE97" s="2">
        <v>77.5</v>
      </c>
      <c r="HF97" s="2">
        <v>82.2</v>
      </c>
      <c r="HG97" s="2">
        <v>93.2</v>
      </c>
      <c r="HH97" s="2">
        <v>99.9</v>
      </c>
      <c r="HI97" s="2">
        <v>136.6</v>
      </c>
      <c r="HJ97" s="2">
        <v>88.6</v>
      </c>
      <c r="HK97" s="2">
        <v>85.1</v>
      </c>
      <c r="HL97" s="2">
        <v>92.6</v>
      </c>
      <c r="HM97" s="2">
        <v>99.3</v>
      </c>
      <c r="HN97" s="2">
        <v>111.8</v>
      </c>
      <c r="HO97" s="2">
        <v>123.2</v>
      </c>
      <c r="HP97" s="2">
        <v>88.9</v>
      </c>
      <c r="HQ97" s="2">
        <v>95.3</v>
      </c>
      <c r="HR97" s="2">
        <v>104.4</v>
      </c>
      <c r="HS97" s="2">
        <v>105.8</v>
      </c>
      <c r="HT97" s="2">
        <v>112.4</v>
      </c>
      <c r="HU97" s="2">
        <v>150.80000000000001</v>
      </c>
      <c r="HV97" s="2">
        <v>100.2</v>
      </c>
      <c r="HW97" s="2">
        <v>92.9</v>
      </c>
      <c r="HX97" s="2">
        <v>101.6</v>
      </c>
      <c r="HY97" s="2">
        <v>95.1</v>
      </c>
      <c r="HZ97" s="2">
        <v>106.7</v>
      </c>
      <c r="IA97" s="2">
        <v>99.5</v>
      </c>
      <c r="IB97" s="2">
        <v>96.1</v>
      </c>
      <c r="IC97" s="2">
        <v>99.3</v>
      </c>
      <c r="ID97" s="2">
        <v>96.6</v>
      </c>
      <c r="IE97" s="2">
        <v>113.8</v>
      </c>
      <c r="IF97" s="2">
        <v>125.4</v>
      </c>
      <c r="IG97" s="2">
        <v>168</v>
      </c>
      <c r="IH97" s="2">
        <v>108.4</v>
      </c>
      <c r="II97" s="2">
        <v>93.8</v>
      </c>
      <c r="IJ97" s="2">
        <v>103.6</v>
      </c>
      <c r="IK97" s="2">
        <v>108.9</v>
      </c>
      <c r="IL97" s="2">
        <v>118.4</v>
      </c>
      <c r="IM97" s="2">
        <v>110.9</v>
      </c>
      <c r="IN97" s="2">
        <v>103.9</v>
      </c>
      <c r="IO97" s="2">
        <v>108.3</v>
      </c>
      <c r="IP97" s="2">
        <v>101.4</v>
      </c>
      <c r="IQ97" s="2">
        <v>111.9</v>
      </c>
      <c r="IR97" s="2">
        <v>117.9</v>
      </c>
      <c r="IS97" s="2">
        <v>169.5</v>
      </c>
      <c r="IT97" s="2">
        <v>103</v>
      </c>
      <c r="IU97" s="2">
        <v>86.3</v>
      </c>
      <c r="IV97" s="2">
        <v>95.4</v>
      </c>
      <c r="IW97" s="2">
        <v>101.6</v>
      </c>
      <c r="IX97" s="2">
        <v>113.2</v>
      </c>
      <c r="IY97" s="2">
        <v>106.2</v>
      </c>
      <c r="IZ97" s="2">
        <v>114.2</v>
      </c>
      <c r="JA97" s="2">
        <v>107.2</v>
      </c>
      <c r="JB97" s="2">
        <v>109</v>
      </c>
      <c r="JC97" s="2">
        <v>120.3</v>
      </c>
      <c r="JD97" s="2">
        <v>127.2</v>
      </c>
      <c r="JE97" s="2">
        <v>181.6</v>
      </c>
      <c r="JF97" s="2">
        <v>125.9</v>
      </c>
      <c r="JG97" s="2">
        <v>105.6</v>
      </c>
      <c r="JH97" s="2">
        <v>115.7</v>
      </c>
      <c r="JI97" s="2">
        <v>121.6</v>
      </c>
      <c r="JJ97" s="2">
        <v>124.6</v>
      </c>
      <c r="JK97" s="2">
        <v>123.4</v>
      </c>
      <c r="JL97" s="2">
        <v>126.5</v>
      </c>
      <c r="JM97" s="2">
        <v>117.2</v>
      </c>
      <c r="JN97" s="2">
        <v>124.7</v>
      </c>
      <c r="JO97" s="2">
        <v>140.69999999999999</v>
      </c>
      <c r="JP97" s="2">
        <v>143.69999999999999</v>
      </c>
      <c r="JQ97" s="2">
        <v>201.8</v>
      </c>
      <c r="JR97" s="2">
        <v>122</v>
      </c>
      <c r="JS97" s="2">
        <v>106.1</v>
      </c>
      <c r="JT97" s="2">
        <v>117.3</v>
      </c>
      <c r="JU97" s="2">
        <v>128.30000000000001</v>
      </c>
      <c r="JV97" s="2">
        <v>131.1</v>
      </c>
      <c r="JW97" s="2">
        <v>136.1</v>
      </c>
      <c r="JX97" s="2">
        <v>121.9</v>
      </c>
      <c r="JY97" s="2">
        <v>117.7</v>
      </c>
      <c r="JZ97" s="2">
        <v>120.4</v>
      </c>
      <c r="KA97" s="2">
        <v>134.5</v>
      </c>
      <c r="KB97" s="2">
        <v>144.5</v>
      </c>
      <c r="KC97" s="2">
        <v>202.1</v>
      </c>
      <c r="KD97" s="2">
        <v>126.8</v>
      </c>
      <c r="KE97" s="2">
        <v>116.4</v>
      </c>
      <c r="KF97" s="2">
        <v>125.9</v>
      </c>
      <c r="KG97" s="2">
        <v>138.69999999999999</v>
      </c>
      <c r="KH97" s="2">
        <v>145.69999999999999</v>
      </c>
      <c r="KI97" s="2">
        <v>142.30000000000001</v>
      </c>
      <c r="KJ97" s="2">
        <v>147.6</v>
      </c>
      <c r="KK97" s="2">
        <v>150.4</v>
      </c>
      <c r="KL97" s="2">
        <v>149.69999999999999</v>
      </c>
      <c r="KM97" s="2">
        <v>173</v>
      </c>
      <c r="KN97" s="2">
        <v>181</v>
      </c>
      <c r="KO97" s="2">
        <v>254.3</v>
      </c>
      <c r="KP97" s="2">
        <v>157.5</v>
      </c>
      <c r="KQ97" s="2">
        <v>148.5</v>
      </c>
      <c r="KR97" s="2">
        <v>169</v>
      </c>
      <c r="KS97" s="2">
        <v>167.2</v>
      </c>
      <c r="KT97" s="2">
        <v>180.2</v>
      </c>
      <c r="KU97" s="2">
        <v>166.1</v>
      </c>
      <c r="KV97" s="2">
        <v>168</v>
      </c>
      <c r="KW97" s="2">
        <v>168.5</v>
      </c>
      <c r="KX97" s="2">
        <v>169.3</v>
      </c>
      <c r="KY97" s="2">
        <v>189</v>
      </c>
      <c r="KZ97" s="2">
        <v>202.4</v>
      </c>
      <c r="LA97" s="2">
        <v>268.39999999999998</v>
      </c>
      <c r="LB97" s="2">
        <v>172.9</v>
      </c>
      <c r="LC97" s="2">
        <v>155.1</v>
      </c>
      <c r="LD97" s="2">
        <v>157.6</v>
      </c>
      <c r="LE97" s="2">
        <v>181.6</v>
      </c>
      <c r="LF97" s="2">
        <v>188.6</v>
      </c>
      <c r="LG97" s="2">
        <v>167.9</v>
      </c>
      <c r="LH97" s="2">
        <v>177</v>
      </c>
      <c r="LI97" s="2">
        <v>166.1</v>
      </c>
      <c r="LJ97" s="2">
        <v>161.6</v>
      </c>
      <c r="LK97" s="2">
        <v>176.4</v>
      </c>
      <c r="LL97" s="2">
        <v>180.5</v>
      </c>
      <c r="LM97" s="2">
        <v>258.7</v>
      </c>
      <c r="LN97" s="2">
        <v>163.30000000000001</v>
      </c>
      <c r="LO97" s="2">
        <v>137.69999999999999</v>
      </c>
      <c r="LP97" s="2">
        <v>159.69999999999999</v>
      </c>
      <c r="LQ97" s="2">
        <v>157.9</v>
      </c>
      <c r="LR97" s="2">
        <v>181.1</v>
      </c>
      <c r="LS97" s="2">
        <v>170.6</v>
      </c>
      <c r="LT97" s="2">
        <v>160</v>
      </c>
      <c r="LU97" s="2">
        <v>148.1</v>
      </c>
      <c r="LV97" s="2">
        <v>140.6</v>
      </c>
      <c r="LW97" s="2">
        <v>166.6</v>
      </c>
      <c r="LX97" s="2">
        <v>163.4</v>
      </c>
      <c r="LY97" s="2">
        <v>252.8</v>
      </c>
      <c r="LZ97" s="2">
        <v>151.19999999999999</v>
      </c>
      <c r="MA97" s="2">
        <v>134.69999999999999</v>
      </c>
      <c r="MB97" s="2">
        <v>136.19999999999999</v>
      </c>
      <c r="MC97" s="2">
        <v>144.19999999999999</v>
      </c>
      <c r="MD97" s="2">
        <v>154.6</v>
      </c>
      <c r="ME97" s="2">
        <v>143.5</v>
      </c>
      <c r="MF97" s="2">
        <v>152.4</v>
      </c>
      <c r="MG97" s="2">
        <v>141.69999999999999</v>
      </c>
      <c r="MH97" s="2">
        <v>152.6</v>
      </c>
      <c r="MI97" s="2">
        <v>162.9</v>
      </c>
      <c r="MJ97" s="2">
        <v>160.30000000000001</v>
      </c>
      <c r="MK97" s="2">
        <v>246.3</v>
      </c>
      <c r="ML97" s="2">
        <v>152.1</v>
      </c>
      <c r="MM97" s="2">
        <v>130.19999999999999</v>
      </c>
      <c r="MN97" s="2">
        <v>140.5</v>
      </c>
      <c r="MO97" s="2">
        <v>123.6</v>
      </c>
      <c r="MP97" s="2">
        <v>139.5</v>
      </c>
    </row>
    <row r="98" spans="1:354" x14ac:dyDescent="0.25">
      <c r="A98" t="s">
        <v>96</v>
      </c>
      <c r="B98" s="12" t="s">
        <v>316</v>
      </c>
      <c r="C98" t="s">
        <v>214</v>
      </c>
      <c r="D98" t="str">
        <f t="shared" si="1"/>
        <v>Department stores</v>
      </c>
      <c r="E98" s="2">
        <v>36.5</v>
      </c>
      <c r="F98" s="2">
        <v>43.7</v>
      </c>
      <c r="G98" s="2">
        <v>38</v>
      </c>
      <c r="H98" s="2">
        <v>42</v>
      </c>
      <c r="I98" s="2">
        <v>38.5</v>
      </c>
      <c r="J98" s="2">
        <v>40.200000000000003</v>
      </c>
      <c r="K98" s="2">
        <v>37.4</v>
      </c>
      <c r="L98" s="2">
        <v>42.4</v>
      </c>
      <c r="M98" s="2">
        <v>71.900000000000006</v>
      </c>
      <c r="N98" s="2">
        <v>35.6</v>
      </c>
      <c r="O98" s="2">
        <v>33.200000000000003</v>
      </c>
      <c r="P98" s="2">
        <v>37.6</v>
      </c>
      <c r="Q98" s="2">
        <v>39.700000000000003</v>
      </c>
      <c r="R98" s="2">
        <v>46</v>
      </c>
      <c r="S98" s="2">
        <v>37.799999999999997</v>
      </c>
      <c r="T98" s="2">
        <v>40.299999999999997</v>
      </c>
      <c r="U98" s="2">
        <v>38</v>
      </c>
      <c r="V98" s="2">
        <v>40.299999999999997</v>
      </c>
      <c r="W98" s="2">
        <v>41.5</v>
      </c>
      <c r="X98" s="2">
        <v>47.9</v>
      </c>
      <c r="Y98" s="2">
        <v>75.5</v>
      </c>
      <c r="Z98" s="2">
        <v>34.4</v>
      </c>
      <c r="AA98" s="2">
        <v>33.799999999999997</v>
      </c>
      <c r="AB98" s="2">
        <v>39.1</v>
      </c>
      <c r="AC98" s="2">
        <v>39.799999999999997</v>
      </c>
      <c r="AD98" s="2">
        <v>54.3</v>
      </c>
      <c r="AE98" s="2">
        <v>39.4</v>
      </c>
      <c r="AF98" s="2">
        <v>43.4</v>
      </c>
      <c r="AG98" s="2">
        <v>40.6</v>
      </c>
      <c r="AH98" s="2">
        <v>43.7</v>
      </c>
      <c r="AI98" s="2">
        <v>45.1</v>
      </c>
      <c r="AJ98" s="2">
        <v>52.4</v>
      </c>
      <c r="AK98" s="2">
        <v>88</v>
      </c>
      <c r="AL98" s="2">
        <v>44.9</v>
      </c>
      <c r="AM98" s="2">
        <v>37.5</v>
      </c>
      <c r="AN98" s="2">
        <v>41</v>
      </c>
      <c r="AO98" s="2">
        <v>46.6</v>
      </c>
      <c r="AP98" s="2">
        <v>61</v>
      </c>
      <c r="AQ98" s="2">
        <v>46.5</v>
      </c>
      <c r="AR98" s="2">
        <v>45</v>
      </c>
      <c r="AS98" s="2">
        <v>45.6</v>
      </c>
      <c r="AT98" s="2">
        <v>45.8</v>
      </c>
      <c r="AU98" s="2">
        <v>50.6</v>
      </c>
      <c r="AV98" s="2">
        <v>55.8</v>
      </c>
      <c r="AW98" s="2">
        <v>92.7</v>
      </c>
      <c r="AX98" s="2">
        <v>46.1</v>
      </c>
      <c r="AY98" s="2">
        <v>43.5</v>
      </c>
      <c r="AZ98" s="2">
        <v>48.8</v>
      </c>
      <c r="BA98" s="2">
        <v>49</v>
      </c>
      <c r="BB98" s="2">
        <v>60.3</v>
      </c>
      <c r="BC98" s="2">
        <v>45.3</v>
      </c>
      <c r="BD98" s="2">
        <v>49.8</v>
      </c>
      <c r="BE98" s="2">
        <v>48.8</v>
      </c>
      <c r="BF98" s="2">
        <v>56</v>
      </c>
      <c r="BG98" s="2">
        <v>58.7</v>
      </c>
      <c r="BH98" s="2">
        <v>59.4</v>
      </c>
      <c r="BI98" s="2">
        <v>113.4</v>
      </c>
      <c r="BJ98" s="2">
        <v>53.9</v>
      </c>
      <c r="BK98" s="2">
        <v>45.5</v>
      </c>
      <c r="BL98" s="2">
        <v>51.6</v>
      </c>
      <c r="BM98" s="2">
        <v>61</v>
      </c>
      <c r="BN98" s="2">
        <v>65.099999999999994</v>
      </c>
      <c r="BO98" s="2">
        <v>53.5</v>
      </c>
      <c r="BP98" s="2">
        <v>60.3</v>
      </c>
      <c r="BQ98" s="2">
        <v>50.6</v>
      </c>
      <c r="BR98" s="2">
        <v>60.5</v>
      </c>
      <c r="BS98" s="2">
        <v>63.1</v>
      </c>
      <c r="BT98" s="2">
        <v>62.4</v>
      </c>
      <c r="BU98" s="2">
        <v>127.3</v>
      </c>
      <c r="BV98" s="2">
        <v>56.8</v>
      </c>
      <c r="BW98" s="2">
        <v>46.2</v>
      </c>
      <c r="BX98" s="2">
        <v>58.3</v>
      </c>
      <c r="BY98" s="2">
        <v>65.8</v>
      </c>
      <c r="BZ98" s="2">
        <v>68.2</v>
      </c>
      <c r="CA98" s="2">
        <v>66.099999999999994</v>
      </c>
      <c r="CB98" s="2">
        <v>61.9</v>
      </c>
      <c r="CC98" s="2">
        <v>57.7</v>
      </c>
      <c r="CD98" s="2">
        <v>65.8</v>
      </c>
      <c r="CE98" s="2">
        <v>69.2</v>
      </c>
      <c r="CF98" s="2">
        <v>81.599999999999994</v>
      </c>
      <c r="CG98" s="2">
        <v>138.1</v>
      </c>
      <c r="CH98" s="2">
        <v>60.9</v>
      </c>
      <c r="CI98" s="2">
        <v>52.1</v>
      </c>
      <c r="CJ98" s="2">
        <v>67.5</v>
      </c>
      <c r="CK98" s="2">
        <v>68.8</v>
      </c>
      <c r="CL98" s="2">
        <v>75.599999999999994</v>
      </c>
      <c r="CM98" s="2">
        <v>75</v>
      </c>
      <c r="CN98" s="2">
        <v>64.599999999999994</v>
      </c>
      <c r="CO98" s="2">
        <v>67.400000000000006</v>
      </c>
      <c r="CP98" s="2">
        <v>71.900000000000006</v>
      </c>
      <c r="CQ98" s="2">
        <v>69.8</v>
      </c>
      <c r="CR98" s="2">
        <v>86.8</v>
      </c>
      <c r="CS98" s="2">
        <v>142.1</v>
      </c>
      <c r="CT98" s="2">
        <v>64.7</v>
      </c>
      <c r="CU98" s="2">
        <v>54.1</v>
      </c>
      <c r="CV98" s="2">
        <v>67.8</v>
      </c>
      <c r="CW98" s="2">
        <v>71.8</v>
      </c>
      <c r="CX98" s="2">
        <v>76.900000000000006</v>
      </c>
      <c r="CY98" s="2">
        <v>81.599999999999994</v>
      </c>
      <c r="CZ98" s="2">
        <v>65.099999999999994</v>
      </c>
      <c r="DA98" s="2">
        <v>71</v>
      </c>
      <c r="DB98" s="2">
        <v>67.5</v>
      </c>
      <c r="DC98" s="2">
        <v>74.5</v>
      </c>
      <c r="DD98" s="2">
        <v>84.8</v>
      </c>
      <c r="DE98" s="2">
        <v>141.6</v>
      </c>
      <c r="DF98" s="2">
        <v>66.599999999999994</v>
      </c>
      <c r="DG98" s="2">
        <v>57.6</v>
      </c>
      <c r="DH98" s="2">
        <v>69</v>
      </c>
      <c r="DI98" s="2">
        <v>70.900000000000006</v>
      </c>
      <c r="DJ98" s="2">
        <v>79.3</v>
      </c>
      <c r="DK98" s="2">
        <v>70.900000000000006</v>
      </c>
      <c r="DL98" s="2">
        <v>73.099999999999994</v>
      </c>
      <c r="DM98" s="2">
        <v>72.400000000000006</v>
      </c>
      <c r="DN98" s="2">
        <v>66.7</v>
      </c>
      <c r="DO98" s="2">
        <v>82.6</v>
      </c>
      <c r="DP98" s="2">
        <v>88.3</v>
      </c>
      <c r="DQ98" s="2">
        <v>148</v>
      </c>
      <c r="DR98" s="2">
        <v>72</v>
      </c>
      <c r="DS98" s="2">
        <v>64.099999999999994</v>
      </c>
      <c r="DT98" s="2">
        <v>68.7</v>
      </c>
      <c r="DU98" s="2">
        <v>80.7</v>
      </c>
      <c r="DV98" s="2">
        <v>88.5</v>
      </c>
      <c r="DW98" s="2">
        <v>77.3</v>
      </c>
      <c r="DX98" s="2">
        <v>74.900000000000006</v>
      </c>
      <c r="DY98" s="2">
        <v>69.3</v>
      </c>
      <c r="DZ98" s="2">
        <v>73.8</v>
      </c>
      <c r="EA98" s="2">
        <v>90.5</v>
      </c>
      <c r="EB98" s="2">
        <v>90.7</v>
      </c>
      <c r="EC98" s="2">
        <v>153.5</v>
      </c>
      <c r="ED98" s="2">
        <v>76.8</v>
      </c>
      <c r="EE98" s="2">
        <v>62.7</v>
      </c>
      <c r="EF98" s="2">
        <v>75.7</v>
      </c>
      <c r="EG98" s="2">
        <v>85.5</v>
      </c>
      <c r="EH98" s="2">
        <v>90.4</v>
      </c>
      <c r="EI98" s="2">
        <v>84.8</v>
      </c>
      <c r="EJ98" s="2">
        <v>78.5</v>
      </c>
      <c r="EK98" s="2">
        <v>73</v>
      </c>
      <c r="EL98" s="2">
        <v>82</v>
      </c>
      <c r="EM98" s="2">
        <v>91.6</v>
      </c>
      <c r="EN98" s="2">
        <v>99.2</v>
      </c>
      <c r="EO98" s="2">
        <v>166.6</v>
      </c>
      <c r="EP98" s="2">
        <v>75.5</v>
      </c>
      <c r="EQ98" s="2">
        <v>69</v>
      </c>
      <c r="ER98" s="2">
        <v>81.099999999999994</v>
      </c>
      <c r="ES98" s="2">
        <v>86.2</v>
      </c>
      <c r="ET98" s="2">
        <v>95.1</v>
      </c>
      <c r="EU98" s="2">
        <v>92.1</v>
      </c>
      <c r="EV98" s="2">
        <v>77</v>
      </c>
      <c r="EW98" s="2">
        <v>80</v>
      </c>
      <c r="EX98" s="2">
        <v>86.5</v>
      </c>
      <c r="EY98" s="2">
        <v>95.2</v>
      </c>
      <c r="EZ98" s="2">
        <v>100.6</v>
      </c>
      <c r="FA98" s="2">
        <v>176.7</v>
      </c>
      <c r="FB98" s="2">
        <v>76.3</v>
      </c>
      <c r="FC98" s="2">
        <v>68.5</v>
      </c>
      <c r="FD98" s="2">
        <v>76.2</v>
      </c>
      <c r="FE98" s="2">
        <v>91.9</v>
      </c>
      <c r="FF98" s="2">
        <v>99.7</v>
      </c>
      <c r="FG98" s="2">
        <v>91.5</v>
      </c>
      <c r="FH98" s="2">
        <v>85.9</v>
      </c>
      <c r="FI98" s="2">
        <v>89</v>
      </c>
      <c r="FJ98" s="2">
        <v>84.7</v>
      </c>
      <c r="FK98" s="2">
        <v>93.2</v>
      </c>
      <c r="FL98" s="2">
        <v>107.4</v>
      </c>
      <c r="FM98" s="2">
        <v>182</v>
      </c>
      <c r="FN98" s="2">
        <v>83.3</v>
      </c>
      <c r="FO98" s="2">
        <v>74.8</v>
      </c>
      <c r="FP98" s="2">
        <v>82.5</v>
      </c>
      <c r="FQ98" s="2">
        <v>91.6</v>
      </c>
      <c r="FR98" s="2">
        <v>99.9</v>
      </c>
      <c r="FS98" s="2">
        <v>90.3</v>
      </c>
      <c r="FT98" s="2">
        <v>93.6</v>
      </c>
      <c r="FU98" s="2">
        <v>94.2</v>
      </c>
      <c r="FV98" s="2">
        <v>82.2</v>
      </c>
      <c r="FW98" s="2">
        <v>101.3</v>
      </c>
      <c r="FX98" s="2">
        <v>109.6</v>
      </c>
      <c r="FY98" s="2">
        <v>176.8</v>
      </c>
      <c r="FZ98" s="2">
        <v>86.4</v>
      </c>
      <c r="GA98" s="2">
        <v>76.2</v>
      </c>
      <c r="GB98" s="2">
        <v>89.1</v>
      </c>
      <c r="GC98" s="2">
        <v>88.5</v>
      </c>
      <c r="GD98" s="2">
        <v>107</v>
      </c>
      <c r="GE98" s="2">
        <v>81.2</v>
      </c>
      <c r="GF98" s="2">
        <v>95.3</v>
      </c>
      <c r="GG98" s="2">
        <v>87.5</v>
      </c>
      <c r="GH98" s="2">
        <v>94.7</v>
      </c>
      <c r="GI98" s="2">
        <v>104.8</v>
      </c>
      <c r="GJ98" s="2">
        <v>110.3</v>
      </c>
      <c r="GK98" s="2">
        <v>188.3</v>
      </c>
      <c r="GL98" s="2">
        <v>87.6</v>
      </c>
      <c r="GM98" s="2">
        <v>72.900000000000006</v>
      </c>
      <c r="GN98" s="2">
        <v>83.4</v>
      </c>
      <c r="GO98" s="2">
        <v>101.7</v>
      </c>
      <c r="GP98" s="2">
        <v>100.5</v>
      </c>
      <c r="GQ98" s="2">
        <v>92</v>
      </c>
      <c r="GR98" s="2">
        <v>106.7</v>
      </c>
      <c r="GS98" s="2">
        <v>90.6</v>
      </c>
      <c r="GT98" s="2">
        <v>92.3</v>
      </c>
      <c r="GU98" s="2">
        <v>108.9</v>
      </c>
      <c r="GV98" s="2">
        <v>116</v>
      </c>
      <c r="GW98" s="2">
        <v>195.2</v>
      </c>
      <c r="GX98" s="2">
        <v>92.7</v>
      </c>
      <c r="GY98" s="2">
        <v>75</v>
      </c>
      <c r="GZ98" s="2">
        <v>92.3</v>
      </c>
      <c r="HA98" s="2">
        <v>90.5</v>
      </c>
      <c r="HB98" s="2">
        <v>110.4</v>
      </c>
      <c r="HC98" s="2">
        <v>91.3</v>
      </c>
      <c r="HD98" s="2">
        <v>102</v>
      </c>
      <c r="HE98" s="2">
        <v>88.2</v>
      </c>
      <c r="HF98" s="2">
        <v>99.1</v>
      </c>
      <c r="HG98" s="2">
        <v>108.6</v>
      </c>
      <c r="HH98" s="2">
        <v>120.9</v>
      </c>
      <c r="HI98" s="2">
        <v>204.7</v>
      </c>
      <c r="HJ98" s="2">
        <v>91.2</v>
      </c>
      <c r="HK98" s="2">
        <v>81.5</v>
      </c>
      <c r="HL98" s="2">
        <v>90.6</v>
      </c>
      <c r="HM98" s="2">
        <v>103.8</v>
      </c>
      <c r="HN98" s="2">
        <v>105.5</v>
      </c>
      <c r="HO98" s="2">
        <v>110</v>
      </c>
      <c r="HP98" s="2">
        <v>87.3</v>
      </c>
      <c r="HQ98" s="2">
        <v>101.2</v>
      </c>
      <c r="HR98" s="2">
        <v>101.3</v>
      </c>
      <c r="HS98" s="2">
        <v>105.4</v>
      </c>
      <c r="HT98" s="2">
        <v>121.7</v>
      </c>
      <c r="HU98" s="2">
        <v>209.2</v>
      </c>
      <c r="HV98" s="2">
        <v>94</v>
      </c>
      <c r="HW98" s="2">
        <v>82.7</v>
      </c>
      <c r="HX98" s="2">
        <v>100</v>
      </c>
      <c r="HY98" s="2">
        <v>102.8</v>
      </c>
      <c r="HZ98" s="2">
        <v>115.1</v>
      </c>
      <c r="IA98" s="2">
        <v>103.8</v>
      </c>
      <c r="IB98" s="2">
        <v>106</v>
      </c>
      <c r="IC98" s="2">
        <v>97.3</v>
      </c>
      <c r="ID98" s="2">
        <v>99</v>
      </c>
      <c r="IE98" s="2">
        <v>111.4</v>
      </c>
      <c r="IF98" s="2">
        <v>143.19999999999999</v>
      </c>
      <c r="IG98" s="2">
        <v>216.1</v>
      </c>
      <c r="IH98" s="2">
        <v>98.2</v>
      </c>
      <c r="II98" s="2">
        <v>85.5</v>
      </c>
      <c r="IJ98" s="2">
        <v>102.7</v>
      </c>
      <c r="IK98" s="2">
        <v>106.7</v>
      </c>
      <c r="IL98" s="2">
        <v>115.3</v>
      </c>
      <c r="IM98" s="2">
        <v>108</v>
      </c>
      <c r="IN98" s="2">
        <v>106.7</v>
      </c>
      <c r="IO98" s="2">
        <v>107.3</v>
      </c>
      <c r="IP98" s="2">
        <v>102.5</v>
      </c>
      <c r="IQ98" s="2">
        <v>125</v>
      </c>
      <c r="IR98" s="2">
        <v>151.9</v>
      </c>
      <c r="IS98" s="2">
        <v>234.9</v>
      </c>
      <c r="IT98" s="2">
        <v>112</v>
      </c>
      <c r="IU98" s="2">
        <v>92.5</v>
      </c>
      <c r="IV98" s="2">
        <v>108.8</v>
      </c>
      <c r="IW98" s="2">
        <v>125.4</v>
      </c>
      <c r="IX98" s="2">
        <v>126.2</v>
      </c>
      <c r="IY98" s="2">
        <v>125.2</v>
      </c>
      <c r="IZ98" s="2">
        <v>121.9</v>
      </c>
      <c r="JA98" s="2">
        <v>110.8</v>
      </c>
      <c r="JB98" s="2">
        <v>117.1</v>
      </c>
      <c r="JC98" s="2">
        <v>133.5</v>
      </c>
      <c r="JD98" s="2">
        <v>153</v>
      </c>
      <c r="JE98" s="2">
        <v>233.9</v>
      </c>
      <c r="JF98" s="2">
        <v>117.4</v>
      </c>
      <c r="JG98" s="2">
        <v>98.4</v>
      </c>
      <c r="JH98" s="2">
        <v>112</v>
      </c>
      <c r="JI98" s="2">
        <v>127.7</v>
      </c>
      <c r="JJ98" s="2">
        <v>129.6</v>
      </c>
      <c r="JK98" s="2">
        <v>134.80000000000001</v>
      </c>
      <c r="JL98" s="2">
        <v>131.9</v>
      </c>
      <c r="JM98" s="2">
        <v>114.7</v>
      </c>
      <c r="JN98" s="2">
        <v>131.4</v>
      </c>
      <c r="JO98" s="2">
        <v>134.9</v>
      </c>
      <c r="JP98" s="2">
        <v>153.30000000000001</v>
      </c>
      <c r="JQ98" s="2">
        <v>249.9</v>
      </c>
      <c r="JR98" s="2">
        <v>122.8</v>
      </c>
      <c r="JS98" s="2">
        <v>104.6</v>
      </c>
      <c r="JT98" s="2">
        <v>130.30000000000001</v>
      </c>
      <c r="JU98" s="2">
        <v>125.7</v>
      </c>
      <c r="JV98" s="2">
        <v>125.1</v>
      </c>
      <c r="JW98" s="2">
        <v>153.4</v>
      </c>
      <c r="JX98" s="2">
        <v>130.6</v>
      </c>
      <c r="JY98" s="2">
        <v>123.7</v>
      </c>
      <c r="JZ98" s="2">
        <v>126</v>
      </c>
      <c r="KA98" s="2">
        <v>137.19999999999999</v>
      </c>
      <c r="KB98" s="2">
        <v>164.3</v>
      </c>
      <c r="KC98" s="2">
        <v>271.5</v>
      </c>
      <c r="KD98" s="2">
        <v>122.8</v>
      </c>
      <c r="KE98" s="2">
        <v>114</v>
      </c>
      <c r="KF98" s="2">
        <v>133.6</v>
      </c>
      <c r="KG98" s="2">
        <v>146.9</v>
      </c>
      <c r="KH98" s="2">
        <v>140.5</v>
      </c>
      <c r="KI98" s="2">
        <v>156</v>
      </c>
      <c r="KJ98" s="2">
        <v>156.1</v>
      </c>
      <c r="KK98" s="2">
        <v>137.5</v>
      </c>
      <c r="KL98" s="2">
        <v>134.9</v>
      </c>
      <c r="KM98" s="2">
        <v>152</v>
      </c>
      <c r="KN98" s="2">
        <v>187.4</v>
      </c>
      <c r="KO98" s="2">
        <v>291.7</v>
      </c>
      <c r="KP98" s="2">
        <v>137.80000000000001</v>
      </c>
      <c r="KQ98" s="2">
        <v>120.4</v>
      </c>
      <c r="KR98" s="2">
        <v>151.5</v>
      </c>
      <c r="KS98" s="2">
        <v>147.4</v>
      </c>
      <c r="KT98" s="2">
        <v>159.5</v>
      </c>
      <c r="KU98" s="2">
        <v>160.19999999999999</v>
      </c>
      <c r="KV98" s="2">
        <v>162.5</v>
      </c>
      <c r="KW98" s="2">
        <v>150.1</v>
      </c>
      <c r="KX98" s="2">
        <v>154</v>
      </c>
      <c r="KY98" s="2">
        <v>166.6</v>
      </c>
      <c r="KZ98" s="2">
        <v>194.6</v>
      </c>
      <c r="LA98" s="2">
        <v>311</v>
      </c>
      <c r="LB98" s="2">
        <v>154</v>
      </c>
      <c r="LC98" s="2">
        <v>128.5</v>
      </c>
      <c r="LD98" s="2">
        <v>150.30000000000001</v>
      </c>
      <c r="LE98" s="2">
        <v>160.9</v>
      </c>
      <c r="LF98" s="2">
        <v>163.5</v>
      </c>
      <c r="LG98" s="2">
        <v>158.80000000000001</v>
      </c>
      <c r="LH98" s="2">
        <v>182.5</v>
      </c>
      <c r="LI98" s="2">
        <v>145.19999999999999</v>
      </c>
      <c r="LJ98" s="2">
        <v>158</v>
      </c>
      <c r="LK98" s="2">
        <v>172.9</v>
      </c>
      <c r="LL98" s="2">
        <v>192.7</v>
      </c>
      <c r="LM98" s="2">
        <v>328.5</v>
      </c>
      <c r="LN98" s="2">
        <v>164.1</v>
      </c>
      <c r="LO98" s="2">
        <v>120.5</v>
      </c>
      <c r="LP98" s="2">
        <v>157.4</v>
      </c>
      <c r="LQ98" s="2">
        <v>162.1</v>
      </c>
      <c r="LR98" s="2">
        <v>173</v>
      </c>
      <c r="LS98" s="2">
        <v>173.1</v>
      </c>
      <c r="LT98" s="2">
        <v>176.9</v>
      </c>
      <c r="LU98" s="2">
        <v>151.6</v>
      </c>
      <c r="LV98" s="2">
        <v>155.19999999999999</v>
      </c>
      <c r="LW98" s="2">
        <v>176.6</v>
      </c>
      <c r="LX98" s="2">
        <v>190.9</v>
      </c>
      <c r="LY98" s="2">
        <v>317.89999999999998</v>
      </c>
      <c r="LZ98" s="2">
        <v>154.69999999999999</v>
      </c>
      <c r="MA98" s="2">
        <v>126.8</v>
      </c>
      <c r="MB98" s="2">
        <v>152.69999999999999</v>
      </c>
      <c r="MC98" s="2">
        <v>160.9</v>
      </c>
      <c r="MD98" s="2">
        <v>162</v>
      </c>
      <c r="ME98" s="2">
        <v>171.8</v>
      </c>
      <c r="MF98" s="2">
        <v>177.2</v>
      </c>
      <c r="MG98" s="2">
        <v>146.1</v>
      </c>
      <c r="MH98" s="2">
        <v>158.80000000000001</v>
      </c>
      <c r="MI98" s="2">
        <v>166.3</v>
      </c>
      <c r="MJ98" s="2">
        <v>194.3</v>
      </c>
      <c r="MK98" s="2">
        <v>310.3</v>
      </c>
      <c r="ML98" s="2">
        <v>151.30000000000001</v>
      </c>
      <c r="MM98" s="2">
        <v>127.2</v>
      </c>
      <c r="MN98" s="2">
        <v>144.4</v>
      </c>
      <c r="MO98" s="2">
        <v>164.6</v>
      </c>
      <c r="MP98" s="2">
        <v>162.69999999999999</v>
      </c>
    </row>
    <row r="99" spans="1:354" x14ac:dyDescent="0.25">
      <c r="A99" t="s">
        <v>97</v>
      </c>
      <c r="B99" s="12" t="s">
        <v>317</v>
      </c>
      <c r="C99" t="s">
        <v>214</v>
      </c>
      <c r="D99" t="str">
        <f t="shared" si="1"/>
        <v>Newspaper &amp; book retailing</v>
      </c>
      <c r="E99" s="2">
        <v>9.6999999999999993</v>
      </c>
      <c r="F99" s="2">
        <v>11</v>
      </c>
      <c r="G99" s="2">
        <v>10.7</v>
      </c>
      <c r="H99" s="2">
        <v>9</v>
      </c>
      <c r="I99" s="2">
        <v>9.1</v>
      </c>
      <c r="J99" s="2">
        <v>10</v>
      </c>
      <c r="K99" s="2">
        <v>7.7</v>
      </c>
      <c r="L99" s="2">
        <v>8.4</v>
      </c>
      <c r="M99" s="2">
        <v>11.8</v>
      </c>
      <c r="N99" s="2">
        <v>7.4</v>
      </c>
      <c r="O99" s="2">
        <v>7.4</v>
      </c>
      <c r="P99" s="2">
        <v>7.3</v>
      </c>
      <c r="Q99" s="2">
        <v>7.4</v>
      </c>
      <c r="R99" s="2">
        <v>8.3000000000000007</v>
      </c>
      <c r="S99" s="2">
        <v>7.2</v>
      </c>
      <c r="T99" s="2">
        <v>7.6</v>
      </c>
      <c r="U99" s="2">
        <v>8.9</v>
      </c>
      <c r="V99" s="2">
        <v>7.6</v>
      </c>
      <c r="W99" s="2">
        <v>8.5</v>
      </c>
      <c r="X99" s="2">
        <v>9.1999999999999993</v>
      </c>
      <c r="Y99" s="2">
        <v>13.5</v>
      </c>
      <c r="Z99" s="2">
        <v>10.3</v>
      </c>
      <c r="AA99" s="2">
        <v>10.7</v>
      </c>
      <c r="AB99" s="2">
        <v>10.7</v>
      </c>
      <c r="AC99" s="2">
        <v>9.8000000000000007</v>
      </c>
      <c r="AD99" s="2">
        <v>11.2</v>
      </c>
      <c r="AE99" s="2">
        <v>10.1</v>
      </c>
      <c r="AF99" s="2">
        <v>10.7</v>
      </c>
      <c r="AG99" s="2">
        <v>11.6</v>
      </c>
      <c r="AH99" s="2">
        <v>10.9</v>
      </c>
      <c r="AI99" s="2">
        <v>12.4</v>
      </c>
      <c r="AJ99" s="2">
        <v>12.7</v>
      </c>
      <c r="AK99" s="2">
        <v>15.6</v>
      </c>
      <c r="AL99" s="2">
        <v>12.4</v>
      </c>
      <c r="AM99" s="2">
        <v>11.4</v>
      </c>
      <c r="AN99" s="2">
        <v>11.6</v>
      </c>
      <c r="AO99" s="2">
        <v>11.3</v>
      </c>
      <c r="AP99" s="2">
        <v>12.6</v>
      </c>
      <c r="AQ99" s="2">
        <v>10.8</v>
      </c>
      <c r="AR99" s="2">
        <v>12.7</v>
      </c>
      <c r="AS99" s="2">
        <v>13.2</v>
      </c>
      <c r="AT99" s="2">
        <v>11.6</v>
      </c>
      <c r="AU99" s="2">
        <v>11.6</v>
      </c>
      <c r="AV99" s="2">
        <v>12.6</v>
      </c>
      <c r="AW99" s="2">
        <v>17.2</v>
      </c>
      <c r="AX99" s="2">
        <v>12.9</v>
      </c>
      <c r="AY99" s="2">
        <v>13</v>
      </c>
      <c r="AZ99" s="2">
        <v>12.3</v>
      </c>
      <c r="BA99" s="2">
        <v>12.3</v>
      </c>
      <c r="BB99" s="2">
        <v>12.9</v>
      </c>
      <c r="BC99" s="2">
        <v>11.4</v>
      </c>
      <c r="BD99" s="2">
        <v>13.3</v>
      </c>
      <c r="BE99" s="2">
        <v>13.4</v>
      </c>
      <c r="BF99" s="2">
        <v>13.2</v>
      </c>
      <c r="BG99" s="2">
        <v>14.6</v>
      </c>
      <c r="BH99" s="2">
        <v>14.9</v>
      </c>
      <c r="BI99" s="2">
        <v>21</v>
      </c>
      <c r="BJ99" s="2">
        <v>16.5</v>
      </c>
      <c r="BK99" s="2">
        <v>17</v>
      </c>
      <c r="BL99" s="2">
        <v>16.5</v>
      </c>
      <c r="BM99" s="2">
        <v>17.7</v>
      </c>
      <c r="BN99" s="2">
        <v>19.3</v>
      </c>
      <c r="BO99" s="2">
        <v>17.8</v>
      </c>
      <c r="BP99" s="2">
        <v>17.600000000000001</v>
      </c>
      <c r="BQ99" s="2">
        <v>18.399999999999999</v>
      </c>
      <c r="BR99" s="2">
        <v>18</v>
      </c>
      <c r="BS99" s="2">
        <v>18.600000000000001</v>
      </c>
      <c r="BT99" s="2">
        <v>16.7</v>
      </c>
      <c r="BU99" s="2">
        <v>25.1</v>
      </c>
      <c r="BV99" s="2">
        <v>13.9</v>
      </c>
      <c r="BW99" s="2">
        <v>15.5</v>
      </c>
      <c r="BX99" s="2">
        <v>16.2</v>
      </c>
      <c r="BY99" s="2">
        <v>14.3</v>
      </c>
      <c r="BZ99" s="2">
        <v>17.3</v>
      </c>
      <c r="CA99" s="2">
        <v>16.2</v>
      </c>
      <c r="CB99" s="2">
        <v>15</v>
      </c>
      <c r="CC99" s="2">
        <v>16.2</v>
      </c>
      <c r="CD99" s="2">
        <v>14.3</v>
      </c>
      <c r="CE99" s="2">
        <v>14.6</v>
      </c>
      <c r="CF99" s="2">
        <v>15.7</v>
      </c>
      <c r="CG99" s="2">
        <v>20.9</v>
      </c>
      <c r="CH99" s="2">
        <v>20.399999999999999</v>
      </c>
      <c r="CI99" s="2">
        <v>16.600000000000001</v>
      </c>
      <c r="CJ99" s="2">
        <v>15.2</v>
      </c>
      <c r="CK99" s="2">
        <v>12.1</v>
      </c>
      <c r="CL99" s="2">
        <v>14</v>
      </c>
      <c r="CM99" s="2">
        <v>15.2</v>
      </c>
      <c r="CN99" s="2">
        <v>15.1</v>
      </c>
      <c r="CO99" s="2">
        <v>16.8</v>
      </c>
      <c r="CP99" s="2">
        <v>15.9</v>
      </c>
      <c r="CQ99" s="2">
        <v>16.399999999999999</v>
      </c>
      <c r="CR99" s="2">
        <v>17.3</v>
      </c>
      <c r="CS99" s="2">
        <v>19</v>
      </c>
      <c r="CT99" s="2">
        <v>16.5</v>
      </c>
      <c r="CU99" s="2">
        <v>17.2</v>
      </c>
      <c r="CV99" s="2">
        <v>17.2</v>
      </c>
      <c r="CW99" s="2">
        <v>19</v>
      </c>
      <c r="CX99" s="2">
        <v>17.8</v>
      </c>
      <c r="CY99" s="2">
        <v>19.5</v>
      </c>
      <c r="CZ99" s="2">
        <v>16.600000000000001</v>
      </c>
      <c r="DA99" s="2">
        <v>18.5</v>
      </c>
      <c r="DB99" s="2">
        <v>17.3</v>
      </c>
      <c r="DC99" s="2">
        <v>16.5</v>
      </c>
      <c r="DD99" s="2">
        <v>17.3</v>
      </c>
      <c r="DE99" s="2">
        <v>21.9</v>
      </c>
      <c r="DF99" s="2">
        <v>15.2</v>
      </c>
      <c r="DG99" s="2">
        <v>16.399999999999999</v>
      </c>
      <c r="DH99" s="2">
        <v>18</v>
      </c>
      <c r="DI99" s="2">
        <v>14.2</v>
      </c>
      <c r="DJ99" s="2">
        <v>16.5</v>
      </c>
      <c r="DK99" s="2">
        <v>14.2</v>
      </c>
      <c r="DL99" s="2">
        <v>14.1</v>
      </c>
      <c r="DM99" s="2">
        <v>13.5</v>
      </c>
      <c r="DN99" s="2">
        <v>14.2</v>
      </c>
      <c r="DO99" s="2">
        <v>13.5</v>
      </c>
      <c r="DP99" s="2">
        <v>15.1</v>
      </c>
      <c r="DQ99" s="2">
        <v>18.2</v>
      </c>
      <c r="DR99" s="2">
        <v>13.1</v>
      </c>
      <c r="DS99" s="2">
        <v>11.7</v>
      </c>
      <c r="DT99" s="2">
        <v>13.6</v>
      </c>
      <c r="DU99" s="2">
        <v>14.6</v>
      </c>
      <c r="DV99" s="2">
        <v>11.8</v>
      </c>
      <c r="DW99" s="2">
        <v>13.2</v>
      </c>
      <c r="DX99" s="2">
        <v>13.5</v>
      </c>
      <c r="DY99" s="2">
        <v>13.1</v>
      </c>
      <c r="DZ99" s="2">
        <v>17.100000000000001</v>
      </c>
      <c r="EA99" s="2">
        <v>18.600000000000001</v>
      </c>
      <c r="EB99" s="2">
        <v>18.8</v>
      </c>
      <c r="EC99" s="2">
        <v>22.6</v>
      </c>
      <c r="ED99" s="2">
        <v>16.899999999999999</v>
      </c>
      <c r="EE99" s="2">
        <v>19.399999999999999</v>
      </c>
      <c r="EF99" s="2">
        <v>19.899999999999999</v>
      </c>
      <c r="EG99" s="2">
        <v>17.600000000000001</v>
      </c>
      <c r="EH99" s="2">
        <v>18.899999999999999</v>
      </c>
      <c r="EI99" s="2">
        <v>19.399999999999999</v>
      </c>
      <c r="EJ99" s="2">
        <v>19.7</v>
      </c>
      <c r="EK99" s="2">
        <v>19.399999999999999</v>
      </c>
      <c r="EL99" s="2">
        <v>19.5</v>
      </c>
      <c r="EM99" s="2">
        <v>18.100000000000001</v>
      </c>
      <c r="EN99" s="2">
        <v>19.899999999999999</v>
      </c>
      <c r="EO99" s="2">
        <v>27.6</v>
      </c>
      <c r="EP99" s="2">
        <v>21.7</v>
      </c>
      <c r="EQ99" s="2">
        <v>21.2</v>
      </c>
      <c r="ER99" s="2">
        <v>19.899999999999999</v>
      </c>
      <c r="ES99" s="2">
        <v>17.3</v>
      </c>
      <c r="ET99" s="2">
        <v>18.8</v>
      </c>
      <c r="EU99" s="2">
        <v>19.5</v>
      </c>
      <c r="EV99" s="2">
        <v>20.8</v>
      </c>
      <c r="EW99" s="2">
        <v>21.5</v>
      </c>
      <c r="EX99" s="2">
        <v>19.600000000000001</v>
      </c>
      <c r="EY99" s="2">
        <v>21.7</v>
      </c>
      <c r="EZ99" s="2">
        <v>21.3</v>
      </c>
      <c r="FA99" s="2">
        <v>27.5</v>
      </c>
      <c r="FB99" s="2">
        <v>19.600000000000001</v>
      </c>
      <c r="FC99" s="2">
        <v>17.100000000000001</v>
      </c>
      <c r="FD99" s="2">
        <v>18.5</v>
      </c>
      <c r="FE99" s="2">
        <v>18</v>
      </c>
      <c r="FF99" s="2">
        <v>19.7</v>
      </c>
      <c r="FG99" s="2">
        <v>18.100000000000001</v>
      </c>
      <c r="FH99" s="2">
        <v>21.5</v>
      </c>
      <c r="FI99" s="2">
        <v>22</v>
      </c>
      <c r="FJ99" s="2">
        <v>21.1</v>
      </c>
      <c r="FK99" s="2">
        <v>20.8</v>
      </c>
      <c r="FL99" s="2">
        <v>21</v>
      </c>
      <c r="FM99" s="2">
        <v>27.1</v>
      </c>
      <c r="FN99" s="2">
        <v>21.6</v>
      </c>
      <c r="FO99" s="2">
        <v>20.9</v>
      </c>
      <c r="FP99" s="2">
        <v>21.9</v>
      </c>
      <c r="FQ99" s="2">
        <v>24.2</v>
      </c>
      <c r="FR99" s="2">
        <v>24.7</v>
      </c>
      <c r="FS99" s="2">
        <v>23.4</v>
      </c>
      <c r="FT99" s="2">
        <v>24.1</v>
      </c>
      <c r="FU99" s="2">
        <v>23.7</v>
      </c>
      <c r="FV99" s="2">
        <v>22.6</v>
      </c>
      <c r="FW99" s="2">
        <v>22.6</v>
      </c>
      <c r="FX99" s="2">
        <v>20.8</v>
      </c>
      <c r="FY99" s="2">
        <v>23.4</v>
      </c>
      <c r="FZ99" s="2">
        <v>18.600000000000001</v>
      </c>
      <c r="GA99" s="2">
        <v>17.7</v>
      </c>
      <c r="GB99" s="2">
        <v>17.600000000000001</v>
      </c>
      <c r="GC99" s="2">
        <v>20</v>
      </c>
      <c r="GD99" s="2">
        <v>20.7</v>
      </c>
      <c r="GE99" s="2">
        <v>19.899999999999999</v>
      </c>
      <c r="GF99" s="2">
        <v>20.9</v>
      </c>
      <c r="GG99" s="2">
        <v>20.6</v>
      </c>
      <c r="GH99" s="2">
        <v>20.6</v>
      </c>
      <c r="GI99" s="2">
        <v>21.4</v>
      </c>
      <c r="GJ99" s="2">
        <v>20.5</v>
      </c>
      <c r="GK99" s="2">
        <v>27</v>
      </c>
      <c r="GL99" s="2">
        <v>20</v>
      </c>
      <c r="GM99" s="2">
        <v>18.899999999999999</v>
      </c>
      <c r="GN99" s="2">
        <v>18.399999999999999</v>
      </c>
      <c r="GO99" s="2">
        <v>19.5</v>
      </c>
      <c r="GP99" s="2">
        <v>20.3</v>
      </c>
      <c r="GQ99" s="2">
        <v>19.2</v>
      </c>
      <c r="GR99" s="2">
        <v>19.8</v>
      </c>
      <c r="GS99" s="2">
        <v>19.100000000000001</v>
      </c>
      <c r="GT99" s="2">
        <v>19.399999999999999</v>
      </c>
      <c r="GU99" s="2">
        <v>21.5</v>
      </c>
      <c r="GV99" s="2">
        <v>20.5</v>
      </c>
      <c r="GW99" s="2">
        <v>26.2</v>
      </c>
      <c r="GX99" s="2">
        <v>19.2</v>
      </c>
      <c r="GY99" s="2">
        <v>20.399999999999999</v>
      </c>
      <c r="GZ99" s="2">
        <v>21.7</v>
      </c>
      <c r="HA99" s="2">
        <v>17.899999999999999</v>
      </c>
      <c r="HB99" s="2">
        <v>18.899999999999999</v>
      </c>
      <c r="HC99" s="2">
        <v>18.399999999999999</v>
      </c>
      <c r="HD99" s="2">
        <v>16.2</v>
      </c>
      <c r="HE99" s="2">
        <v>15.4</v>
      </c>
      <c r="HF99" s="2">
        <v>13.8</v>
      </c>
      <c r="HG99" s="2">
        <v>18.7</v>
      </c>
      <c r="HH99" s="2">
        <v>21.1</v>
      </c>
      <c r="HI99" s="2">
        <v>24.2</v>
      </c>
      <c r="HJ99" s="2">
        <v>25.6</v>
      </c>
      <c r="HK99" s="2">
        <v>25.4</v>
      </c>
      <c r="HL99" s="2">
        <v>24.7</v>
      </c>
      <c r="HM99" s="2">
        <v>23.7</v>
      </c>
      <c r="HN99" s="2">
        <v>26.5</v>
      </c>
      <c r="HO99" s="2">
        <v>25.6</v>
      </c>
      <c r="HP99" s="2">
        <v>25.4</v>
      </c>
      <c r="HQ99" s="2">
        <v>26.3</v>
      </c>
      <c r="HR99" s="2">
        <v>26.2</v>
      </c>
      <c r="HS99" s="2">
        <v>22.9</v>
      </c>
      <c r="HT99" s="2">
        <v>23.8</v>
      </c>
      <c r="HU99" s="2">
        <v>30.6</v>
      </c>
      <c r="HV99" s="2">
        <v>27.1</v>
      </c>
      <c r="HW99" s="2">
        <v>24.6</v>
      </c>
      <c r="HX99" s="2">
        <v>24.4</v>
      </c>
      <c r="HY99" s="2">
        <v>26.6</v>
      </c>
      <c r="HZ99" s="2">
        <v>27.1</v>
      </c>
      <c r="IA99" s="2">
        <v>29.1</v>
      </c>
      <c r="IB99" s="2">
        <v>32.200000000000003</v>
      </c>
      <c r="IC99" s="2">
        <v>34.9</v>
      </c>
      <c r="ID99" s="2">
        <v>31.5</v>
      </c>
      <c r="IE99" s="2">
        <v>30.5</v>
      </c>
      <c r="IF99" s="2">
        <v>31.1</v>
      </c>
      <c r="IG99" s="2">
        <v>38.700000000000003</v>
      </c>
      <c r="IH99" s="2">
        <v>31</v>
      </c>
      <c r="II99" s="2">
        <v>30.3</v>
      </c>
      <c r="IJ99" s="2">
        <v>32.4</v>
      </c>
      <c r="IK99" s="2">
        <v>30.4</v>
      </c>
      <c r="IL99" s="2">
        <v>31.4</v>
      </c>
      <c r="IM99" s="2">
        <v>30.6</v>
      </c>
      <c r="IN99" s="2">
        <v>34.9</v>
      </c>
      <c r="IO99" s="2">
        <v>36.6</v>
      </c>
      <c r="IP99" s="2">
        <v>31.4</v>
      </c>
      <c r="IQ99" s="2">
        <v>30.7</v>
      </c>
      <c r="IR99" s="2">
        <v>30.5</v>
      </c>
      <c r="IS99" s="2">
        <v>41.6</v>
      </c>
      <c r="IT99" s="2">
        <v>36.299999999999997</v>
      </c>
      <c r="IU99" s="2">
        <v>32.1</v>
      </c>
      <c r="IV99" s="2">
        <v>29.7</v>
      </c>
      <c r="IW99" s="2">
        <v>29.3</v>
      </c>
      <c r="IX99" s="2">
        <v>31.6</v>
      </c>
      <c r="IY99" s="2">
        <v>30.3</v>
      </c>
      <c r="IZ99" s="2">
        <v>34.200000000000003</v>
      </c>
      <c r="JA99" s="2">
        <v>39.6</v>
      </c>
      <c r="JB99" s="2">
        <v>33.9</v>
      </c>
      <c r="JC99" s="2">
        <v>35.1</v>
      </c>
      <c r="JD99" s="2">
        <v>35.700000000000003</v>
      </c>
      <c r="JE99" s="2">
        <v>49.2</v>
      </c>
      <c r="JF99" s="2">
        <v>40.5</v>
      </c>
      <c r="JG99" s="2">
        <v>37.5</v>
      </c>
      <c r="JH99" s="2">
        <v>37.6</v>
      </c>
      <c r="JI99" s="2">
        <v>34.1</v>
      </c>
      <c r="JJ99" s="2">
        <v>34.700000000000003</v>
      </c>
      <c r="JK99" s="2">
        <v>36.299999999999997</v>
      </c>
      <c r="JL99" s="2">
        <v>38.9</v>
      </c>
      <c r="JM99" s="2">
        <v>39.200000000000003</v>
      </c>
      <c r="JN99" s="2">
        <v>40.6</v>
      </c>
      <c r="JO99" s="2">
        <v>37.5</v>
      </c>
      <c r="JP99" s="2">
        <v>41.3</v>
      </c>
      <c r="JQ99" s="2">
        <v>53.9</v>
      </c>
      <c r="JR99" s="2">
        <v>47.6</v>
      </c>
      <c r="JS99" s="2">
        <v>42.5</v>
      </c>
      <c r="JT99" s="2">
        <v>43.2</v>
      </c>
      <c r="JU99" s="2">
        <v>45.2</v>
      </c>
      <c r="JV99" s="2">
        <v>44.4</v>
      </c>
      <c r="JW99" s="2">
        <v>44.9</v>
      </c>
      <c r="JX99" s="2">
        <v>44.9</v>
      </c>
      <c r="JY99" s="2">
        <v>46.2</v>
      </c>
      <c r="JZ99" s="2">
        <v>45.9</v>
      </c>
      <c r="KA99" s="2">
        <v>42.1</v>
      </c>
      <c r="KB99" s="2">
        <v>47.4</v>
      </c>
      <c r="KC99" s="2">
        <v>63.6</v>
      </c>
      <c r="KD99" s="2">
        <v>48.6</v>
      </c>
      <c r="KE99" s="2">
        <v>40.700000000000003</v>
      </c>
      <c r="KF99" s="2">
        <v>40.9</v>
      </c>
      <c r="KG99" s="2">
        <v>35.9</v>
      </c>
      <c r="KH99" s="2">
        <v>35.5</v>
      </c>
      <c r="KI99" s="2">
        <v>35.799999999999997</v>
      </c>
      <c r="KJ99" s="2">
        <v>35.200000000000003</v>
      </c>
      <c r="KK99" s="2">
        <v>36.200000000000003</v>
      </c>
      <c r="KL99" s="2">
        <v>36.1</v>
      </c>
      <c r="KM99" s="2">
        <v>34.299999999999997</v>
      </c>
      <c r="KN99" s="2">
        <v>38.4</v>
      </c>
      <c r="KO99" s="2">
        <v>50.6</v>
      </c>
      <c r="KP99" s="2">
        <v>43.5</v>
      </c>
      <c r="KQ99" s="2">
        <v>34.299999999999997</v>
      </c>
      <c r="KR99" s="2">
        <v>35.5</v>
      </c>
      <c r="KS99" s="2">
        <v>30.6</v>
      </c>
      <c r="KT99" s="2">
        <v>33.4</v>
      </c>
      <c r="KU99" s="2">
        <v>31.8</v>
      </c>
      <c r="KV99" s="2">
        <v>36.9</v>
      </c>
      <c r="KW99" s="2">
        <v>35.799999999999997</v>
      </c>
      <c r="KX99" s="2">
        <v>35.6</v>
      </c>
      <c r="KY99" s="2">
        <v>44.2</v>
      </c>
      <c r="KZ99" s="2">
        <v>45.4</v>
      </c>
      <c r="LA99" s="2">
        <v>61.9</v>
      </c>
      <c r="LB99" s="2">
        <v>45.5</v>
      </c>
      <c r="LC99" s="2">
        <v>46</v>
      </c>
      <c r="LD99" s="2">
        <v>48.2</v>
      </c>
      <c r="LE99" s="2">
        <v>51.8</v>
      </c>
      <c r="LF99" s="2">
        <v>54.6</v>
      </c>
      <c r="LG99" s="2">
        <v>51.7</v>
      </c>
      <c r="LH99" s="2">
        <v>57.1</v>
      </c>
      <c r="LI99" s="2">
        <v>53</v>
      </c>
      <c r="LJ99" s="2">
        <v>50.5</v>
      </c>
      <c r="LK99" s="2">
        <v>45.9</v>
      </c>
      <c r="LL99" s="2">
        <v>44.7</v>
      </c>
      <c r="LM99" s="2">
        <v>59.5</v>
      </c>
      <c r="LN99" s="2">
        <v>51.1</v>
      </c>
      <c r="LO99" s="2">
        <v>38.799999999999997</v>
      </c>
      <c r="LP99" s="2">
        <v>37.700000000000003</v>
      </c>
      <c r="LQ99" s="2">
        <v>34.799999999999997</v>
      </c>
      <c r="LR99" s="2">
        <v>36.1</v>
      </c>
      <c r="LS99" s="2">
        <v>36.299999999999997</v>
      </c>
      <c r="LT99" s="2">
        <v>39.6</v>
      </c>
      <c r="LU99" s="2">
        <v>39.4</v>
      </c>
      <c r="LV99" s="2">
        <v>36.299999999999997</v>
      </c>
      <c r="LW99" s="2">
        <v>34.9</v>
      </c>
      <c r="LX99" s="2">
        <v>33.200000000000003</v>
      </c>
      <c r="LY99" s="2">
        <v>49.9</v>
      </c>
      <c r="LZ99" s="2">
        <v>55</v>
      </c>
      <c r="MA99" s="2">
        <v>34.5</v>
      </c>
      <c r="MB99" s="2">
        <v>34.200000000000003</v>
      </c>
      <c r="MC99" s="2">
        <v>28.4</v>
      </c>
      <c r="MD99" s="2">
        <v>29.5</v>
      </c>
      <c r="ME99" s="2">
        <v>29.2</v>
      </c>
      <c r="MF99" s="2">
        <v>26.4</v>
      </c>
      <c r="MG99" s="2">
        <v>27.7</v>
      </c>
      <c r="MH99" s="2">
        <v>28.7</v>
      </c>
      <c r="MI99" s="2">
        <v>26.5</v>
      </c>
      <c r="MJ99" s="2">
        <v>28.1</v>
      </c>
      <c r="MK99" s="2">
        <v>40.4</v>
      </c>
      <c r="ML99" s="2">
        <v>49.1</v>
      </c>
      <c r="MM99" s="2">
        <v>35.5</v>
      </c>
      <c r="MN99" s="2">
        <v>31.4</v>
      </c>
      <c r="MO99" s="2">
        <v>28.3</v>
      </c>
      <c r="MP99" s="2">
        <v>25.1</v>
      </c>
    </row>
    <row r="100" spans="1:354" x14ac:dyDescent="0.25">
      <c r="A100" t="s">
        <v>98</v>
      </c>
      <c r="B100" s="12" t="s">
        <v>318</v>
      </c>
      <c r="C100" t="s">
        <v>214</v>
      </c>
      <c r="D100" t="str">
        <f t="shared" si="1"/>
        <v>Other recreational goods retailing</v>
      </c>
      <c r="E100" s="2">
        <v>6.5</v>
      </c>
      <c r="F100" s="2">
        <v>7.2</v>
      </c>
      <c r="G100" s="2">
        <v>6.6</v>
      </c>
      <c r="H100" s="2">
        <v>7</v>
      </c>
      <c r="I100" s="2">
        <v>6.8</v>
      </c>
      <c r="J100" s="2">
        <v>7.1</v>
      </c>
      <c r="K100" s="2">
        <v>7.5</v>
      </c>
      <c r="L100" s="2">
        <v>7.9</v>
      </c>
      <c r="M100" s="2">
        <v>11</v>
      </c>
      <c r="N100" s="2">
        <v>6.7</v>
      </c>
      <c r="O100" s="2">
        <v>6.6</v>
      </c>
      <c r="P100" s="2">
        <v>7.3</v>
      </c>
      <c r="Q100" s="2">
        <v>7.3</v>
      </c>
      <c r="R100" s="2">
        <v>7.8</v>
      </c>
      <c r="S100" s="2">
        <v>7.2</v>
      </c>
      <c r="T100" s="2">
        <v>7.7</v>
      </c>
      <c r="U100" s="2">
        <v>8.1999999999999993</v>
      </c>
      <c r="V100" s="2">
        <v>8.1999999999999993</v>
      </c>
      <c r="W100" s="2">
        <v>7.9</v>
      </c>
      <c r="X100" s="2">
        <v>8.8000000000000007</v>
      </c>
      <c r="Y100" s="2">
        <v>12.4</v>
      </c>
      <c r="Z100" s="2">
        <v>7.6</v>
      </c>
      <c r="AA100" s="2">
        <v>7.6</v>
      </c>
      <c r="AB100" s="2">
        <v>8</v>
      </c>
      <c r="AC100" s="2">
        <v>7.6</v>
      </c>
      <c r="AD100" s="2">
        <v>8.8000000000000007</v>
      </c>
      <c r="AE100" s="2">
        <v>7.6</v>
      </c>
      <c r="AF100" s="2">
        <v>8.5</v>
      </c>
      <c r="AG100" s="2">
        <v>8.8000000000000007</v>
      </c>
      <c r="AH100" s="2">
        <v>8.1999999999999993</v>
      </c>
      <c r="AI100" s="2">
        <v>9.4</v>
      </c>
      <c r="AJ100" s="2">
        <v>10.3</v>
      </c>
      <c r="AK100" s="2">
        <v>13.6</v>
      </c>
      <c r="AL100" s="2">
        <v>9.1</v>
      </c>
      <c r="AM100" s="2">
        <v>8.6999999999999993</v>
      </c>
      <c r="AN100" s="2">
        <v>9.4</v>
      </c>
      <c r="AO100" s="2">
        <v>9.5</v>
      </c>
      <c r="AP100" s="2">
        <v>11</v>
      </c>
      <c r="AQ100" s="2">
        <v>9.6999999999999993</v>
      </c>
      <c r="AR100" s="2">
        <v>10.5</v>
      </c>
      <c r="AS100" s="2">
        <v>10.7</v>
      </c>
      <c r="AT100" s="2">
        <v>10.4</v>
      </c>
      <c r="AU100" s="2">
        <v>11.1</v>
      </c>
      <c r="AV100" s="2">
        <v>11.7</v>
      </c>
      <c r="AW100" s="2">
        <v>15.5</v>
      </c>
      <c r="AX100" s="2">
        <v>10.7</v>
      </c>
      <c r="AY100" s="2">
        <v>9.8000000000000007</v>
      </c>
      <c r="AZ100" s="2">
        <v>10.3</v>
      </c>
      <c r="BA100" s="2">
        <v>10.9</v>
      </c>
      <c r="BB100" s="2">
        <v>12.4</v>
      </c>
      <c r="BC100" s="2">
        <v>11</v>
      </c>
      <c r="BD100" s="2">
        <v>11.3</v>
      </c>
      <c r="BE100" s="2">
        <v>11.4</v>
      </c>
      <c r="BF100" s="2">
        <v>11.4</v>
      </c>
      <c r="BG100" s="2">
        <v>12.4</v>
      </c>
      <c r="BH100" s="2">
        <v>12</v>
      </c>
      <c r="BI100" s="2">
        <v>16.3</v>
      </c>
      <c r="BJ100" s="2">
        <v>12.1</v>
      </c>
      <c r="BK100" s="2">
        <v>11</v>
      </c>
      <c r="BL100" s="2">
        <v>11.5</v>
      </c>
      <c r="BM100" s="2">
        <v>12.2</v>
      </c>
      <c r="BN100" s="2">
        <v>12.9</v>
      </c>
      <c r="BO100" s="2">
        <v>11.9</v>
      </c>
      <c r="BP100" s="2">
        <v>13.2</v>
      </c>
      <c r="BQ100" s="2">
        <v>12.5</v>
      </c>
      <c r="BR100" s="2">
        <v>13.1</v>
      </c>
      <c r="BS100" s="2">
        <v>14.7</v>
      </c>
      <c r="BT100" s="2">
        <v>14.5</v>
      </c>
      <c r="BU100" s="2">
        <v>20.3</v>
      </c>
      <c r="BV100" s="2">
        <v>12.8</v>
      </c>
      <c r="BW100" s="2">
        <v>11.9</v>
      </c>
      <c r="BX100" s="2">
        <v>13.2</v>
      </c>
      <c r="BY100" s="2">
        <v>13.5</v>
      </c>
      <c r="BZ100" s="2">
        <v>14</v>
      </c>
      <c r="CA100" s="2">
        <v>12.9</v>
      </c>
      <c r="CB100" s="2">
        <v>13.6</v>
      </c>
      <c r="CC100" s="2">
        <v>14.2</v>
      </c>
      <c r="CD100" s="2">
        <v>14.4</v>
      </c>
      <c r="CE100" s="2">
        <v>14.7</v>
      </c>
      <c r="CF100" s="2">
        <v>17.3</v>
      </c>
      <c r="CG100" s="2">
        <v>24.8</v>
      </c>
      <c r="CH100" s="2">
        <v>15.9</v>
      </c>
      <c r="CI100" s="2">
        <v>13.9</v>
      </c>
      <c r="CJ100" s="2">
        <v>16.100000000000001</v>
      </c>
      <c r="CK100" s="2">
        <v>15.2</v>
      </c>
      <c r="CL100" s="2">
        <v>15.6</v>
      </c>
      <c r="CM100" s="2">
        <v>14.6</v>
      </c>
      <c r="CN100" s="2">
        <v>15.1</v>
      </c>
      <c r="CO100" s="2">
        <v>14.9</v>
      </c>
      <c r="CP100" s="2">
        <v>16.100000000000001</v>
      </c>
      <c r="CQ100" s="2">
        <v>16.100000000000001</v>
      </c>
      <c r="CR100" s="2">
        <v>17.399999999999999</v>
      </c>
      <c r="CS100" s="2">
        <v>24.1</v>
      </c>
      <c r="CT100" s="2">
        <v>15.5</v>
      </c>
      <c r="CU100" s="2">
        <v>14.3</v>
      </c>
      <c r="CV100" s="2">
        <v>15.1</v>
      </c>
      <c r="CW100" s="2">
        <v>14.2</v>
      </c>
      <c r="CX100" s="2">
        <v>15</v>
      </c>
      <c r="CY100" s="2">
        <v>14.3</v>
      </c>
      <c r="CZ100" s="2">
        <v>14.7</v>
      </c>
      <c r="DA100" s="2">
        <v>14.3</v>
      </c>
      <c r="DB100" s="2">
        <v>15.5</v>
      </c>
      <c r="DC100" s="2">
        <v>16.8</v>
      </c>
      <c r="DD100" s="2">
        <v>17.7</v>
      </c>
      <c r="DE100" s="2">
        <v>23.1</v>
      </c>
      <c r="DF100" s="2">
        <v>14.7</v>
      </c>
      <c r="DG100" s="2">
        <v>12.7</v>
      </c>
      <c r="DH100" s="2">
        <v>13.9</v>
      </c>
      <c r="DI100" s="2">
        <v>15.2</v>
      </c>
      <c r="DJ100" s="2">
        <v>15</v>
      </c>
      <c r="DK100" s="2">
        <v>12.8</v>
      </c>
      <c r="DL100" s="2">
        <v>13.9</v>
      </c>
      <c r="DM100" s="2">
        <v>15</v>
      </c>
      <c r="DN100" s="2">
        <v>14.9</v>
      </c>
      <c r="DO100" s="2">
        <v>17.8</v>
      </c>
      <c r="DP100" s="2">
        <v>18.2</v>
      </c>
      <c r="DQ100" s="2">
        <v>29.9</v>
      </c>
      <c r="DR100" s="2">
        <v>16.100000000000001</v>
      </c>
      <c r="DS100" s="2">
        <v>15.2</v>
      </c>
      <c r="DT100" s="2">
        <v>15.3</v>
      </c>
      <c r="DU100" s="2">
        <v>17.399999999999999</v>
      </c>
      <c r="DV100" s="2">
        <v>17.100000000000001</v>
      </c>
      <c r="DW100" s="2">
        <v>14.5</v>
      </c>
      <c r="DX100" s="2">
        <v>14.9</v>
      </c>
      <c r="DY100" s="2">
        <v>14.8</v>
      </c>
      <c r="DZ100" s="2">
        <v>17.399999999999999</v>
      </c>
      <c r="EA100" s="2">
        <v>19.399999999999999</v>
      </c>
      <c r="EB100" s="2">
        <v>19.5</v>
      </c>
      <c r="EC100" s="2">
        <v>27.1</v>
      </c>
      <c r="ED100" s="2">
        <v>15.5</v>
      </c>
      <c r="EE100" s="2">
        <v>15.1</v>
      </c>
      <c r="EF100" s="2">
        <v>16.8</v>
      </c>
      <c r="EG100" s="2">
        <v>16.7</v>
      </c>
      <c r="EH100" s="2">
        <v>17.5</v>
      </c>
      <c r="EI100" s="2">
        <v>18.600000000000001</v>
      </c>
      <c r="EJ100" s="2">
        <v>20.9</v>
      </c>
      <c r="EK100" s="2">
        <v>20</v>
      </c>
      <c r="EL100" s="2">
        <v>21.1</v>
      </c>
      <c r="EM100" s="2">
        <v>21.2</v>
      </c>
      <c r="EN100" s="2">
        <v>22.6</v>
      </c>
      <c r="EO100" s="2">
        <v>38</v>
      </c>
      <c r="EP100" s="2">
        <v>20.399999999999999</v>
      </c>
      <c r="EQ100" s="2">
        <v>19.600000000000001</v>
      </c>
      <c r="ER100" s="2">
        <v>18.2</v>
      </c>
      <c r="ES100" s="2">
        <v>21.4</v>
      </c>
      <c r="ET100" s="2">
        <v>21.5</v>
      </c>
      <c r="EU100" s="2">
        <v>23</v>
      </c>
      <c r="EV100" s="2">
        <v>22.7</v>
      </c>
      <c r="EW100" s="2">
        <v>20.7</v>
      </c>
      <c r="EX100" s="2">
        <v>22.9</v>
      </c>
      <c r="EY100" s="2">
        <v>23.9</v>
      </c>
      <c r="EZ100" s="2">
        <v>27.2</v>
      </c>
      <c r="FA100" s="2">
        <v>42.3</v>
      </c>
      <c r="FB100" s="2">
        <v>25.2</v>
      </c>
      <c r="FC100" s="2">
        <v>20.6</v>
      </c>
      <c r="FD100" s="2">
        <v>22.7</v>
      </c>
      <c r="FE100" s="2">
        <v>23.1</v>
      </c>
      <c r="FF100" s="2">
        <v>23.9</v>
      </c>
      <c r="FG100" s="2">
        <v>23.1</v>
      </c>
      <c r="FH100" s="2">
        <v>24.9</v>
      </c>
      <c r="FI100" s="2">
        <v>24.4</v>
      </c>
      <c r="FJ100" s="2">
        <v>25.6</v>
      </c>
      <c r="FK100" s="2">
        <v>26.5</v>
      </c>
      <c r="FL100" s="2">
        <v>30.7</v>
      </c>
      <c r="FM100" s="2">
        <v>49.9</v>
      </c>
      <c r="FN100" s="2">
        <v>25.9</v>
      </c>
      <c r="FO100" s="2">
        <v>22.5</v>
      </c>
      <c r="FP100" s="2">
        <v>23</v>
      </c>
      <c r="FQ100" s="2">
        <v>21.9</v>
      </c>
      <c r="FR100" s="2">
        <v>23.8</v>
      </c>
      <c r="FS100" s="2">
        <v>20.399999999999999</v>
      </c>
      <c r="FT100" s="2">
        <v>21.9</v>
      </c>
      <c r="FU100" s="2">
        <v>21</v>
      </c>
      <c r="FV100" s="2">
        <v>20.399999999999999</v>
      </c>
      <c r="FW100" s="2">
        <v>25.7</v>
      </c>
      <c r="FX100" s="2">
        <v>26.2</v>
      </c>
      <c r="FY100" s="2">
        <v>37.9</v>
      </c>
      <c r="FZ100" s="2">
        <v>27.8</v>
      </c>
      <c r="GA100" s="2">
        <v>24.3</v>
      </c>
      <c r="GB100" s="2">
        <v>25.1</v>
      </c>
      <c r="GC100" s="2">
        <v>28.2</v>
      </c>
      <c r="GD100" s="2">
        <v>29.2</v>
      </c>
      <c r="GE100" s="2">
        <v>26.1</v>
      </c>
      <c r="GF100" s="2">
        <v>28</v>
      </c>
      <c r="GG100" s="2">
        <v>26</v>
      </c>
      <c r="GH100" s="2">
        <v>26.7</v>
      </c>
      <c r="GI100" s="2">
        <v>27.7</v>
      </c>
      <c r="GJ100" s="2">
        <v>28.8</v>
      </c>
      <c r="GK100" s="2">
        <v>42.7</v>
      </c>
      <c r="GL100" s="2">
        <v>25.7</v>
      </c>
      <c r="GM100" s="2">
        <v>22.2</v>
      </c>
      <c r="GN100" s="2">
        <v>24.1</v>
      </c>
      <c r="GO100" s="2">
        <v>23.9</v>
      </c>
      <c r="GP100" s="2">
        <v>22.5</v>
      </c>
      <c r="GQ100" s="2">
        <v>23.8</v>
      </c>
      <c r="GR100" s="2">
        <v>27.1</v>
      </c>
      <c r="GS100" s="2">
        <v>24.7</v>
      </c>
      <c r="GT100" s="2">
        <v>24.4</v>
      </c>
      <c r="GU100" s="2">
        <v>25.5</v>
      </c>
      <c r="GV100" s="2">
        <v>27.7</v>
      </c>
      <c r="GW100" s="2">
        <v>45</v>
      </c>
      <c r="GX100" s="2">
        <v>24.5</v>
      </c>
      <c r="GY100" s="2">
        <v>23.2</v>
      </c>
      <c r="GZ100" s="2">
        <v>25.2</v>
      </c>
      <c r="HA100" s="2">
        <v>24.8</v>
      </c>
      <c r="HB100" s="2">
        <v>26.6</v>
      </c>
      <c r="HC100" s="2">
        <v>26.1</v>
      </c>
      <c r="HD100" s="2">
        <v>25.8</v>
      </c>
      <c r="HE100" s="2">
        <v>26.5</v>
      </c>
      <c r="HF100" s="2">
        <v>25</v>
      </c>
      <c r="HG100" s="2">
        <v>27.5</v>
      </c>
      <c r="HH100" s="2">
        <v>28.8</v>
      </c>
      <c r="HI100" s="2">
        <v>40.299999999999997</v>
      </c>
      <c r="HJ100" s="2">
        <v>23.1</v>
      </c>
      <c r="HK100" s="2">
        <v>22.2</v>
      </c>
      <c r="HL100" s="2">
        <v>24.7</v>
      </c>
      <c r="HM100" s="2">
        <v>27.5</v>
      </c>
      <c r="HN100" s="2">
        <v>27.2</v>
      </c>
      <c r="HO100" s="2">
        <v>29</v>
      </c>
      <c r="HP100" s="2">
        <v>26.1</v>
      </c>
      <c r="HQ100" s="2">
        <v>28.3</v>
      </c>
      <c r="HR100" s="2">
        <v>29.7</v>
      </c>
      <c r="HS100" s="2">
        <v>25.1</v>
      </c>
      <c r="HT100" s="2">
        <v>28</v>
      </c>
      <c r="HU100" s="2">
        <v>40.700000000000003</v>
      </c>
      <c r="HV100" s="2">
        <v>26.2</v>
      </c>
      <c r="HW100" s="2">
        <v>24.7</v>
      </c>
      <c r="HX100" s="2">
        <v>25.5</v>
      </c>
      <c r="HY100" s="2">
        <v>23.4</v>
      </c>
      <c r="HZ100" s="2">
        <v>22.5</v>
      </c>
      <c r="IA100" s="2">
        <v>24.3</v>
      </c>
      <c r="IB100" s="2">
        <v>22.3</v>
      </c>
      <c r="IC100" s="2">
        <v>23.5</v>
      </c>
      <c r="ID100" s="2">
        <v>22.6</v>
      </c>
      <c r="IE100" s="2">
        <v>22.2</v>
      </c>
      <c r="IF100" s="2">
        <v>25.9</v>
      </c>
      <c r="IG100" s="2">
        <v>40.1</v>
      </c>
      <c r="IH100" s="2">
        <v>25.3</v>
      </c>
      <c r="II100" s="2">
        <v>21.7</v>
      </c>
      <c r="IJ100" s="2">
        <v>25.2</v>
      </c>
      <c r="IK100" s="2">
        <v>25.8</v>
      </c>
      <c r="IL100" s="2">
        <v>25.6</v>
      </c>
      <c r="IM100" s="2">
        <v>24.4</v>
      </c>
      <c r="IN100" s="2">
        <v>23.5</v>
      </c>
      <c r="IO100" s="2">
        <v>24</v>
      </c>
      <c r="IP100" s="2">
        <v>21.6</v>
      </c>
      <c r="IQ100" s="2">
        <v>25.8</v>
      </c>
      <c r="IR100" s="2">
        <v>27.9</v>
      </c>
      <c r="IS100" s="2">
        <v>42</v>
      </c>
      <c r="IT100" s="2">
        <v>27</v>
      </c>
      <c r="IU100" s="2">
        <v>21.8</v>
      </c>
      <c r="IV100" s="2">
        <v>23.6</v>
      </c>
      <c r="IW100" s="2">
        <v>23.1</v>
      </c>
      <c r="IX100" s="2">
        <v>23.4</v>
      </c>
      <c r="IY100" s="2">
        <v>22.6</v>
      </c>
      <c r="IZ100" s="2">
        <v>26</v>
      </c>
      <c r="JA100" s="2">
        <v>23.8</v>
      </c>
      <c r="JB100" s="2">
        <v>22.9</v>
      </c>
      <c r="JC100" s="2">
        <v>26.2</v>
      </c>
      <c r="JD100" s="2">
        <v>29.4</v>
      </c>
      <c r="JE100" s="2">
        <v>45.7</v>
      </c>
      <c r="JF100" s="2">
        <v>29.4</v>
      </c>
      <c r="JG100" s="2">
        <v>24.4</v>
      </c>
      <c r="JH100" s="2">
        <v>27</v>
      </c>
      <c r="JI100" s="2">
        <v>26</v>
      </c>
      <c r="JJ100" s="2">
        <v>27</v>
      </c>
      <c r="JK100" s="2">
        <v>26.2</v>
      </c>
      <c r="JL100" s="2">
        <v>25</v>
      </c>
      <c r="JM100" s="2">
        <v>24.5</v>
      </c>
      <c r="JN100" s="2">
        <v>25.3</v>
      </c>
      <c r="JO100" s="2">
        <v>28.7</v>
      </c>
      <c r="JP100" s="2">
        <v>29</v>
      </c>
      <c r="JQ100" s="2">
        <v>46.4</v>
      </c>
      <c r="JR100" s="2">
        <v>28</v>
      </c>
      <c r="JS100" s="2">
        <v>24</v>
      </c>
      <c r="JT100" s="2">
        <v>27.5</v>
      </c>
      <c r="JU100" s="2">
        <v>28.5</v>
      </c>
      <c r="JV100" s="2">
        <v>26.4</v>
      </c>
      <c r="JW100" s="2">
        <v>28.2</v>
      </c>
      <c r="JX100" s="2">
        <v>29.6</v>
      </c>
      <c r="JY100" s="2">
        <v>27.8</v>
      </c>
      <c r="JZ100" s="2">
        <v>28.2</v>
      </c>
      <c r="KA100" s="2">
        <v>29.6</v>
      </c>
      <c r="KB100" s="2">
        <v>32.1</v>
      </c>
      <c r="KC100" s="2">
        <v>55.2</v>
      </c>
      <c r="KD100" s="2">
        <v>31.3</v>
      </c>
      <c r="KE100" s="2">
        <v>27.6</v>
      </c>
      <c r="KF100" s="2">
        <v>30.9</v>
      </c>
      <c r="KG100" s="2">
        <v>30.9</v>
      </c>
      <c r="KH100" s="2">
        <v>32.799999999999997</v>
      </c>
      <c r="KI100" s="2">
        <v>34</v>
      </c>
      <c r="KJ100" s="2">
        <v>34.700000000000003</v>
      </c>
      <c r="KK100" s="2">
        <v>34.799999999999997</v>
      </c>
      <c r="KL100" s="2">
        <v>35.299999999999997</v>
      </c>
      <c r="KM100" s="2">
        <v>37.700000000000003</v>
      </c>
      <c r="KN100" s="2">
        <v>45.3</v>
      </c>
      <c r="KO100" s="2">
        <v>71</v>
      </c>
      <c r="KP100" s="2">
        <v>38.4</v>
      </c>
      <c r="KQ100" s="2">
        <v>33.6</v>
      </c>
      <c r="KR100" s="2">
        <v>38.1</v>
      </c>
      <c r="KS100" s="2">
        <v>38.9</v>
      </c>
      <c r="KT100" s="2">
        <v>38.700000000000003</v>
      </c>
      <c r="KU100" s="2">
        <v>38.5</v>
      </c>
      <c r="KV100" s="2">
        <v>39.1</v>
      </c>
      <c r="KW100" s="2">
        <v>38.4</v>
      </c>
      <c r="KX100" s="2">
        <v>40.6</v>
      </c>
      <c r="KY100" s="2">
        <v>36.299999999999997</v>
      </c>
      <c r="KZ100" s="2">
        <v>39.5</v>
      </c>
      <c r="LA100" s="2">
        <v>53.9</v>
      </c>
      <c r="LB100" s="2">
        <v>44</v>
      </c>
      <c r="LC100" s="2">
        <v>38.700000000000003</v>
      </c>
      <c r="LD100" s="2">
        <v>41.3</v>
      </c>
      <c r="LE100" s="2">
        <v>43.8</v>
      </c>
      <c r="LF100" s="2">
        <v>42.1</v>
      </c>
      <c r="LG100" s="2">
        <v>40.1</v>
      </c>
      <c r="LH100" s="2">
        <v>38.9</v>
      </c>
      <c r="LI100" s="2">
        <v>36.200000000000003</v>
      </c>
      <c r="LJ100" s="2">
        <v>33.700000000000003</v>
      </c>
      <c r="LK100" s="2">
        <v>38.700000000000003</v>
      </c>
      <c r="LL100" s="2">
        <v>39.5</v>
      </c>
      <c r="LM100" s="2">
        <v>59.4</v>
      </c>
      <c r="LN100" s="2">
        <v>36.4</v>
      </c>
      <c r="LO100" s="2">
        <v>30.6</v>
      </c>
      <c r="LP100" s="2">
        <v>34.700000000000003</v>
      </c>
      <c r="LQ100" s="2">
        <v>36.200000000000003</v>
      </c>
      <c r="LR100" s="2">
        <v>35.700000000000003</v>
      </c>
      <c r="LS100" s="2">
        <v>32.4</v>
      </c>
      <c r="LT100" s="2">
        <v>32.799999999999997</v>
      </c>
      <c r="LU100" s="2">
        <v>30.4</v>
      </c>
      <c r="LV100" s="2">
        <v>35.5</v>
      </c>
      <c r="LW100" s="2">
        <v>37.799999999999997</v>
      </c>
      <c r="LX100" s="2">
        <v>41.1</v>
      </c>
      <c r="LY100" s="2">
        <v>64.3</v>
      </c>
      <c r="LZ100" s="2">
        <v>52.7</v>
      </c>
      <c r="MA100" s="2">
        <v>42.6</v>
      </c>
      <c r="MB100" s="2">
        <v>54</v>
      </c>
      <c r="MC100" s="2">
        <v>54.7</v>
      </c>
      <c r="MD100" s="2">
        <v>51.9</v>
      </c>
      <c r="ME100" s="2">
        <v>50.4</v>
      </c>
      <c r="MF100" s="2">
        <v>47.4</v>
      </c>
      <c r="MG100" s="2">
        <v>50.3</v>
      </c>
      <c r="MH100" s="2">
        <v>56.7</v>
      </c>
      <c r="MI100" s="2">
        <v>54.7</v>
      </c>
      <c r="MJ100" s="2">
        <v>57.6</v>
      </c>
      <c r="MK100" s="2">
        <v>83.8</v>
      </c>
      <c r="ML100" s="2">
        <v>48.5</v>
      </c>
      <c r="MM100" s="2">
        <v>38</v>
      </c>
      <c r="MN100" s="2">
        <v>49.8</v>
      </c>
      <c r="MO100" s="2">
        <v>51.9</v>
      </c>
      <c r="MP100" s="2">
        <v>45.1</v>
      </c>
    </row>
    <row r="101" spans="1:354" x14ac:dyDescent="0.25">
      <c r="A101" t="s">
        <v>99</v>
      </c>
      <c r="B101" s="12" t="s">
        <v>319</v>
      </c>
      <c r="C101" t="s">
        <v>214</v>
      </c>
      <c r="D101" t="str">
        <f t="shared" si="1"/>
        <v>Pharmaceutical, cosmetic &amp; toiletry goods retailing</v>
      </c>
      <c r="E101" s="2">
        <v>14.6</v>
      </c>
      <c r="F101" s="2">
        <v>15.2</v>
      </c>
      <c r="G101" s="2">
        <v>14.5</v>
      </c>
      <c r="H101" s="2">
        <v>14.6</v>
      </c>
      <c r="I101" s="2">
        <v>15.3</v>
      </c>
      <c r="J101" s="2">
        <v>15.1</v>
      </c>
      <c r="K101" s="2">
        <v>15</v>
      </c>
      <c r="L101" s="2">
        <v>15.7</v>
      </c>
      <c r="M101" s="2">
        <v>19.600000000000001</v>
      </c>
      <c r="N101" s="2">
        <v>14.3</v>
      </c>
      <c r="O101" s="2">
        <v>13.2</v>
      </c>
      <c r="P101" s="2">
        <v>14.8</v>
      </c>
      <c r="Q101" s="2">
        <v>13.7</v>
      </c>
      <c r="R101" s="2">
        <v>14.2</v>
      </c>
      <c r="S101" s="2">
        <v>14.1</v>
      </c>
      <c r="T101" s="2">
        <v>14.3</v>
      </c>
      <c r="U101" s="2">
        <v>15.3</v>
      </c>
      <c r="V101" s="2">
        <v>15.2</v>
      </c>
      <c r="W101" s="2">
        <v>15.9</v>
      </c>
      <c r="X101" s="2">
        <v>16.399999999999999</v>
      </c>
      <c r="Y101" s="2">
        <v>20.8</v>
      </c>
      <c r="Z101" s="2">
        <v>15.6</v>
      </c>
      <c r="AA101" s="2">
        <v>15.8</v>
      </c>
      <c r="AB101" s="2">
        <v>16.3</v>
      </c>
      <c r="AC101" s="2">
        <v>14.8</v>
      </c>
      <c r="AD101" s="2">
        <v>16</v>
      </c>
      <c r="AE101" s="2">
        <v>15.3</v>
      </c>
      <c r="AF101" s="2">
        <v>13.5</v>
      </c>
      <c r="AG101" s="2">
        <v>15.3</v>
      </c>
      <c r="AH101" s="2">
        <v>14.3</v>
      </c>
      <c r="AI101" s="2">
        <v>15.3</v>
      </c>
      <c r="AJ101" s="2">
        <v>15.7</v>
      </c>
      <c r="AK101" s="2">
        <v>18.3</v>
      </c>
      <c r="AL101" s="2">
        <v>15</v>
      </c>
      <c r="AM101" s="2">
        <v>13.7</v>
      </c>
      <c r="AN101" s="2">
        <v>14.7</v>
      </c>
      <c r="AO101" s="2">
        <v>13.8</v>
      </c>
      <c r="AP101" s="2">
        <v>15.5</v>
      </c>
      <c r="AQ101" s="2">
        <v>14</v>
      </c>
      <c r="AR101" s="2">
        <v>17.7</v>
      </c>
      <c r="AS101" s="2">
        <v>18.899999999999999</v>
      </c>
      <c r="AT101" s="2">
        <v>16.8</v>
      </c>
      <c r="AU101" s="2">
        <v>18.100000000000001</v>
      </c>
      <c r="AV101" s="2">
        <v>17.600000000000001</v>
      </c>
      <c r="AW101" s="2">
        <v>22.1</v>
      </c>
      <c r="AX101" s="2">
        <v>18</v>
      </c>
      <c r="AY101" s="2">
        <v>16.3</v>
      </c>
      <c r="AZ101" s="2">
        <v>17.600000000000001</v>
      </c>
      <c r="BA101" s="2">
        <v>17.8</v>
      </c>
      <c r="BB101" s="2">
        <v>18.7</v>
      </c>
      <c r="BC101" s="2">
        <v>17.600000000000001</v>
      </c>
      <c r="BD101" s="2">
        <v>18.899999999999999</v>
      </c>
      <c r="BE101" s="2">
        <v>19.399999999999999</v>
      </c>
      <c r="BF101" s="2">
        <v>19.7</v>
      </c>
      <c r="BG101" s="2">
        <v>20.399999999999999</v>
      </c>
      <c r="BH101" s="2">
        <v>19.2</v>
      </c>
      <c r="BI101" s="2">
        <v>23.4</v>
      </c>
      <c r="BJ101" s="2">
        <v>18</v>
      </c>
      <c r="BK101" s="2">
        <v>17.5</v>
      </c>
      <c r="BL101" s="2">
        <v>17.3</v>
      </c>
      <c r="BM101" s="2">
        <v>18.7</v>
      </c>
      <c r="BN101" s="2">
        <v>20.100000000000001</v>
      </c>
      <c r="BO101" s="2">
        <v>18.600000000000001</v>
      </c>
      <c r="BP101" s="2">
        <v>18.899999999999999</v>
      </c>
      <c r="BQ101" s="2">
        <v>19.600000000000001</v>
      </c>
      <c r="BR101" s="2">
        <v>19.8</v>
      </c>
      <c r="BS101" s="2">
        <v>20.399999999999999</v>
      </c>
      <c r="BT101" s="2">
        <v>20.3</v>
      </c>
      <c r="BU101" s="2">
        <v>25.5</v>
      </c>
      <c r="BV101" s="2">
        <v>17.600000000000001</v>
      </c>
      <c r="BW101" s="2">
        <v>17.100000000000001</v>
      </c>
      <c r="BX101" s="2">
        <v>18.2</v>
      </c>
      <c r="BY101" s="2">
        <v>17.899999999999999</v>
      </c>
      <c r="BZ101" s="2">
        <v>18.8</v>
      </c>
      <c r="CA101" s="2">
        <v>19.2</v>
      </c>
      <c r="CB101" s="2">
        <v>21.1</v>
      </c>
      <c r="CC101" s="2">
        <v>21.3</v>
      </c>
      <c r="CD101" s="2">
        <v>21.2</v>
      </c>
      <c r="CE101" s="2">
        <v>21.5</v>
      </c>
      <c r="CF101" s="2">
        <v>21.4</v>
      </c>
      <c r="CG101" s="2">
        <v>28.5</v>
      </c>
      <c r="CH101" s="2">
        <v>19.7</v>
      </c>
      <c r="CI101" s="2">
        <v>18.399999999999999</v>
      </c>
      <c r="CJ101" s="2">
        <v>18.899999999999999</v>
      </c>
      <c r="CK101" s="2">
        <v>17.7</v>
      </c>
      <c r="CL101" s="2">
        <v>19.3</v>
      </c>
      <c r="CM101" s="2">
        <v>19.8</v>
      </c>
      <c r="CN101" s="2">
        <v>19.100000000000001</v>
      </c>
      <c r="CO101" s="2">
        <v>20.100000000000001</v>
      </c>
      <c r="CP101" s="2">
        <v>22</v>
      </c>
      <c r="CQ101" s="2">
        <v>21.8</v>
      </c>
      <c r="CR101" s="2">
        <v>23.4</v>
      </c>
      <c r="CS101" s="2">
        <v>32.700000000000003</v>
      </c>
      <c r="CT101" s="2">
        <v>21.1</v>
      </c>
      <c r="CU101" s="2">
        <v>20.5</v>
      </c>
      <c r="CV101" s="2">
        <v>23.6</v>
      </c>
      <c r="CW101" s="2">
        <v>21.8</v>
      </c>
      <c r="CX101" s="2">
        <v>25</v>
      </c>
      <c r="CY101" s="2">
        <v>23.7</v>
      </c>
      <c r="CZ101" s="2">
        <v>23.7</v>
      </c>
      <c r="DA101" s="2">
        <v>25.2</v>
      </c>
      <c r="DB101" s="2">
        <v>23.3</v>
      </c>
      <c r="DC101" s="2">
        <v>25.8</v>
      </c>
      <c r="DD101" s="2">
        <v>25.6</v>
      </c>
      <c r="DE101" s="2">
        <v>33.299999999999997</v>
      </c>
      <c r="DF101" s="2">
        <v>20.8</v>
      </c>
      <c r="DG101" s="2">
        <v>20.3</v>
      </c>
      <c r="DH101" s="2">
        <v>21.3</v>
      </c>
      <c r="DI101" s="2">
        <v>21.2</v>
      </c>
      <c r="DJ101" s="2">
        <v>22.4</v>
      </c>
      <c r="DK101" s="2">
        <v>21.6</v>
      </c>
      <c r="DL101" s="2">
        <v>24.6</v>
      </c>
      <c r="DM101" s="2">
        <v>26.2</v>
      </c>
      <c r="DN101" s="2">
        <v>21.4</v>
      </c>
      <c r="DO101" s="2">
        <v>23.8</v>
      </c>
      <c r="DP101" s="2">
        <v>25.3</v>
      </c>
      <c r="DQ101" s="2">
        <v>27.8</v>
      </c>
      <c r="DR101" s="2">
        <v>24.1</v>
      </c>
      <c r="DS101" s="2">
        <v>23.1</v>
      </c>
      <c r="DT101" s="2">
        <v>25.1</v>
      </c>
      <c r="DU101" s="2">
        <v>26.8</v>
      </c>
      <c r="DV101" s="2">
        <v>27.6</v>
      </c>
      <c r="DW101" s="2">
        <v>24.5</v>
      </c>
      <c r="DX101" s="2">
        <v>26.5</v>
      </c>
      <c r="DY101" s="2">
        <v>26.3</v>
      </c>
      <c r="DZ101" s="2">
        <v>24.1</v>
      </c>
      <c r="EA101" s="2">
        <v>25.8</v>
      </c>
      <c r="EB101" s="2">
        <v>24.8</v>
      </c>
      <c r="EC101" s="2">
        <v>29.7</v>
      </c>
      <c r="ED101" s="2">
        <v>21.2</v>
      </c>
      <c r="EE101" s="2">
        <v>19.899999999999999</v>
      </c>
      <c r="EF101" s="2">
        <v>23</v>
      </c>
      <c r="EG101" s="2">
        <v>23.3</v>
      </c>
      <c r="EH101" s="2">
        <v>25.6</v>
      </c>
      <c r="EI101" s="2">
        <v>24</v>
      </c>
      <c r="EJ101" s="2">
        <v>26.7</v>
      </c>
      <c r="EK101" s="2">
        <v>25.6</v>
      </c>
      <c r="EL101" s="2">
        <v>28.4</v>
      </c>
      <c r="EM101" s="2">
        <v>29</v>
      </c>
      <c r="EN101" s="2">
        <v>28.1</v>
      </c>
      <c r="EO101" s="2">
        <v>33.1</v>
      </c>
      <c r="EP101" s="2">
        <v>24</v>
      </c>
      <c r="EQ101" s="2">
        <v>22.4</v>
      </c>
      <c r="ER101" s="2">
        <v>26</v>
      </c>
      <c r="ES101" s="2">
        <v>25</v>
      </c>
      <c r="ET101" s="2">
        <v>25.1</v>
      </c>
      <c r="EU101" s="2">
        <v>25</v>
      </c>
      <c r="EV101" s="2">
        <v>27.6</v>
      </c>
      <c r="EW101" s="2">
        <v>29.9</v>
      </c>
      <c r="EX101" s="2">
        <v>32.700000000000003</v>
      </c>
      <c r="EY101" s="2">
        <v>32.6</v>
      </c>
      <c r="EZ101" s="2">
        <v>33.200000000000003</v>
      </c>
      <c r="FA101" s="2">
        <v>38.700000000000003</v>
      </c>
      <c r="FB101" s="2">
        <v>27.4</v>
      </c>
      <c r="FC101" s="2">
        <v>24.3</v>
      </c>
      <c r="FD101" s="2">
        <v>28</v>
      </c>
      <c r="FE101" s="2">
        <v>28.1</v>
      </c>
      <c r="FF101" s="2">
        <v>30.3</v>
      </c>
      <c r="FG101" s="2">
        <v>28.5</v>
      </c>
      <c r="FH101" s="2">
        <v>28.7</v>
      </c>
      <c r="FI101" s="2">
        <v>30.7</v>
      </c>
      <c r="FJ101" s="2">
        <v>31.1</v>
      </c>
      <c r="FK101" s="2">
        <v>31.4</v>
      </c>
      <c r="FL101" s="2">
        <v>31.9</v>
      </c>
      <c r="FM101" s="2">
        <v>36.1</v>
      </c>
      <c r="FN101" s="2">
        <v>30.9</v>
      </c>
      <c r="FO101" s="2">
        <v>29.4</v>
      </c>
      <c r="FP101" s="2">
        <v>31.4</v>
      </c>
      <c r="FQ101" s="2">
        <v>33.1</v>
      </c>
      <c r="FR101" s="2">
        <v>31.3</v>
      </c>
      <c r="FS101" s="2">
        <v>29.7</v>
      </c>
      <c r="FT101" s="2">
        <v>30.8</v>
      </c>
      <c r="FU101" s="2">
        <v>32.200000000000003</v>
      </c>
      <c r="FV101" s="2">
        <v>31.2</v>
      </c>
      <c r="FW101" s="2">
        <v>37</v>
      </c>
      <c r="FX101" s="2">
        <v>36.4</v>
      </c>
      <c r="FY101" s="2">
        <v>41.1</v>
      </c>
      <c r="FZ101" s="2">
        <v>32.5</v>
      </c>
      <c r="GA101" s="2">
        <v>32.4</v>
      </c>
      <c r="GB101" s="2">
        <v>31</v>
      </c>
      <c r="GC101" s="2">
        <v>34.6</v>
      </c>
      <c r="GD101" s="2">
        <v>35.5</v>
      </c>
      <c r="GE101" s="2">
        <v>31.5</v>
      </c>
      <c r="GF101" s="2">
        <v>39.5</v>
      </c>
      <c r="GG101" s="2">
        <v>38.200000000000003</v>
      </c>
      <c r="GH101" s="2">
        <v>37.299999999999997</v>
      </c>
      <c r="GI101" s="2">
        <v>37.200000000000003</v>
      </c>
      <c r="GJ101" s="2">
        <v>34.5</v>
      </c>
      <c r="GK101" s="2">
        <v>42.5</v>
      </c>
      <c r="GL101" s="2">
        <v>28.8</v>
      </c>
      <c r="GM101" s="2">
        <v>25.7</v>
      </c>
      <c r="GN101" s="2">
        <v>28.2</v>
      </c>
      <c r="GO101" s="2">
        <v>29.9</v>
      </c>
      <c r="GP101" s="2">
        <v>30.1</v>
      </c>
      <c r="GQ101" s="2">
        <v>28.4</v>
      </c>
      <c r="GR101" s="2">
        <v>31.4</v>
      </c>
      <c r="GS101" s="2">
        <v>30.9</v>
      </c>
      <c r="GT101" s="2">
        <v>31.5</v>
      </c>
      <c r="GU101" s="2">
        <v>33.4</v>
      </c>
      <c r="GV101" s="2">
        <v>34.5</v>
      </c>
      <c r="GW101" s="2">
        <v>43.4</v>
      </c>
      <c r="GX101" s="2">
        <v>29</v>
      </c>
      <c r="GY101" s="2">
        <v>29.3</v>
      </c>
      <c r="GZ101" s="2">
        <v>33.4</v>
      </c>
      <c r="HA101" s="2">
        <v>30.5</v>
      </c>
      <c r="HB101" s="2">
        <v>30.6</v>
      </c>
      <c r="HC101" s="2">
        <v>30.1</v>
      </c>
      <c r="HD101" s="2">
        <v>30.2</v>
      </c>
      <c r="HE101" s="2">
        <v>30.1</v>
      </c>
      <c r="HF101" s="2">
        <v>30.3</v>
      </c>
      <c r="HG101" s="2">
        <v>28.7</v>
      </c>
      <c r="HH101" s="2">
        <v>31.1</v>
      </c>
      <c r="HI101" s="2">
        <v>39.200000000000003</v>
      </c>
      <c r="HJ101" s="2">
        <v>28.1</v>
      </c>
      <c r="HK101" s="2">
        <v>26.2</v>
      </c>
      <c r="HL101" s="2">
        <v>28.4</v>
      </c>
      <c r="HM101" s="2">
        <v>29.3</v>
      </c>
      <c r="HN101" s="2">
        <v>32.4</v>
      </c>
      <c r="HO101" s="2">
        <v>31.4</v>
      </c>
      <c r="HP101" s="2">
        <v>34.200000000000003</v>
      </c>
      <c r="HQ101" s="2">
        <v>39.6</v>
      </c>
      <c r="HR101" s="2">
        <v>37.5</v>
      </c>
      <c r="HS101" s="2">
        <v>36.6</v>
      </c>
      <c r="HT101" s="2">
        <v>37.6</v>
      </c>
      <c r="HU101" s="2">
        <v>42.5</v>
      </c>
      <c r="HV101" s="2">
        <v>33.9</v>
      </c>
      <c r="HW101" s="2">
        <v>34.6</v>
      </c>
      <c r="HX101" s="2">
        <v>39.5</v>
      </c>
      <c r="HY101" s="2">
        <v>40.9</v>
      </c>
      <c r="HZ101" s="2">
        <v>43.9</v>
      </c>
      <c r="IA101" s="2">
        <v>42.9</v>
      </c>
      <c r="IB101" s="2">
        <v>44.1</v>
      </c>
      <c r="IC101" s="2">
        <v>47.7</v>
      </c>
      <c r="ID101" s="2">
        <v>50.6</v>
      </c>
      <c r="IE101" s="2">
        <v>56.7</v>
      </c>
      <c r="IF101" s="2">
        <v>58</v>
      </c>
      <c r="IG101" s="2">
        <v>65.8</v>
      </c>
      <c r="IH101" s="2">
        <v>48.1</v>
      </c>
      <c r="II101" s="2">
        <v>45.9</v>
      </c>
      <c r="IJ101" s="2">
        <v>47.2</v>
      </c>
      <c r="IK101" s="2">
        <v>52.6</v>
      </c>
      <c r="IL101" s="2">
        <v>55.9</v>
      </c>
      <c r="IM101" s="2">
        <v>52</v>
      </c>
      <c r="IN101" s="2">
        <v>57.4</v>
      </c>
      <c r="IO101" s="2">
        <v>55.2</v>
      </c>
      <c r="IP101" s="2">
        <v>51.6</v>
      </c>
      <c r="IQ101" s="2">
        <v>51.5</v>
      </c>
      <c r="IR101" s="2">
        <v>50.7</v>
      </c>
      <c r="IS101" s="2">
        <v>60.7</v>
      </c>
      <c r="IT101" s="2">
        <v>46.8</v>
      </c>
      <c r="IU101" s="2">
        <v>44</v>
      </c>
      <c r="IV101" s="2">
        <v>48</v>
      </c>
      <c r="IW101" s="2">
        <v>55.5</v>
      </c>
      <c r="IX101" s="2">
        <v>58.3</v>
      </c>
      <c r="IY101" s="2">
        <v>54.1</v>
      </c>
      <c r="IZ101" s="2">
        <v>45.1</v>
      </c>
      <c r="JA101" s="2">
        <v>45.8</v>
      </c>
      <c r="JB101" s="2">
        <v>47.2</v>
      </c>
      <c r="JC101" s="2">
        <v>44.9</v>
      </c>
      <c r="JD101" s="2">
        <v>42.6</v>
      </c>
      <c r="JE101" s="2">
        <v>52.6</v>
      </c>
      <c r="JF101" s="2">
        <v>39.1</v>
      </c>
      <c r="JG101" s="2">
        <v>39.1</v>
      </c>
      <c r="JH101" s="2">
        <v>42</v>
      </c>
      <c r="JI101" s="2">
        <v>39.9</v>
      </c>
      <c r="JJ101" s="2">
        <v>40.9</v>
      </c>
      <c r="JK101" s="2">
        <v>41.3</v>
      </c>
      <c r="JL101" s="2">
        <v>42.3</v>
      </c>
      <c r="JM101" s="2">
        <v>45.2</v>
      </c>
      <c r="JN101" s="2">
        <v>47.6</v>
      </c>
      <c r="JO101" s="2">
        <v>52.9</v>
      </c>
      <c r="JP101" s="2">
        <v>53</v>
      </c>
      <c r="JQ101" s="2">
        <v>65.3</v>
      </c>
      <c r="JR101" s="2">
        <v>47.2</v>
      </c>
      <c r="JS101" s="2">
        <v>46.3</v>
      </c>
      <c r="JT101" s="2">
        <v>52.2</v>
      </c>
      <c r="JU101" s="2">
        <v>52.2</v>
      </c>
      <c r="JV101" s="2">
        <v>52.4</v>
      </c>
      <c r="JW101" s="2">
        <v>53.1</v>
      </c>
      <c r="JX101" s="2">
        <v>51</v>
      </c>
      <c r="JY101" s="2">
        <v>53.4</v>
      </c>
      <c r="JZ101" s="2">
        <v>51.2</v>
      </c>
      <c r="KA101" s="2">
        <v>50.9</v>
      </c>
      <c r="KB101" s="2">
        <v>52</v>
      </c>
      <c r="KC101" s="2">
        <v>64.5</v>
      </c>
      <c r="KD101" s="2">
        <v>50.4</v>
      </c>
      <c r="KE101" s="2">
        <v>51.2</v>
      </c>
      <c r="KF101" s="2">
        <v>56.9</v>
      </c>
      <c r="KG101" s="2">
        <v>51.3</v>
      </c>
      <c r="KH101" s="2">
        <v>54.3</v>
      </c>
      <c r="KI101" s="2">
        <v>53.5</v>
      </c>
      <c r="KJ101" s="2">
        <v>58.1</v>
      </c>
      <c r="KK101" s="2">
        <v>63.8</v>
      </c>
      <c r="KL101" s="2">
        <v>62.1</v>
      </c>
      <c r="KM101" s="2">
        <v>64.900000000000006</v>
      </c>
      <c r="KN101" s="2">
        <v>66.3</v>
      </c>
      <c r="KO101" s="2">
        <v>79.7</v>
      </c>
      <c r="KP101" s="2">
        <v>57.6</v>
      </c>
      <c r="KQ101" s="2">
        <v>58.7</v>
      </c>
      <c r="KR101" s="2">
        <v>65.900000000000006</v>
      </c>
      <c r="KS101" s="2">
        <v>65.599999999999994</v>
      </c>
      <c r="KT101" s="2">
        <v>70.7</v>
      </c>
      <c r="KU101" s="2">
        <v>68.2</v>
      </c>
      <c r="KV101" s="2">
        <v>72.8</v>
      </c>
      <c r="KW101" s="2">
        <v>81.900000000000006</v>
      </c>
      <c r="KX101" s="2">
        <v>67.400000000000006</v>
      </c>
      <c r="KY101" s="2">
        <v>84.3</v>
      </c>
      <c r="KZ101" s="2">
        <v>84.2</v>
      </c>
      <c r="LA101" s="2">
        <v>94.6</v>
      </c>
      <c r="LB101" s="2">
        <v>79.5</v>
      </c>
      <c r="LC101" s="2">
        <v>78.599999999999994</v>
      </c>
      <c r="LD101" s="2">
        <v>82.5</v>
      </c>
      <c r="LE101" s="2">
        <v>87.7</v>
      </c>
      <c r="LF101" s="2">
        <v>96.6</v>
      </c>
      <c r="LG101" s="2">
        <v>89.4</v>
      </c>
      <c r="LH101" s="2">
        <v>100.1</v>
      </c>
      <c r="LI101" s="2">
        <v>101</v>
      </c>
      <c r="LJ101" s="2">
        <v>97.9</v>
      </c>
      <c r="LK101" s="2">
        <v>99.5</v>
      </c>
      <c r="LL101" s="2">
        <v>95.1</v>
      </c>
      <c r="LM101" s="2">
        <v>130.5</v>
      </c>
      <c r="LN101" s="2">
        <v>103.9</v>
      </c>
      <c r="LO101" s="2">
        <v>95.7</v>
      </c>
      <c r="LP101" s="2">
        <v>110.9</v>
      </c>
      <c r="LQ101" s="2">
        <v>98.5</v>
      </c>
      <c r="LR101" s="2">
        <v>105.4</v>
      </c>
      <c r="LS101" s="2">
        <v>104</v>
      </c>
      <c r="LT101" s="2">
        <v>114.4</v>
      </c>
      <c r="LU101" s="2">
        <v>109.6</v>
      </c>
      <c r="LV101" s="2">
        <v>108.4</v>
      </c>
      <c r="LW101" s="2">
        <v>120.8</v>
      </c>
      <c r="LX101" s="2">
        <v>106</v>
      </c>
      <c r="LY101" s="2">
        <v>134.1</v>
      </c>
      <c r="LZ101" s="2">
        <v>95.7</v>
      </c>
      <c r="MA101" s="2">
        <v>96.2</v>
      </c>
      <c r="MB101" s="2">
        <v>108.1</v>
      </c>
      <c r="MC101" s="2">
        <v>99.8</v>
      </c>
      <c r="MD101" s="2">
        <v>98.8</v>
      </c>
      <c r="ME101" s="2">
        <v>95.1</v>
      </c>
      <c r="MF101" s="2">
        <v>116.1</v>
      </c>
      <c r="MG101" s="2">
        <v>116</v>
      </c>
      <c r="MH101" s="2">
        <v>115.5</v>
      </c>
      <c r="MI101" s="2">
        <v>109.1</v>
      </c>
      <c r="MJ101" s="2">
        <v>108.8</v>
      </c>
      <c r="MK101" s="2">
        <v>126.9</v>
      </c>
      <c r="ML101" s="2">
        <v>106.5</v>
      </c>
      <c r="MM101" s="2">
        <v>111.5</v>
      </c>
      <c r="MN101" s="2">
        <v>130.4</v>
      </c>
      <c r="MO101" s="2">
        <v>119.4</v>
      </c>
      <c r="MP101" s="2">
        <v>131</v>
      </c>
    </row>
    <row r="102" spans="1:354" x14ac:dyDescent="0.25">
      <c r="A102" t="s">
        <v>100</v>
      </c>
      <c r="B102" s="12" t="s">
        <v>320</v>
      </c>
      <c r="C102" t="s">
        <v>214</v>
      </c>
      <c r="D102" t="str">
        <f t="shared" si="1"/>
        <v>Other retailing n.e.c.</v>
      </c>
      <c r="E102" s="2">
        <v>11.3</v>
      </c>
      <c r="F102" s="2">
        <v>11.6</v>
      </c>
      <c r="G102" s="2">
        <v>10.9</v>
      </c>
      <c r="H102" s="2">
        <v>11.4</v>
      </c>
      <c r="I102" s="2">
        <v>10.9</v>
      </c>
      <c r="J102" s="2">
        <v>11.7</v>
      </c>
      <c r="K102" s="2">
        <v>12.6</v>
      </c>
      <c r="L102" s="2">
        <v>13.9</v>
      </c>
      <c r="M102" s="2">
        <v>21.5</v>
      </c>
      <c r="N102" s="2">
        <v>11.4</v>
      </c>
      <c r="O102" s="2">
        <v>11.2</v>
      </c>
      <c r="P102" s="2">
        <v>12.2</v>
      </c>
      <c r="Q102" s="2">
        <v>12.1</v>
      </c>
      <c r="R102" s="2">
        <v>12.9</v>
      </c>
      <c r="S102" s="2">
        <v>12.2</v>
      </c>
      <c r="T102" s="2">
        <v>12.3</v>
      </c>
      <c r="U102" s="2">
        <v>13.1</v>
      </c>
      <c r="V102" s="2">
        <v>13.6</v>
      </c>
      <c r="W102" s="2">
        <v>13.9</v>
      </c>
      <c r="X102" s="2">
        <v>15.5</v>
      </c>
      <c r="Y102" s="2">
        <v>22.9</v>
      </c>
      <c r="Z102" s="2">
        <v>14.1</v>
      </c>
      <c r="AA102" s="2">
        <v>14.4</v>
      </c>
      <c r="AB102" s="2">
        <v>14.9</v>
      </c>
      <c r="AC102" s="2">
        <v>14.4</v>
      </c>
      <c r="AD102" s="2">
        <v>16.2</v>
      </c>
      <c r="AE102" s="2">
        <v>14.3</v>
      </c>
      <c r="AF102" s="2">
        <v>16.100000000000001</v>
      </c>
      <c r="AG102" s="2">
        <v>17</v>
      </c>
      <c r="AH102" s="2">
        <v>17</v>
      </c>
      <c r="AI102" s="2">
        <v>18.3</v>
      </c>
      <c r="AJ102" s="2">
        <v>19.2</v>
      </c>
      <c r="AK102" s="2">
        <v>28.8</v>
      </c>
      <c r="AL102" s="2">
        <v>16.8</v>
      </c>
      <c r="AM102" s="2">
        <v>15.9</v>
      </c>
      <c r="AN102" s="2">
        <v>16.399999999999999</v>
      </c>
      <c r="AO102" s="2">
        <v>16.3</v>
      </c>
      <c r="AP102" s="2">
        <v>18.5</v>
      </c>
      <c r="AQ102" s="2">
        <v>16.2</v>
      </c>
      <c r="AR102" s="2">
        <v>18.3</v>
      </c>
      <c r="AS102" s="2">
        <v>18.899999999999999</v>
      </c>
      <c r="AT102" s="2">
        <v>18.7</v>
      </c>
      <c r="AU102" s="2">
        <v>19.7</v>
      </c>
      <c r="AV102" s="2">
        <v>20.9</v>
      </c>
      <c r="AW102" s="2">
        <v>29.5</v>
      </c>
      <c r="AX102" s="2">
        <v>17.899999999999999</v>
      </c>
      <c r="AY102" s="2">
        <v>17.2</v>
      </c>
      <c r="AZ102" s="2">
        <v>17.600000000000001</v>
      </c>
      <c r="BA102" s="2">
        <v>18.5</v>
      </c>
      <c r="BB102" s="2">
        <v>20.399999999999999</v>
      </c>
      <c r="BC102" s="2">
        <v>18</v>
      </c>
      <c r="BD102" s="2">
        <v>18.7</v>
      </c>
      <c r="BE102" s="2">
        <v>20</v>
      </c>
      <c r="BF102" s="2">
        <v>20.2</v>
      </c>
      <c r="BG102" s="2">
        <v>22.5</v>
      </c>
      <c r="BH102" s="2">
        <v>23.4</v>
      </c>
      <c r="BI102" s="2">
        <v>33.9</v>
      </c>
      <c r="BJ102" s="2">
        <v>21.6</v>
      </c>
      <c r="BK102" s="2">
        <v>20.9</v>
      </c>
      <c r="BL102" s="2">
        <v>20.5</v>
      </c>
      <c r="BM102" s="2">
        <v>21.9</v>
      </c>
      <c r="BN102" s="2">
        <v>22.6</v>
      </c>
      <c r="BO102" s="2">
        <v>20.7</v>
      </c>
      <c r="BP102" s="2">
        <v>22.5</v>
      </c>
      <c r="BQ102" s="2">
        <v>22.2</v>
      </c>
      <c r="BR102" s="2">
        <v>23.7</v>
      </c>
      <c r="BS102" s="2">
        <v>26.2</v>
      </c>
      <c r="BT102" s="2">
        <v>25.8</v>
      </c>
      <c r="BU102" s="2">
        <v>40.1</v>
      </c>
      <c r="BV102" s="2">
        <v>22.6</v>
      </c>
      <c r="BW102" s="2">
        <v>21.9</v>
      </c>
      <c r="BX102" s="2">
        <v>24.1</v>
      </c>
      <c r="BY102" s="2">
        <v>24.6</v>
      </c>
      <c r="BZ102" s="2">
        <v>24.4</v>
      </c>
      <c r="CA102" s="2">
        <v>23.1</v>
      </c>
      <c r="CB102" s="2">
        <v>22.6</v>
      </c>
      <c r="CC102" s="2">
        <v>24.1</v>
      </c>
      <c r="CD102" s="2">
        <v>25.3</v>
      </c>
      <c r="CE102" s="2">
        <v>24.9</v>
      </c>
      <c r="CF102" s="2">
        <v>29.6</v>
      </c>
      <c r="CG102" s="2">
        <v>45.4</v>
      </c>
      <c r="CH102" s="2">
        <v>26.8</v>
      </c>
      <c r="CI102" s="2">
        <v>24.4</v>
      </c>
      <c r="CJ102" s="2">
        <v>27.3</v>
      </c>
      <c r="CK102" s="2">
        <v>25</v>
      </c>
      <c r="CL102" s="2">
        <v>26.2</v>
      </c>
      <c r="CM102" s="2">
        <v>25</v>
      </c>
      <c r="CN102" s="2">
        <v>26.5</v>
      </c>
      <c r="CO102" s="2">
        <v>27.7</v>
      </c>
      <c r="CP102" s="2">
        <v>29.4</v>
      </c>
      <c r="CQ102" s="2">
        <v>29.2</v>
      </c>
      <c r="CR102" s="2">
        <v>33.1</v>
      </c>
      <c r="CS102" s="2">
        <v>49.2</v>
      </c>
      <c r="CT102" s="2">
        <v>28</v>
      </c>
      <c r="CU102" s="2">
        <v>27.3</v>
      </c>
      <c r="CV102" s="2">
        <v>27.4</v>
      </c>
      <c r="CW102" s="2">
        <v>25.9</v>
      </c>
      <c r="CX102" s="2">
        <v>27.6</v>
      </c>
      <c r="CY102" s="2">
        <v>26.7</v>
      </c>
      <c r="CZ102" s="2">
        <v>28.6</v>
      </c>
      <c r="DA102" s="2">
        <v>27.3</v>
      </c>
      <c r="DB102" s="2">
        <v>29.8</v>
      </c>
      <c r="DC102" s="2">
        <v>32.299999999999997</v>
      </c>
      <c r="DD102" s="2">
        <v>33.799999999999997</v>
      </c>
      <c r="DE102" s="2">
        <v>48</v>
      </c>
      <c r="DF102" s="2">
        <v>28.6</v>
      </c>
      <c r="DG102" s="2">
        <v>25.5</v>
      </c>
      <c r="DH102" s="2">
        <v>27.7</v>
      </c>
      <c r="DI102" s="2">
        <v>28.7</v>
      </c>
      <c r="DJ102" s="2">
        <v>29.9</v>
      </c>
      <c r="DK102" s="2">
        <v>25.3</v>
      </c>
      <c r="DL102" s="2">
        <v>26.9</v>
      </c>
      <c r="DM102" s="2">
        <v>30</v>
      </c>
      <c r="DN102" s="2">
        <v>30.2</v>
      </c>
      <c r="DO102" s="2">
        <v>34.799999999999997</v>
      </c>
      <c r="DP102" s="2">
        <v>36.799999999999997</v>
      </c>
      <c r="DQ102" s="2">
        <v>62</v>
      </c>
      <c r="DR102" s="2">
        <v>32.1</v>
      </c>
      <c r="DS102" s="2">
        <v>30.4</v>
      </c>
      <c r="DT102" s="2">
        <v>29.7</v>
      </c>
      <c r="DU102" s="2">
        <v>33.4</v>
      </c>
      <c r="DV102" s="2">
        <v>31.9</v>
      </c>
      <c r="DW102" s="2">
        <v>28.1</v>
      </c>
      <c r="DX102" s="2">
        <v>29.4</v>
      </c>
      <c r="DY102" s="2">
        <v>29.7</v>
      </c>
      <c r="DZ102" s="2">
        <v>32.200000000000003</v>
      </c>
      <c r="EA102" s="2">
        <v>35.9</v>
      </c>
      <c r="EB102" s="2">
        <v>37.1</v>
      </c>
      <c r="EC102" s="2">
        <v>53.9</v>
      </c>
      <c r="ED102" s="2">
        <v>29.2</v>
      </c>
      <c r="EE102" s="2">
        <v>29.5</v>
      </c>
      <c r="EF102" s="2">
        <v>31.7</v>
      </c>
      <c r="EG102" s="2">
        <v>31.4</v>
      </c>
      <c r="EH102" s="2">
        <v>32.299999999999997</v>
      </c>
      <c r="EI102" s="2">
        <v>35.799999999999997</v>
      </c>
      <c r="EJ102" s="2">
        <v>39.700000000000003</v>
      </c>
      <c r="EK102" s="2">
        <v>39.299999999999997</v>
      </c>
      <c r="EL102" s="2">
        <v>40.5</v>
      </c>
      <c r="EM102" s="2">
        <v>42.1</v>
      </c>
      <c r="EN102" s="2">
        <v>44.8</v>
      </c>
      <c r="EO102" s="2">
        <v>74.7</v>
      </c>
      <c r="EP102" s="2">
        <v>38.799999999999997</v>
      </c>
      <c r="EQ102" s="2">
        <v>38.299999999999997</v>
      </c>
      <c r="ER102" s="2">
        <v>36.9</v>
      </c>
      <c r="ES102" s="2">
        <v>39.6</v>
      </c>
      <c r="ET102" s="2">
        <v>40.700000000000003</v>
      </c>
      <c r="EU102" s="2">
        <v>42.6</v>
      </c>
      <c r="EV102" s="2">
        <v>42.2</v>
      </c>
      <c r="EW102" s="2">
        <v>39.6</v>
      </c>
      <c r="EX102" s="2">
        <v>44.1</v>
      </c>
      <c r="EY102" s="2">
        <v>41.5</v>
      </c>
      <c r="EZ102" s="2">
        <v>42.5</v>
      </c>
      <c r="FA102" s="2">
        <v>63</v>
      </c>
      <c r="FB102" s="2">
        <v>36.200000000000003</v>
      </c>
      <c r="FC102" s="2">
        <v>34.5</v>
      </c>
      <c r="FD102" s="2">
        <v>36.200000000000003</v>
      </c>
      <c r="FE102" s="2">
        <v>33.5</v>
      </c>
      <c r="FF102" s="2">
        <v>37.700000000000003</v>
      </c>
      <c r="FG102" s="2">
        <v>32.6</v>
      </c>
      <c r="FH102" s="2">
        <v>36.799999999999997</v>
      </c>
      <c r="FI102" s="2">
        <v>41.5</v>
      </c>
      <c r="FJ102" s="2">
        <v>43.4</v>
      </c>
      <c r="FK102" s="2">
        <v>41.3</v>
      </c>
      <c r="FL102" s="2">
        <v>42.4</v>
      </c>
      <c r="FM102" s="2">
        <v>74.900000000000006</v>
      </c>
      <c r="FN102" s="2">
        <v>45.8</v>
      </c>
      <c r="FO102" s="2">
        <v>42.1</v>
      </c>
      <c r="FP102" s="2">
        <v>41.2</v>
      </c>
      <c r="FQ102" s="2">
        <v>45.7</v>
      </c>
      <c r="FR102" s="2">
        <v>56.4</v>
      </c>
      <c r="FS102" s="2">
        <v>53.4</v>
      </c>
      <c r="FT102" s="2">
        <v>49.9</v>
      </c>
      <c r="FU102" s="2">
        <v>44.9</v>
      </c>
      <c r="FV102" s="2">
        <v>43.7</v>
      </c>
      <c r="FW102" s="2">
        <v>48.3</v>
      </c>
      <c r="FX102" s="2">
        <v>48.5</v>
      </c>
      <c r="FY102" s="2">
        <v>65.400000000000006</v>
      </c>
      <c r="FZ102" s="2">
        <v>43.7</v>
      </c>
      <c r="GA102" s="2">
        <v>42.2</v>
      </c>
      <c r="GB102" s="2">
        <v>40.200000000000003</v>
      </c>
      <c r="GC102" s="2">
        <v>47.2</v>
      </c>
      <c r="GD102" s="2">
        <v>47.4</v>
      </c>
      <c r="GE102" s="2">
        <v>42.3</v>
      </c>
      <c r="GF102" s="2">
        <v>45.1</v>
      </c>
      <c r="GG102" s="2">
        <v>44.9</v>
      </c>
      <c r="GH102" s="2">
        <v>52.4</v>
      </c>
      <c r="GI102" s="2">
        <v>54.2</v>
      </c>
      <c r="GJ102" s="2">
        <v>53.7</v>
      </c>
      <c r="GK102" s="2">
        <v>77.900000000000006</v>
      </c>
      <c r="GL102" s="2">
        <v>49.7</v>
      </c>
      <c r="GM102" s="2">
        <v>45</v>
      </c>
      <c r="GN102" s="2">
        <v>43.7</v>
      </c>
      <c r="GO102" s="2">
        <v>40.5</v>
      </c>
      <c r="GP102" s="2">
        <v>43.1</v>
      </c>
      <c r="GQ102" s="2">
        <v>42.9</v>
      </c>
      <c r="GR102" s="2">
        <v>43.4</v>
      </c>
      <c r="GS102" s="2">
        <v>42.3</v>
      </c>
      <c r="GT102" s="2">
        <v>47.6</v>
      </c>
      <c r="GU102" s="2">
        <v>53</v>
      </c>
      <c r="GV102" s="2">
        <v>54.5</v>
      </c>
      <c r="GW102" s="2">
        <v>78.900000000000006</v>
      </c>
      <c r="GX102" s="2">
        <v>52.9</v>
      </c>
      <c r="GY102" s="2">
        <v>46.1</v>
      </c>
      <c r="GZ102" s="2">
        <v>48.7</v>
      </c>
      <c r="HA102" s="2">
        <v>43.6</v>
      </c>
      <c r="HB102" s="2">
        <v>42.9</v>
      </c>
      <c r="HC102" s="2">
        <v>41.4</v>
      </c>
      <c r="HD102" s="2">
        <v>42.6</v>
      </c>
      <c r="HE102" s="2">
        <v>44.6</v>
      </c>
      <c r="HF102" s="2">
        <v>46</v>
      </c>
      <c r="HG102" s="2">
        <v>53.4</v>
      </c>
      <c r="HH102" s="2">
        <v>54</v>
      </c>
      <c r="HI102" s="2">
        <v>73</v>
      </c>
      <c r="HJ102" s="2">
        <v>56.2</v>
      </c>
      <c r="HK102" s="2">
        <v>57</v>
      </c>
      <c r="HL102" s="2">
        <v>58.6</v>
      </c>
      <c r="HM102" s="2">
        <v>52.2</v>
      </c>
      <c r="HN102" s="2">
        <v>57.2</v>
      </c>
      <c r="HO102" s="2">
        <v>55.5</v>
      </c>
      <c r="HP102" s="2">
        <v>46.6</v>
      </c>
      <c r="HQ102" s="2">
        <v>52.4</v>
      </c>
      <c r="HR102" s="2">
        <v>57.4</v>
      </c>
      <c r="HS102" s="2">
        <v>57.3</v>
      </c>
      <c r="HT102" s="2">
        <v>61.9</v>
      </c>
      <c r="HU102" s="2">
        <v>75.099999999999994</v>
      </c>
      <c r="HV102" s="2">
        <v>53.7</v>
      </c>
      <c r="HW102" s="2">
        <v>52.3</v>
      </c>
      <c r="HX102" s="2">
        <v>55.2</v>
      </c>
      <c r="HY102" s="2">
        <v>50.1</v>
      </c>
      <c r="HZ102" s="2">
        <v>50.2</v>
      </c>
      <c r="IA102" s="2">
        <v>47.8</v>
      </c>
      <c r="IB102" s="2">
        <v>49.5</v>
      </c>
      <c r="IC102" s="2">
        <v>52.8</v>
      </c>
      <c r="ID102" s="2">
        <v>54.8</v>
      </c>
      <c r="IE102" s="2">
        <v>62</v>
      </c>
      <c r="IF102" s="2">
        <v>63.5</v>
      </c>
      <c r="IG102" s="2">
        <v>80.5</v>
      </c>
      <c r="IH102" s="2">
        <v>56.3</v>
      </c>
      <c r="II102" s="2">
        <v>51.3</v>
      </c>
      <c r="IJ102" s="2">
        <v>54.4</v>
      </c>
      <c r="IK102" s="2">
        <v>46.2</v>
      </c>
      <c r="IL102" s="2">
        <v>51</v>
      </c>
      <c r="IM102" s="2">
        <v>47.4</v>
      </c>
      <c r="IN102" s="2">
        <v>47.3</v>
      </c>
      <c r="IO102" s="2">
        <v>50.4</v>
      </c>
      <c r="IP102" s="2">
        <v>48.1</v>
      </c>
      <c r="IQ102" s="2">
        <v>52.6</v>
      </c>
      <c r="IR102" s="2">
        <v>55</v>
      </c>
      <c r="IS102" s="2">
        <v>78.2</v>
      </c>
      <c r="IT102" s="2">
        <v>45.3</v>
      </c>
      <c r="IU102" s="2">
        <v>41.5</v>
      </c>
      <c r="IV102" s="2">
        <v>42.1</v>
      </c>
      <c r="IW102" s="2">
        <v>42.7</v>
      </c>
      <c r="IX102" s="2">
        <v>49.1</v>
      </c>
      <c r="IY102" s="2">
        <v>43</v>
      </c>
      <c r="IZ102" s="2">
        <v>46.7</v>
      </c>
      <c r="JA102" s="2">
        <v>47</v>
      </c>
      <c r="JB102" s="2">
        <v>48.6</v>
      </c>
      <c r="JC102" s="2">
        <v>55.8</v>
      </c>
      <c r="JD102" s="2">
        <v>59.6</v>
      </c>
      <c r="JE102" s="2">
        <v>88.7</v>
      </c>
      <c r="JF102" s="2">
        <v>57.1</v>
      </c>
      <c r="JG102" s="2">
        <v>54.8</v>
      </c>
      <c r="JH102" s="2">
        <v>56.2</v>
      </c>
      <c r="JI102" s="2">
        <v>56.4</v>
      </c>
      <c r="JJ102" s="2">
        <v>57.2</v>
      </c>
      <c r="JK102" s="2">
        <v>55.4</v>
      </c>
      <c r="JL102" s="2">
        <v>61</v>
      </c>
      <c r="JM102" s="2">
        <v>55.8</v>
      </c>
      <c r="JN102" s="2">
        <v>60.7</v>
      </c>
      <c r="JO102" s="2">
        <v>68.099999999999994</v>
      </c>
      <c r="JP102" s="2">
        <v>71.7</v>
      </c>
      <c r="JQ102" s="2">
        <v>96.4</v>
      </c>
      <c r="JR102" s="2">
        <v>56.2</v>
      </c>
      <c r="JS102" s="2">
        <v>48.6</v>
      </c>
      <c r="JT102" s="2">
        <v>51.2</v>
      </c>
      <c r="JU102" s="2">
        <v>50</v>
      </c>
      <c r="JV102" s="2">
        <v>53.2</v>
      </c>
      <c r="JW102" s="2">
        <v>50.2</v>
      </c>
      <c r="JX102" s="2">
        <v>46.6</v>
      </c>
      <c r="JY102" s="2">
        <v>45.7</v>
      </c>
      <c r="JZ102" s="2">
        <v>47.6</v>
      </c>
      <c r="KA102" s="2">
        <v>49.3</v>
      </c>
      <c r="KB102" s="2">
        <v>54.3</v>
      </c>
      <c r="KC102" s="2">
        <v>77.2</v>
      </c>
      <c r="KD102" s="2">
        <v>45.8</v>
      </c>
      <c r="KE102" s="2">
        <v>47</v>
      </c>
      <c r="KF102" s="2">
        <v>48</v>
      </c>
      <c r="KG102" s="2">
        <v>42.4</v>
      </c>
      <c r="KH102" s="2">
        <v>48.3</v>
      </c>
      <c r="KI102" s="2">
        <v>44.9</v>
      </c>
      <c r="KJ102" s="2">
        <v>46.1</v>
      </c>
      <c r="KK102" s="2">
        <v>51</v>
      </c>
      <c r="KL102" s="2">
        <v>50.2</v>
      </c>
      <c r="KM102" s="2">
        <v>58.3</v>
      </c>
      <c r="KN102" s="2">
        <v>65</v>
      </c>
      <c r="KO102" s="2">
        <v>92.7</v>
      </c>
      <c r="KP102" s="2">
        <v>59.3</v>
      </c>
      <c r="KQ102" s="2">
        <v>56.1</v>
      </c>
      <c r="KR102" s="2">
        <v>60.7</v>
      </c>
      <c r="KS102" s="2">
        <v>51.3</v>
      </c>
      <c r="KT102" s="2">
        <v>54.1</v>
      </c>
      <c r="KU102" s="2">
        <v>51</v>
      </c>
      <c r="KV102" s="2">
        <v>52.1</v>
      </c>
      <c r="KW102" s="2">
        <v>51.9</v>
      </c>
      <c r="KX102" s="2">
        <v>51.8</v>
      </c>
      <c r="KY102" s="2">
        <v>54.7</v>
      </c>
      <c r="KZ102" s="2">
        <v>63.1</v>
      </c>
      <c r="LA102" s="2">
        <v>91.6</v>
      </c>
      <c r="LB102" s="2">
        <v>55.5</v>
      </c>
      <c r="LC102" s="2">
        <v>51.3</v>
      </c>
      <c r="LD102" s="2">
        <v>52.1</v>
      </c>
      <c r="LE102" s="2">
        <v>49.6</v>
      </c>
      <c r="LF102" s="2">
        <v>52</v>
      </c>
      <c r="LG102" s="2">
        <v>46.6</v>
      </c>
      <c r="LH102" s="2">
        <v>50.5</v>
      </c>
      <c r="LI102" s="2">
        <v>50.2</v>
      </c>
      <c r="LJ102" s="2">
        <v>51.7</v>
      </c>
      <c r="LK102" s="2">
        <v>58.3</v>
      </c>
      <c r="LL102" s="2">
        <v>62.5</v>
      </c>
      <c r="LM102" s="2">
        <v>95.3</v>
      </c>
      <c r="LN102" s="2">
        <v>56.9</v>
      </c>
      <c r="LO102" s="2">
        <v>48.2</v>
      </c>
      <c r="LP102" s="2">
        <v>52.6</v>
      </c>
      <c r="LQ102" s="2">
        <v>48.6</v>
      </c>
      <c r="LR102" s="2">
        <v>53.2</v>
      </c>
      <c r="LS102" s="2">
        <v>55.2</v>
      </c>
      <c r="LT102" s="2">
        <v>66.599999999999994</v>
      </c>
      <c r="LU102" s="2">
        <v>66.5</v>
      </c>
      <c r="LV102" s="2">
        <v>61.8</v>
      </c>
      <c r="LW102" s="2">
        <v>73</v>
      </c>
      <c r="LX102" s="2">
        <v>78.7</v>
      </c>
      <c r="LY102" s="2">
        <v>104.5</v>
      </c>
      <c r="LZ102" s="2">
        <v>76</v>
      </c>
      <c r="MA102" s="2">
        <v>70.3</v>
      </c>
      <c r="MB102" s="2">
        <v>81</v>
      </c>
      <c r="MC102" s="2">
        <v>72.3</v>
      </c>
      <c r="MD102" s="2">
        <v>81.099999999999994</v>
      </c>
      <c r="ME102" s="2">
        <v>74.3</v>
      </c>
      <c r="MF102" s="2">
        <v>73.8</v>
      </c>
      <c r="MG102" s="2">
        <v>82.6</v>
      </c>
      <c r="MH102" s="2">
        <v>81.7</v>
      </c>
      <c r="MI102" s="2">
        <v>77.5</v>
      </c>
      <c r="MJ102" s="2">
        <v>80</v>
      </c>
      <c r="MK102" s="2">
        <v>91.1</v>
      </c>
      <c r="ML102" s="2">
        <v>65.2</v>
      </c>
      <c r="MM102" s="2">
        <v>62.5</v>
      </c>
      <c r="MN102" s="2">
        <v>70.5</v>
      </c>
      <c r="MO102" s="2">
        <v>90.1</v>
      </c>
      <c r="MP102" s="2">
        <v>93.4</v>
      </c>
    </row>
    <row r="103" spans="1:354" x14ac:dyDescent="0.25">
      <c r="A103" t="s">
        <v>101</v>
      </c>
      <c r="B103" s="12" t="s">
        <v>321</v>
      </c>
      <c r="C103" t="s">
        <v>214</v>
      </c>
      <c r="D103" t="str">
        <f t="shared" si="1"/>
        <v>Other retailing</v>
      </c>
      <c r="E103" s="2">
        <v>42.1</v>
      </c>
      <c r="F103" s="2">
        <v>45</v>
      </c>
      <c r="G103" s="2">
        <v>42.5</v>
      </c>
      <c r="H103" s="2">
        <v>42</v>
      </c>
      <c r="I103" s="2">
        <v>42.1</v>
      </c>
      <c r="J103" s="2">
        <v>43.9</v>
      </c>
      <c r="K103" s="2">
        <v>42.8</v>
      </c>
      <c r="L103" s="2">
        <v>45.9</v>
      </c>
      <c r="M103" s="2">
        <v>63.9</v>
      </c>
      <c r="N103" s="2">
        <v>39.799999999999997</v>
      </c>
      <c r="O103" s="2">
        <v>38.4</v>
      </c>
      <c r="P103" s="2">
        <v>41.6</v>
      </c>
      <c r="Q103" s="2">
        <v>40.5</v>
      </c>
      <c r="R103" s="2">
        <v>43.2</v>
      </c>
      <c r="S103" s="2">
        <v>40.6</v>
      </c>
      <c r="T103" s="2">
        <v>41.8</v>
      </c>
      <c r="U103" s="2">
        <v>45.5</v>
      </c>
      <c r="V103" s="2">
        <v>44.5</v>
      </c>
      <c r="W103" s="2">
        <v>46.2</v>
      </c>
      <c r="X103" s="2">
        <v>49.8</v>
      </c>
      <c r="Y103" s="2">
        <v>69.5</v>
      </c>
      <c r="Z103" s="2">
        <v>47.6</v>
      </c>
      <c r="AA103" s="2">
        <v>48.5</v>
      </c>
      <c r="AB103" s="2">
        <v>49.9</v>
      </c>
      <c r="AC103" s="2">
        <v>46.6</v>
      </c>
      <c r="AD103" s="2">
        <v>52.1</v>
      </c>
      <c r="AE103" s="2">
        <v>47.3</v>
      </c>
      <c r="AF103" s="2">
        <v>48.8</v>
      </c>
      <c r="AG103" s="2">
        <v>52.7</v>
      </c>
      <c r="AH103" s="2">
        <v>50.3</v>
      </c>
      <c r="AI103" s="2">
        <v>55.3</v>
      </c>
      <c r="AJ103" s="2">
        <v>57.9</v>
      </c>
      <c r="AK103" s="2">
        <v>76.3</v>
      </c>
      <c r="AL103" s="2">
        <v>53.4</v>
      </c>
      <c r="AM103" s="2">
        <v>49.6</v>
      </c>
      <c r="AN103" s="2">
        <v>52</v>
      </c>
      <c r="AO103" s="2">
        <v>50.9</v>
      </c>
      <c r="AP103" s="2">
        <v>57.7</v>
      </c>
      <c r="AQ103" s="2">
        <v>50.7</v>
      </c>
      <c r="AR103" s="2">
        <v>59.2</v>
      </c>
      <c r="AS103" s="2">
        <v>61.6</v>
      </c>
      <c r="AT103" s="2">
        <v>57.5</v>
      </c>
      <c r="AU103" s="2">
        <v>60.5</v>
      </c>
      <c r="AV103" s="2">
        <v>62.9</v>
      </c>
      <c r="AW103" s="2">
        <v>84.2</v>
      </c>
      <c r="AX103" s="2">
        <v>59.6</v>
      </c>
      <c r="AY103" s="2">
        <v>56.3</v>
      </c>
      <c r="AZ103" s="2">
        <v>57.8</v>
      </c>
      <c r="BA103" s="2">
        <v>59.6</v>
      </c>
      <c r="BB103" s="2">
        <v>64.400000000000006</v>
      </c>
      <c r="BC103" s="2">
        <v>58</v>
      </c>
      <c r="BD103" s="2">
        <v>62.2</v>
      </c>
      <c r="BE103" s="2">
        <v>64.2</v>
      </c>
      <c r="BF103" s="2">
        <v>64.599999999999994</v>
      </c>
      <c r="BG103" s="2">
        <v>70</v>
      </c>
      <c r="BH103" s="2">
        <v>69.599999999999994</v>
      </c>
      <c r="BI103" s="2">
        <v>94.6</v>
      </c>
      <c r="BJ103" s="2">
        <v>68.2</v>
      </c>
      <c r="BK103" s="2">
        <v>66.5</v>
      </c>
      <c r="BL103" s="2">
        <v>65.900000000000006</v>
      </c>
      <c r="BM103" s="2">
        <v>70.5</v>
      </c>
      <c r="BN103" s="2">
        <v>74.900000000000006</v>
      </c>
      <c r="BO103" s="2">
        <v>68.900000000000006</v>
      </c>
      <c r="BP103" s="2">
        <v>72.2</v>
      </c>
      <c r="BQ103" s="2">
        <v>72.7</v>
      </c>
      <c r="BR103" s="2">
        <v>74.7</v>
      </c>
      <c r="BS103" s="2">
        <v>80</v>
      </c>
      <c r="BT103" s="2">
        <v>77.3</v>
      </c>
      <c r="BU103" s="2">
        <v>110.9</v>
      </c>
      <c r="BV103" s="2">
        <v>66.900000000000006</v>
      </c>
      <c r="BW103" s="2">
        <v>66.400000000000006</v>
      </c>
      <c r="BX103" s="2">
        <v>71.8</v>
      </c>
      <c r="BY103" s="2">
        <v>70.2</v>
      </c>
      <c r="BZ103" s="2">
        <v>74.599999999999994</v>
      </c>
      <c r="CA103" s="2">
        <v>71.400000000000006</v>
      </c>
      <c r="CB103" s="2">
        <v>72.2</v>
      </c>
      <c r="CC103" s="2">
        <v>75.7</v>
      </c>
      <c r="CD103" s="2">
        <v>75.2</v>
      </c>
      <c r="CE103" s="2">
        <v>75.599999999999994</v>
      </c>
      <c r="CF103" s="2">
        <v>84</v>
      </c>
      <c r="CG103" s="2">
        <v>119.6</v>
      </c>
      <c r="CH103" s="2">
        <v>82.7</v>
      </c>
      <c r="CI103" s="2">
        <v>73.2</v>
      </c>
      <c r="CJ103" s="2">
        <v>77.400000000000006</v>
      </c>
      <c r="CK103" s="2">
        <v>70</v>
      </c>
      <c r="CL103" s="2">
        <v>75.099999999999994</v>
      </c>
      <c r="CM103" s="2">
        <v>74.7</v>
      </c>
      <c r="CN103" s="2">
        <v>75.8</v>
      </c>
      <c r="CO103" s="2">
        <v>79.400000000000006</v>
      </c>
      <c r="CP103" s="2">
        <v>83.3</v>
      </c>
      <c r="CQ103" s="2">
        <v>83.5</v>
      </c>
      <c r="CR103" s="2">
        <v>91.2</v>
      </c>
      <c r="CS103" s="2">
        <v>125</v>
      </c>
      <c r="CT103" s="2">
        <v>81</v>
      </c>
      <c r="CU103" s="2">
        <v>79.2</v>
      </c>
      <c r="CV103" s="2">
        <v>83.4</v>
      </c>
      <c r="CW103" s="2">
        <v>80.900000000000006</v>
      </c>
      <c r="CX103" s="2">
        <v>85.5</v>
      </c>
      <c r="CY103" s="2">
        <v>84.3</v>
      </c>
      <c r="CZ103" s="2">
        <v>83.7</v>
      </c>
      <c r="DA103" s="2">
        <v>85.4</v>
      </c>
      <c r="DB103" s="2">
        <v>86</v>
      </c>
      <c r="DC103" s="2">
        <v>91.4</v>
      </c>
      <c r="DD103" s="2">
        <v>94.4</v>
      </c>
      <c r="DE103" s="2">
        <v>126.3</v>
      </c>
      <c r="DF103" s="2">
        <v>79.400000000000006</v>
      </c>
      <c r="DG103" s="2">
        <v>74.900000000000006</v>
      </c>
      <c r="DH103" s="2">
        <v>80.900000000000006</v>
      </c>
      <c r="DI103" s="2">
        <v>79.3</v>
      </c>
      <c r="DJ103" s="2">
        <v>83.9</v>
      </c>
      <c r="DK103" s="2">
        <v>73.900000000000006</v>
      </c>
      <c r="DL103" s="2">
        <v>79.5</v>
      </c>
      <c r="DM103" s="2">
        <v>84.7</v>
      </c>
      <c r="DN103" s="2">
        <v>80.7</v>
      </c>
      <c r="DO103" s="2">
        <v>90</v>
      </c>
      <c r="DP103" s="2">
        <v>95.3</v>
      </c>
      <c r="DQ103" s="2">
        <v>137.80000000000001</v>
      </c>
      <c r="DR103" s="2">
        <v>85.3</v>
      </c>
      <c r="DS103" s="2">
        <v>80.5</v>
      </c>
      <c r="DT103" s="2">
        <v>83.8</v>
      </c>
      <c r="DU103" s="2">
        <v>92.3</v>
      </c>
      <c r="DV103" s="2">
        <v>88.3</v>
      </c>
      <c r="DW103" s="2">
        <v>80.400000000000006</v>
      </c>
      <c r="DX103" s="2">
        <v>84.2</v>
      </c>
      <c r="DY103" s="2">
        <v>83.9</v>
      </c>
      <c r="DZ103" s="2">
        <v>90.9</v>
      </c>
      <c r="EA103" s="2">
        <v>99.7</v>
      </c>
      <c r="EB103" s="2">
        <v>100.2</v>
      </c>
      <c r="EC103" s="2">
        <v>133.4</v>
      </c>
      <c r="ED103" s="2">
        <v>82.9</v>
      </c>
      <c r="EE103" s="2">
        <v>83.9</v>
      </c>
      <c r="EF103" s="2">
        <v>91.4</v>
      </c>
      <c r="EG103" s="2">
        <v>89</v>
      </c>
      <c r="EH103" s="2">
        <v>94.2</v>
      </c>
      <c r="EI103" s="2">
        <v>97.8</v>
      </c>
      <c r="EJ103" s="2">
        <v>106.9</v>
      </c>
      <c r="EK103" s="2">
        <v>104.3</v>
      </c>
      <c r="EL103" s="2">
        <v>109.6</v>
      </c>
      <c r="EM103" s="2">
        <v>110.4</v>
      </c>
      <c r="EN103" s="2">
        <v>115.3</v>
      </c>
      <c r="EO103" s="2">
        <v>173.4</v>
      </c>
      <c r="EP103" s="2">
        <v>104.9</v>
      </c>
      <c r="EQ103" s="2">
        <v>101.5</v>
      </c>
      <c r="ER103" s="2">
        <v>101.1</v>
      </c>
      <c r="ES103" s="2">
        <v>103.4</v>
      </c>
      <c r="ET103" s="2">
        <v>106</v>
      </c>
      <c r="EU103" s="2">
        <v>110.1</v>
      </c>
      <c r="EV103" s="2">
        <v>113.2</v>
      </c>
      <c r="EW103" s="2">
        <v>111.7</v>
      </c>
      <c r="EX103" s="2">
        <v>119.3</v>
      </c>
      <c r="EY103" s="2">
        <v>119.7</v>
      </c>
      <c r="EZ103" s="2">
        <v>124.2</v>
      </c>
      <c r="FA103" s="2">
        <v>171.5</v>
      </c>
      <c r="FB103" s="2">
        <v>108.5</v>
      </c>
      <c r="FC103" s="2">
        <v>96.5</v>
      </c>
      <c r="FD103" s="2">
        <v>105.5</v>
      </c>
      <c r="FE103" s="2">
        <v>102.7</v>
      </c>
      <c r="FF103" s="2">
        <v>111.6</v>
      </c>
      <c r="FG103" s="2">
        <v>102.3</v>
      </c>
      <c r="FH103" s="2">
        <v>111.9</v>
      </c>
      <c r="FI103" s="2">
        <v>118.7</v>
      </c>
      <c r="FJ103" s="2">
        <v>121.2</v>
      </c>
      <c r="FK103" s="2">
        <v>120</v>
      </c>
      <c r="FL103" s="2">
        <v>126</v>
      </c>
      <c r="FM103" s="2">
        <v>187.9</v>
      </c>
      <c r="FN103" s="2">
        <v>124.2</v>
      </c>
      <c r="FO103" s="2">
        <v>115</v>
      </c>
      <c r="FP103" s="2">
        <v>117.6</v>
      </c>
      <c r="FQ103" s="2">
        <v>124.8</v>
      </c>
      <c r="FR103" s="2">
        <v>136.19999999999999</v>
      </c>
      <c r="FS103" s="2">
        <v>126.9</v>
      </c>
      <c r="FT103" s="2">
        <v>126.8</v>
      </c>
      <c r="FU103" s="2">
        <v>121.8</v>
      </c>
      <c r="FV103" s="2">
        <v>118</v>
      </c>
      <c r="FW103" s="2">
        <v>133.5</v>
      </c>
      <c r="FX103" s="2">
        <v>131.9</v>
      </c>
      <c r="FY103" s="2">
        <v>167.7</v>
      </c>
      <c r="FZ103" s="2">
        <v>122.6</v>
      </c>
      <c r="GA103" s="2">
        <v>116.6</v>
      </c>
      <c r="GB103" s="2">
        <v>113.9</v>
      </c>
      <c r="GC103" s="2">
        <v>130</v>
      </c>
      <c r="GD103" s="2">
        <v>132.9</v>
      </c>
      <c r="GE103" s="2">
        <v>119.8</v>
      </c>
      <c r="GF103" s="2">
        <v>133.5</v>
      </c>
      <c r="GG103" s="2">
        <v>129.69999999999999</v>
      </c>
      <c r="GH103" s="2">
        <v>136.9</v>
      </c>
      <c r="GI103" s="2">
        <v>140.4</v>
      </c>
      <c r="GJ103" s="2">
        <v>137.6</v>
      </c>
      <c r="GK103" s="2">
        <v>189.9</v>
      </c>
      <c r="GL103" s="2">
        <v>124.1</v>
      </c>
      <c r="GM103" s="2">
        <v>111.7</v>
      </c>
      <c r="GN103" s="2">
        <v>114.5</v>
      </c>
      <c r="GO103" s="2">
        <v>113.8</v>
      </c>
      <c r="GP103" s="2">
        <v>115.9</v>
      </c>
      <c r="GQ103" s="2">
        <v>114.4</v>
      </c>
      <c r="GR103" s="2">
        <v>121.7</v>
      </c>
      <c r="GS103" s="2">
        <v>117</v>
      </c>
      <c r="GT103" s="2">
        <v>122.9</v>
      </c>
      <c r="GU103" s="2">
        <v>133.4</v>
      </c>
      <c r="GV103" s="2">
        <v>137.19999999999999</v>
      </c>
      <c r="GW103" s="2">
        <v>193.5</v>
      </c>
      <c r="GX103" s="2">
        <v>125.6</v>
      </c>
      <c r="GY103" s="2">
        <v>119.1</v>
      </c>
      <c r="GZ103" s="2">
        <v>129</v>
      </c>
      <c r="HA103" s="2">
        <v>116.9</v>
      </c>
      <c r="HB103" s="2">
        <v>119</v>
      </c>
      <c r="HC103" s="2">
        <v>116</v>
      </c>
      <c r="HD103" s="2">
        <v>114.8</v>
      </c>
      <c r="HE103" s="2">
        <v>116.6</v>
      </c>
      <c r="HF103" s="2">
        <v>115.1</v>
      </c>
      <c r="HG103" s="2">
        <v>128.19999999999999</v>
      </c>
      <c r="HH103" s="2">
        <v>135</v>
      </c>
      <c r="HI103" s="2">
        <v>176.8</v>
      </c>
      <c r="HJ103" s="2">
        <v>133.1</v>
      </c>
      <c r="HK103" s="2">
        <v>130.80000000000001</v>
      </c>
      <c r="HL103" s="2">
        <v>136.5</v>
      </c>
      <c r="HM103" s="2">
        <v>132.69999999999999</v>
      </c>
      <c r="HN103" s="2">
        <v>143.4</v>
      </c>
      <c r="HO103" s="2">
        <v>141.4</v>
      </c>
      <c r="HP103" s="2">
        <v>132.30000000000001</v>
      </c>
      <c r="HQ103" s="2">
        <v>146.5</v>
      </c>
      <c r="HR103" s="2">
        <v>150.6</v>
      </c>
      <c r="HS103" s="2">
        <v>141.9</v>
      </c>
      <c r="HT103" s="2">
        <v>151.4</v>
      </c>
      <c r="HU103" s="2">
        <v>188.9</v>
      </c>
      <c r="HV103" s="2">
        <v>140.9</v>
      </c>
      <c r="HW103" s="2">
        <v>136.19999999999999</v>
      </c>
      <c r="HX103" s="2">
        <v>144.5</v>
      </c>
      <c r="HY103" s="2">
        <v>140.9</v>
      </c>
      <c r="HZ103" s="2">
        <v>143.69999999999999</v>
      </c>
      <c r="IA103" s="2">
        <v>144.19999999999999</v>
      </c>
      <c r="IB103" s="2">
        <v>148.1</v>
      </c>
      <c r="IC103" s="2">
        <v>158.80000000000001</v>
      </c>
      <c r="ID103" s="2">
        <v>159.5</v>
      </c>
      <c r="IE103" s="2">
        <v>171.3</v>
      </c>
      <c r="IF103" s="2">
        <v>178.5</v>
      </c>
      <c r="IG103" s="2">
        <v>225</v>
      </c>
      <c r="IH103" s="2">
        <v>160.80000000000001</v>
      </c>
      <c r="II103" s="2">
        <v>149.19999999999999</v>
      </c>
      <c r="IJ103" s="2">
        <v>159.19999999999999</v>
      </c>
      <c r="IK103" s="2">
        <v>155</v>
      </c>
      <c r="IL103" s="2">
        <v>163.9</v>
      </c>
      <c r="IM103" s="2">
        <v>154.30000000000001</v>
      </c>
      <c r="IN103" s="2">
        <v>163.1</v>
      </c>
      <c r="IO103" s="2">
        <v>166.3</v>
      </c>
      <c r="IP103" s="2">
        <v>152.69999999999999</v>
      </c>
      <c r="IQ103" s="2">
        <v>160.5</v>
      </c>
      <c r="IR103" s="2">
        <v>164</v>
      </c>
      <c r="IS103" s="2">
        <v>222.5</v>
      </c>
      <c r="IT103" s="2">
        <v>155.4</v>
      </c>
      <c r="IU103" s="2">
        <v>139.30000000000001</v>
      </c>
      <c r="IV103" s="2">
        <v>143.4</v>
      </c>
      <c r="IW103" s="2">
        <v>150.6</v>
      </c>
      <c r="IX103" s="2">
        <v>162.6</v>
      </c>
      <c r="IY103" s="2">
        <v>149.9</v>
      </c>
      <c r="IZ103" s="2">
        <v>151.9</v>
      </c>
      <c r="JA103" s="2">
        <v>156.30000000000001</v>
      </c>
      <c r="JB103" s="2">
        <v>152.5</v>
      </c>
      <c r="JC103" s="2">
        <v>161.9</v>
      </c>
      <c r="JD103" s="2">
        <v>167.3</v>
      </c>
      <c r="JE103" s="2">
        <v>236.3</v>
      </c>
      <c r="JF103" s="2">
        <v>166.1</v>
      </c>
      <c r="JG103" s="2">
        <v>155.80000000000001</v>
      </c>
      <c r="JH103" s="2">
        <v>162.80000000000001</v>
      </c>
      <c r="JI103" s="2">
        <v>156.4</v>
      </c>
      <c r="JJ103" s="2">
        <v>159.80000000000001</v>
      </c>
      <c r="JK103" s="2">
        <v>159.19999999999999</v>
      </c>
      <c r="JL103" s="2">
        <v>167.1</v>
      </c>
      <c r="JM103" s="2">
        <v>164.8</v>
      </c>
      <c r="JN103" s="2">
        <v>174.3</v>
      </c>
      <c r="JO103" s="2">
        <v>187.1</v>
      </c>
      <c r="JP103" s="2">
        <v>195</v>
      </c>
      <c r="JQ103" s="2">
        <v>262</v>
      </c>
      <c r="JR103" s="2">
        <v>179.1</v>
      </c>
      <c r="JS103" s="2">
        <v>161.4</v>
      </c>
      <c r="JT103" s="2">
        <v>174</v>
      </c>
      <c r="JU103" s="2">
        <v>175.9</v>
      </c>
      <c r="JV103" s="2">
        <v>176.3</v>
      </c>
      <c r="JW103" s="2">
        <v>176.4</v>
      </c>
      <c r="JX103" s="2">
        <v>172.1</v>
      </c>
      <c r="JY103" s="2">
        <v>173.1</v>
      </c>
      <c r="JZ103" s="2">
        <v>172.9</v>
      </c>
      <c r="KA103" s="2">
        <v>171.9</v>
      </c>
      <c r="KB103" s="2">
        <v>185.8</v>
      </c>
      <c r="KC103" s="2">
        <v>260.5</v>
      </c>
      <c r="KD103" s="2">
        <v>175.9</v>
      </c>
      <c r="KE103" s="2">
        <v>166.5</v>
      </c>
      <c r="KF103" s="2">
        <v>176.8</v>
      </c>
      <c r="KG103" s="2">
        <v>160.5</v>
      </c>
      <c r="KH103" s="2">
        <v>171</v>
      </c>
      <c r="KI103" s="2">
        <v>168.3</v>
      </c>
      <c r="KJ103" s="2">
        <v>174.1</v>
      </c>
      <c r="KK103" s="2">
        <v>185.9</v>
      </c>
      <c r="KL103" s="2">
        <v>183.7</v>
      </c>
      <c r="KM103" s="2">
        <v>195.2</v>
      </c>
      <c r="KN103" s="2">
        <v>215</v>
      </c>
      <c r="KO103" s="2">
        <v>294</v>
      </c>
      <c r="KP103" s="2">
        <v>198.8</v>
      </c>
      <c r="KQ103" s="2">
        <v>182.7</v>
      </c>
      <c r="KR103" s="2">
        <v>200.2</v>
      </c>
      <c r="KS103" s="2">
        <v>186.4</v>
      </c>
      <c r="KT103" s="2">
        <v>196.9</v>
      </c>
      <c r="KU103" s="2">
        <v>189.5</v>
      </c>
      <c r="KV103" s="2">
        <v>201</v>
      </c>
      <c r="KW103" s="2">
        <v>208.1</v>
      </c>
      <c r="KX103" s="2">
        <v>195.4</v>
      </c>
      <c r="KY103" s="2">
        <v>219.5</v>
      </c>
      <c r="KZ103" s="2">
        <v>232.2</v>
      </c>
      <c r="LA103" s="2">
        <v>302</v>
      </c>
      <c r="LB103" s="2">
        <v>224.5</v>
      </c>
      <c r="LC103" s="2">
        <v>214.5</v>
      </c>
      <c r="LD103" s="2">
        <v>224.1</v>
      </c>
      <c r="LE103" s="2">
        <v>232.9</v>
      </c>
      <c r="LF103" s="2">
        <v>245.2</v>
      </c>
      <c r="LG103" s="2">
        <v>227.9</v>
      </c>
      <c r="LH103" s="2">
        <v>246.5</v>
      </c>
      <c r="LI103" s="2">
        <v>240.3</v>
      </c>
      <c r="LJ103" s="2">
        <v>233.8</v>
      </c>
      <c r="LK103" s="2">
        <v>242.4</v>
      </c>
      <c r="LL103" s="2">
        <v>241.8</v>
      </c>
      <c r="LM103" s="2">
        <v>344.7</v>
      </c>
      <c r="LN103" s="2">
        <v>248.3</v>
      </c>
      <c r="LO103" s="2">
        <v>213.3</v>
      </c>
      <c r="LP103" s="2">
        <v>235.9</v>
      </c>
      <c r="LQ103" s="2">
        <v>218</v>
      </c>
      <c r="LR103" s="2">
        <v>230.5</v>
      </c>
      <c r="LS103" s="2">
        <v>227.9</v>
      </c>
      <c r="LT103" s="2">
        <v>253.4</v>
      </c>
      <c r="LU103" s="2">
        <v>245.8</v>
      </c>
      <c r="LV103" s="2">
        <v>242</v>
      </c>
      <c r="LW103" s="2">
        <v>266.60000000000002</v>
      </c>
      <c r="LX103" s="2">
        <v>258.89999999999998</v>
      </c>
      <c r="LY103" s="2">
        <v>352.8</v>
      </c>
      <c r="LZ103" s="2">
        <v>279.5</v>
      </c>
      <c r="MA103" s="2">
        <v>243.6</v>
      </c>
      <c r="MB103" s="2">
        <v>277.39999999999998</v>
      </c>
      <c r="MC103" s="2">
        <v>255.3</v>
      </c>
      <c r="MD103" s="2">
        <v>261.3</v>
      </c>
      <c r="ME103" s="2">
        <v>249</v>
      </c>
      <c r="MF103" s="2">
        <v>263.7</v>
      </c>
      <c r="MG103" s="2">
        <v>276.7</v>
      </c>
      <c r="MH103" s="2">
        <v>282.5</v>
      </c>
      <c r="MI103" s="2">
        <v>267.89999999999998</v>
      </c>
      <c r="MJ103" s="2">
        <v>274.5</v>
      </c>
      <c r="MK103" s="2">
        <v>342.2</v>
      </c>
      <c r="ML103" s="2">
        <v>269.3</v>
      </c>
      <c r="MM103" s="2">
        <v>247.4</v>
      </c>
      <c r="MN103" s="2">
        <v>282.10000000000002</v>
      </c>
      <c r="MO103" s="2">
        <v>289.8</v>
      </c>
      <c r="MP103" s="2">
        <v>294.60000000000002</v>
      </c>
    </row>
    <row r="104" spans="1:354" x14ac:dyDescent="0.25">
      <c r="A104" t="s">
        <v>102</v>
      </c>
      <c r="B104" s="12" t="s">
        <v>322</v>
      </c>
      <c r="C104" t="s">
        <v>214</v>
      </c>
      <c r="D104" t="str">
        <f t="shared" si="1"/>
        <v>Cafes, restaurants &amp; catering services</v>
      </c>
      <c r="E104" s="2">
        <v>8</v>
      </c>
      <c r="F104" s="2">
        <v>8</v>
      </c>
      <c r="G104" s="2">
        <v>7.3</v>
      </c>
      <c r="H104" s="2">
        <v>7.8</v>
      </c>
      <c r="I104" s="2">
        <v>7.6</v>
      </c>
      <c r="J104" s="2">
        <v>8.1999999999999993</v>
      </c>
      <c r="K104" s="2">
        <v>9.3000000000000007</v>
      </c>
      <c r="L104" s="2">
        <v>9.6</v>
      </c>
      <c r="M104" s="2">
        <v>13.4</v>
      </c>
      <c r="N104" s="2">
        <v>8</v>
      </c>
      <c r="O104" s="2">
        <v>7.9</v>
      </c>
      <c r="P104" s="2">
        <v>8.6999999999999993</v>
      </c>
      <c r="Q104" s="2">
        <v>8.8000000000000007</v>
      </c>
      <c r="R104" s="2">
        <v>9.1</v>
      </c>
      <c r="S104" s="2">
        <v>8.6</v>
      </c>
      <c r="T104" s="2">
        <v>8.9</v>
      </c>
      <c r="U104" s="2">
        <v>9.1999999999999993</v>
      </c>
      <c r="V104" s="2">
        <v>9.8000000000000007</v>
      </c>
      <c r="W104" s="2">
        <v>10.1</v>
      </c>
      <c r="X104" s="2">
        <v>10.8</v>
      </c>
      <c r="Y104" s="2">
        <v>15.7</v>
      </c>
      <c r="Z104" s="2">
        <v>9.1</v>
      </c>
      <c r="AA104" s="2">
        <v>9.3000000000000007</v>
      </c>
      <c r="AB104" s="2">
        <v>9.6999999999999993</v>
      </c>
      <c r="AC104" s="2">
        <v>9.4</v>
      </c>
      <c r="AD104" s="2">
        <v>10.3</v>
      </c>
      <c r="AE104" s="2">
        <v>8.8000000000000007</v>
      </c>
      <c r="AF104" s="2">
        <v>10.6</v>
      </c>
      <c r="AG104" s="2">
        <v>11.1</v>
      </c>
      <c r="AH104" s="2">
        <v>10.5</v>
      </c>
      <c r="AI104" s="2">
        <v>11.4</v>
      </c>
      <c r="AJ104" s="2">
        <v>12.2</v>
      </c>
      <c r="AK104" s="2">
        <v>17</v>
      </c>
      <c r="AL104" s="2">
        <v>11.4</v>
      </c>
      <c r="AM104" s="2">
        <v>10.8</v>
      </c>
      <c r="AN104" s="2">
        <v>11.3</v>
      </c>
      <c r="AO104" s="2">
        <v>12.3</v>
      </c>
      <c r="AP104" s="2">
        <v>13.5</v>
      </c>
      <c r="AQ104" s="2">
        <v>12</v>
      </c>
      <c r="AR104" s="2">
        <v>13.3</v>
      </c>
      <c r="AS104" s="2">
        <v>13.4</v>
      </c>
      <c r="AT104" s="2">
        <v>13.8</v>
      </c>
      <c r="AU104" s="2">
        <v>15.2</v>
      </c>
      <c r="AV104" s="2">
        <v>15.9</v>
      </c>
      <c r="AW104" s="2">
        <v>20.6</v>
      </c>
      <c r="AX104" s="2">
        <v>14.3</v>
      </c>
      <c r="AY104" s="2">
        <v>13.3</v>
      </c>
      <c r="AZ104" s="2">
        <v>14.1</v>
      </c>
      <c r="BA104" s="2">
        <v>14.8</v>
      </c>
      <c r="BB104" s="2">
        <v>16</v>
      </c>
      <c r="BC104" s="2">
        <v>14.4</v>
      </c>
      <c r="BD104" s="2">
        <v>14.3</v>
      </c>
      <c r="BE104" s="2">
        <v>14.3</v>
      </c>
      <c r="BF104" s="2">
        <v>15.4</v>
      </c>
      <c r="BG104" s="2">
        <v>16.3</v>
      </c>
      <c r="BH104" s="2">
        <v>16.2</v>
      </c>
      <c r="BI104" s="2">
        <v>21.9</v>
      </c>
      <c r="BJ104" s="2">
        <v>16.7</v>
      </c>
      <c r="BK104" s="2">
        <v>15.3</v>
      </c>
      <c r="BL104" s="2">
        <v>16</v>
      </c>
      <c r="BM104" s="2">
        <v>16.600000000000001</v>
      </c>
      <c r="BN104" s="2">
        <v>16.2</v>
      </c>
      <c r="BO104" s="2">
        <v>15.4</v>
      </c>
      <c r="BP104" s="2">
        <v>17.100000000000001</v>
      </c>
      <c r="BQ104" s="2">
        <v>16.2</v>
      </c>
      <c r="BR104" s="2">
        <v>18.100000000000001</v>
      </c>
      <c r="BS104" s="2">
        <v>19.899999999999999</v>
      </c>
      <c r="BT104" s="2">
        <v>20.3</v>
      </c>
      <c r="BU104" s="2">
        <v>27.5</v>
      </c>
      <c r="BV104" s="2">
        <v>17.899999999999999</v>
      </c>
      <c r="BW104" s="2">
        <v>16.3</v>
      </c>
      <c r="BX104" s="2">
        <v>18.5</v>
      </c>
      <c r="BY104" s="2">
        <v>18.8</v>
      </c>
      <c r="BZ104" s="2">
        <v>18.5</v>
      </c>
      <c r="CA104" s="2">
        <v>17.100000000000001</v>
      </c>
      <c r="CB104" s="2">
        <v>16.2</v>
      </c>
      <c r="CC104" s="2">
        <v>15.7</v>
      </c>
      <c r="CD104" s="2">
        <v>18</v>
      </c>
      <c r="CE104" s="2">
        <v>18.5</v>
      </c>
      <c r="CF104" s="2">
        <v>20</v>
      </c>
      <c r="CG104" s="2">
        <v>25.3</v>
      </c>
      <c r="CH104" s="2">
        <v>24.6</v>
      </c>
      <c r="CI104" s="2">
        <v>24.4</v>
      </c>
      <c r="CJ104" s="2">
        <v>29.8</v>
      </c>
      <c r="CK104" s="2">
        <v>28</v>
      </c>
      <c r="CL104" s="2">
        <v>25.1</v>
      </c>
      <c r="CM104" s="2">
        <v>25.3</v>
      </c>
      <c r="CN104" s="2">
        <v>28.8</v>
      </c>
      <c r="CO104" s="2">
        <v>28.2</v>
      </c>
      <c r="CP104" s="2">
        <v>35.5</v>
      </c>
      <c r="CQ104" s="2">
        <v>34.799999999999997</v>
      </c>
      <c r="CR104" s="2">
        <v>35.299999999999997</v>
      </c>
      <c r="CS104" s="2">
        <v>49.1</v>
      </c>
      <c r="CT104" s="2">
        <v>36.200000000000003</v>
      </c>
      <c r="CU104" s="2">
        <v>29.9</v>
      </c>
      <c r="CV104" s="2">
        <v>34.700000000000003</v>
      </c>
      <c r="CW104" s="2">
        <v>35</v>
      </c>
      <c r="CX104" s="2">
        <v>34.6</v>
      </c>
      <c r="CY104" s="2">
        <v>37.9</v>
      </c>
      <c r="CZ104" s="2">
        <v>36.700000000000003</v>
      </c>
      <c r="DA104" s="2">
        <v>36.6</v>
      </c>
      <c r="DB104" s="2">
        <v>40.299999999999997</v>
      </c>
      <c r="DC104" s="2">
        <v>40.4</v>
      </c>
      <c r="DD104" s="2">
        <v>42.2</v>
      </c>
      <c r="DE104" s="2">
        <v>49.4</v>
      </c>
      <c r="DF104" s="2">
        <v>42.2</v>
      </c>
      <c r="DG104" s="2">
        <v>38.4</v>
      </c>
      <c r="DH104" s="2">
        <v>40.9</v>
      </c>
      <c r="DI104" s="2">
        <v>42.6</v>
      </c>
      <c r="DJ104" s="2">
        <v>42.2</v>
      </c>
      <c r="DK104" s="2">
        <v>39.9</v>
      </c>
      <c r="DL104" s="2">
        <v>44.2</v>
      </c>
      <c r="DM104" s="2">
        <v>44.1</v>
      </c>
      <c r="DN104" s="2">
        <v>47.3</v>
      </c>
      <c r="DO104" s="2">
        <v>49.2</v>
      </c>
      <c r="DP104" s="2">
        <v>51.5</v>
      </c>
      <c r="DQ104" s="2">
        <v>59.5</v>
      </c>
      <c r="DR104" s="2">
        <v>48.9</v>
      </c>
      <c r="DS104" s="2">
        <v>44.8</v>
      </c>
      <c r="DT104" s="2">
        <v>47.2</v>
      </c>
      <c r="DU104" s="2">
        <v>49.2</v>
      </c>
      <c r="DV104" s="2">
        <v>47.5</v>
      </c>
      <c r="DW104" s="2">
        <v>42.5</v>
      </c>
      <c r="DX104" s="2">
        <v>46.6</v>
      </c>
      <c r="DY104" s="2">
        <v>47.1</v>
      </c>
      <c r="DZ104" s="2">
        <v>52.5</v>
      </c>
      <c r="EA104" s="2">
        <v>61.2</v>
      </c>
      <c r="EB104" s="2">
        <v>55.5</v>
      </c>
      <c r="EC104" s="2">
        <v>65.2</v>
      </c>
      <c r="ED104" s="2">
        <v>55.1</v>
      </c>
      <c r="EE104" s="2">
        <v>52.3</v>
      </c>
      <c r="EF104" s="2">
        <v>59.5</v>
      </c>
      <c r="EG104" s="2">
        <v>59.5</v>
      </c>
      <c r="EH104" s="2">
        <v>61.3</v>
      </c>
      <c r="EI104" s="2">
        <v>53.2</v>
      </c>
      <c r="EJ104" s="2">
        <v>56</v>
      </c>
      <c r="EK104" s="2">
        <v>56.2</v>
      </c>
      <c r="EL104" s="2">
        <v>60.5</v>
      </c>
      <c r="EM104" s="2">
        <v>61.7</v>
      </c>
      <c r="EN104" s="2">
        <v>62.5</v>
      </c>
      <c r="EO104" s="2">
        <v>75.099999999999994</v>
      </c>
      <c r="EP104" s="2">
        <v>65.2</v>
      </c>
      <c r="EQ104" s="2">
        <v>61</v>
      </c>
      <c r="ER104" s="2">
        <v>76.900000000000006</v>
      </c>
      <c r="ES104" s="2">
        <v>64.400000000000006</v>
      </c>
      <c r="ET104" s="2">
        <v>61.3</v>
      </c>
      <c r="EU104" s="2">
        <v>58.4</v>
      </c>
      <c r="EV104" s="2">
        <v>69.2</v>
      </c>
      <c r="EW104" s="2">
        <v>65</v>
      </c>
      <c r="EX104" s="2">
        <v>75.2</v>
      </c>
      <c r="EY104" s="2">
        <v>70.599999999999994</v>
      </c>
      <c r="EZ104" s="2">
        <v>70.5</v>
      </c>
      <c r="FA104" s="2">
        <v>78.7</v>
      </c>
      <c r="FB104" s="2">
        <v>66.3</v>
      </c>
      <c r="FC104" s="2">
        <v>57.6</v>
      </c>
      <c r="FD104" s="2">
        <v>63.7</v>
      </c>
      <c r="FE104" s="2">
        <v>61</v>
      </c>
      <c r="FF104" s="2">
        <v>60.3</v>
      </c>
      <c r="FG104" s="2">
        <v>57.1</v>
      </c>
      <c r="FH104" s="2">
        <v>60.7</v>
      </c>
      <c r="FI104" s="2">
        <v>61.2</v>
      </c>
      <c r="FJ104" s="2">
        <v>64.7</v>
      </c>
      <c r="FK104" s="2">
        <v>72.400000000000006</v>
      </c>
      <c r="FL104" s="2">
        <v>64</v>
      </c>
      <c r="FM104" s="2">
        <v>72.2</v>
      </c>
      <c r="FN104" s="2">
        <v>60.6</v>
      </c>
      <c r="FO104" s="2">
        <v>57.6</v>
      </c>
      <c r="FP104" s="2">
        <v>59.1</v>
      </c>
      <c r="FQ104" s="2">
        <v>60.1</v>
      </c>
      <c r="FR104" s="2">
        <v>58.9</v>
      </c>
      <c r="FS104" s="2">
        <v>56.4</v>
      </c>
      <c r="FT104" s="2">
        <v>57</v>
      </c>
      <c r="FU104" s="2">
        <v>59</v>
      </c>
      <c r="FV104" s="2">
        <v>55.6</v>
      </c>
      <c r="FW104" s="2">
        <v>56.8</v>
      </c>
      <c r="FX104" s="2">
        <v>55.9</v>
      </c>
      <c r="FY104" s="2">
        <v>65.3</v>
      </c>
      <c r="FZ104" s="2">
        <v>60.1</v>
      </c>
      <c r="GA104" s="2">
        <v>56.4</v>
      </c>
      <c r="GB104" s="2">
        <v>59.5</v>
      </c>
      <c r="GC104" s="2">
        <v>68.7</v>
      </c>
      <c r="GD104" s="2">
        <v>70.099999999999994</v>
      </c>
      <c r="GE104" s="2">
        <v>67.599999999999994</v>
      </c>
      <c r="GF104" s="2">
        <v>70.400000000000006</v>
      </c>
      <c r="GG104" s="2">
        <v>71.400000000000006</v>
      </c>
      <c r="GH104" s="2">
        <v>71.3</v>
      </c>
      <c r="GI104" s="2">
        <v>67</v>
      </c>
      <c r="GJ104" s="2">
        <v>64.3</v>
      </c>
      <c r="GK104" s="2">
        <v>74.7</v>
      </c>
      <c r="GL104" s="2">
        <v>64</v>
      </c>
      <c r="GM104" s="2">
        <v>56.9</v>
      </c>
      <c r="GN104" s="2">
        <v>61.4</v>
      </c>
      <c r="GO104" s="2">
        <v>61.8</v>
      </c>
      <c r="GP104" s="2">
        <v>63.7</v>
      </c>
      <c r="GQ104" s="2">
        <v>58.5</v>
      </c>
      <c r="GR104" s="2">
        <v>64.8</v>
      </c>
      <c r="GS104" s="2">
        <v>66.400000000000006</v>
      </c>
      <c r="GT104" s="2">
        <v>66.599999999999994</v>
      </c>
      <c r="GU104" s="2">
        <v>77.7</v>
      </c>
      <c r="GV104" s="2">
        <v>74.2</v>
      </c>
      <c r="GW104" s="2">
        <v>85.5</v>
      </c>
      <c r="GX104" s="2">
        <v>72.599999999999994</v>
      </c>
      <c r="GY104" s="2">
        <v>63.6</v>
      </c>
      <c r="GZ104" s="2">
        <v>70.8</v>
      </c>
      <c r="HA104" s="2">
        <v>70.099999999999994</v>
      </c>
      <c r="HB104" s="2">
        <v>69.099999999999994</v>
      </c>
      <c r="HC104" s="2">
        <v>64.5</v>
      </c>
      <c r="HD104" s="2">
        <v>71.099999999999994</v>
      </c>
      <c r="HE104" s="2">
        <v>69.8</v>
      </c>
      <c r="HF104" s="2">
        <v>74</v>
      </c>
      <c r="HG104" s="2">
        <v>76.5</v>
      </c>
      <c r="HH104" s="2">
        <v>73.599999999999994</v>
      </c>
      <c r="HI104" s="2">
        <v>81.900000000000006</v>
      </c>
      <c r="HJ104" s="2">
        <v>66.2</v>
      </c>
      <c r="HK104" s="2">
        <v>66.8</v>
      </c>
      <c r="HL104" s="2">
        <v>72.3</v>
      </c>
      <c r="HM104" s="2">
        <v>64</v>
      </c>
      <c r="HN104" s="2">
        <v>64.099999999999994</v>
      </c>
      <c r="HO104" s="2">
        <v>67.400000000000006</v>
      </c>
      <c r="HP104" s="2">
        <v>65.400000000000006</v>
      </c>
      <c r="HQ104" s="2">
        <v>69</v>
      </c>
      <c r="HR104" s="2">
        <v>68.7</v>
      </c>
      <c r="HS104" s="2">
        <v>74.5</v>
      </c>
      <c r="HT104" s="2">
        <v>70.3</v>
      </c>
      <c r="HU104" s="2">
        <v>77.900000000000006</v>
      </c>
      <c r="HV104" s="2">
        <v>66.2</v>
      </c>
      <c r="HW104" s="2">
        <v>63</v>
      </c>
      <c r="HX104" s="2">
        <v>71.3</v>
      </c>
      <c r="HY104" s="2">
        <v>59.1</v>
      </c>
      <c r="HZ104" s="2">
        <v>58.2</v>
      </c>
      <c r="IA104" s="2">
        <v>59.2</v>
      </c>
      <c r="IB104" s="2">
        <v>63.4</v>
      </c>
      <c r="IC104" s="2">
        <v>69.2</v>
      </c>
      <c r="ID104" s="2">
        <v>68.599999999999994</v>
      </c>
      <c r="IE104" s="2">
        <v>80.3</v>
      </c>
      <c r="IF104" s="2">
        <v>82.6</v>
      </c>
      <c r="IG104" s="2">
        <v>93.8</v>
      </c>
      <c r="IH104" s="2">
        <v>83.4</v>
      </c>
      <c r="II104" s="2">
        <v>72.3</v>
      </c>
      <c r="IJ104" s="2">
        <v>81.3</v>
      </c>
      <c r="IK104" s="2">
        <v>88.2</v>
      </c>
      <c r="IL104" s="2">
        <v>89</v>
      </c>
      <c r="IM104" s="2">
        <v>86.2</v>
      </c>
      <c r="IN104" s="2">
        <v>89.8</v>
      </c>
      <c r="IO104" s="2">
        <v>98.9</v>
      </c>
      <c r="IP104" s="2">
        <v>89.1</v>
      </c>
      <c r="IQ104" s="2">
        <v>110.6</v>
      </c>
      <c r="IR104" s="2">
        <v>110</v>
      </c>
      <c r="IS104" s="2">
        <v>124</v>
      </c>
      <c r="IT104" s="2">
        <v>93.9</v>
      </c>
      <c r="IU104" s="2">
        <v>86.8</v>
      </c>
      <c r="IV104" s="2">
        <v>99.5</v>
      </c>
      <c r="IW104" s="2">
        <v>94.8</v>
      </c>
      <c r="IX104" s="2">
        <v>94</v>
      </c>
      <c r="IY104" s="2">
        <v>84.9</v>
      </c>
      <c r="IZ104" s="2">
        <v>95</v>
      </c>
      <c r="JA104" s="2">
        <v>100.8</v>
      </c>
      <c r="JB104" s="2">
        <v>98.2</v>
      </c>
      <c r="JC104" s="2">
        <v>100.7</v>
      </c>
      <c r="JD104" s="2">
        <v>98.4</v>
      </c>
      <c r="JE104" s="2">
        <v>109.8</v>
      </c>
      <c r="JF104" s="2">
        <v>107.3</v>
      </c>
      <c r="JG104" s="2">
        <v>98.2</v>
      </c>
      <c r="JH104" s="2">
        <v>104.2</v>
      </c>
      <c r="JI104" s="2">
        <v>105.1</v>
      </c>
      <c r="JJ104" s="2">
        <v>101.4</v>
      </c>
      <c r="JK104" s="2">
        <v>96.9</v>
      </c>
      <c r="JL104" s="2">
        <v>112.4</v>
      </c>
      <c r="JM104" s="2">
        <v>107.1</v>
      </c>
      <c r="JN104" s="2">
        <v>115.8</v>
      </c>
      <c r="JO104" s="2">
        <v>114.5</v>
      </c>
      <c r="JP104" s="2">
        <v>116.7</v>
      </c>
      <c r="JQ104" s="2">
        <v>121.8</v>
      </c>
      <c r="JR104" s="2">
        <v>95.1</v>
      </c>
      <c r="JS104" s="2">
        <v>103.7</v>
      </c>
      <c r="JT104" s="2">
        <v>108.3</v>
      </c>
      <c r="JU104" s="2">
        <v>112.6</v>
      </c>
      <c r="JV104" s="2">
        <v>114</v>
      </c>
      <c r="JW104" s="2">
        <v>111.2</v>
      </c>
      <c r="JX104" s="2">
        <v>115.3</v>
      </c>
      <c r="JY104" s="2">
        <v>115.3</v>
      </c>
      <c r="JZ104" s="2">
        <v>119.8</v>
      </c>
      <c r="KA104" s="2">
        <v>122.5</v>
      </c>
      <c r="KB104" s="2">
        <v>123.4</v>
      </c>
      <c r="KC104" s="2">
        <v>129</v>
      </c>
      <c r="KD104" s="2">
        <v>106</v>
      </c>
      <c r="KE104" s="2">
        <v>105.5</v>
      </c>
      <c r="KF104" s="2">
        <v>117.7</v>
      </c>
      <c r="KG104" s="2">
        <v>120.3</v>
      </c>
      <c r="KH104" s="2">
        <v>129.30000000000001</v>
      </c>
      <c r="KI104" s="2">
        <v>121.8</v>
      </c>
      <c r="KJ104" s="2">
        <v>129.30000000000001</v>
      </c>
      <c r="KK104" s="2">
        <v>129.5</v>
      </c>
      <c r="KL104" s="2">
        <v>125.2</v>
      </c>
      <c r="KM104" s="2">
        <v>137.9</v>
      </c>
      <c r="KN104" s="2">
        <v>137</v>
      </c>
      <c r="KO104" s="2">
        <v>146.5</v>
      </c>
      <c r="KP104" s="2">
        <v>132.30000000000001</v>
      </c>
      <c r="KQ104" s="2">
        <v>130.30000000000001</v>
      </c>
      <c r="KR104" s="2">
        <v>145.30000000000001</v>
      </c>
      <c r="KS104" s="2">
        <v>144.6</v>
      </c>
      <c r="KT104" s="2">
        <v>148.5</v>
      </c>
      <c r="KU104" s="2">
        <v>137.30000000000001</v>
      </c>
      <c r="KV104" s="2">
        <v>142.30000000000001</v>
      </c>
      <c r="KW104" s="2">
        <v>146.69999999999999</v>
      </c>
      <c r="KX104" s="2">
        <v>146.69999999999999</v>
      </c>
      <c r="KY104" s="2">
        <v>143.30000000000001</v>
      </c>
      <c r="KZ104" s="2">
        <v>153</v>
      </c>
      <c r="LA104" s="2">
        <v>159.19999999999999</v>
      </c>
      <c r="LB104" s="2">
        <v>127.6</v>
      </c>
      <c r="LC104" s="2">
        <v>126</v>
      </c>
      <c r="LD104" s="2">
        <v>135.4</v>
      </c>
      <c r="LE104" s="2">
        <v>146.6</v>
      </c>
      <c r="LF104" s="2">
        <v>149</v>
      </c>
      <c r="LG104" s="2">
        <v>142.5</v>
      </c>
      <c r="LH104" s="2">
        <v>149.4</v>
      </c>
      <c r="LI104" s="2">
        <v>145.6</v>
      </c>
      <c r="LJ104" s="2">
        <v>144.30000000000001</v>
      </c>
      <c r="LK104" s="2">
        <v>147.4</v>
      </c>
      <c r="LL104" s="2">
        <v>141.69999999999999</v>
      </c>
      <c r="LM104" s="2">
        <v>140.5</v>
      </c>
      <c r="LN104" s="2">
        <v>128.69999999999999</v>
      </c>
      <c r="LO104" s="2">
        <v>127.7</v>
      </c>
      <c r="LP104" s="2">
        <v>141.80000000000001</v>
      </c>
      <c r="LQ104" s="2">
        <v>146.4</v>
      </c>
      <c r="LR104" s="2">
        <v>156.1</v>
      </c>
      <c r="LS104" s="2">
        <v>142.80000000000001</v>
      </c>
      <c r="LT104" s="2">
        <v>146.4</v>
      </c>
      <c r="LU104" s="2">
        <v>138.69999999999999</v>
      </c>
      <c r="LV104" s="2">
        <v>140.19999999999999</v>
      </c>
      <c r="LW104" s="2">
        <v>171.3</v>
      </c>
      <c r="LX104" s="2">
        <v>174.1</v>
      </c>
      <c r="LY104" s="2">
        <v>182.5</v>
      </c>
      <c r="LZ104" s="2">
        <v>163.30000000000001</v>
      </c>
      <c r="MA104" s="2">
        <v>161.69999999999999</v>
      </c>
      <c r="MB104" s="2">
        <v>188.1</v>
      </c>
      <c r="MC104" s="2">
        <v>172.5</v>
      </c>
      <c r="MD104" s="2">
        <v>180.5</v>
      </c>
      <c r="ME104" s="2">
        <v>174.5</v>
      </c>
      <c r="MF104" s="2">
        <v>188.2</v>
      </c>
      <c r="MG104" s="2">
        <v>192.9</v>
      </c>
      <c r="MH104" s="2">
        <v>192.8</v>
      </c>
      <c r="MI104" s="2">
        <v>197.5</v>
      </c>
      <c r="MJ104" s="2">
        <v>193.6</v>
      </c>
      <c r="MK104" s="2">
        <v>216.3</v>
      </c>
      <c r="ML104" s="2">
        <v>185.6</v>
      </c>
      <c r="MM104" s="2">
        <v>178.2</v>
      </c>
      <c r="MN104" s="2">
        <v>214.5</v>
      </c>
      <c r="MO104" s="2">
        <v>200.2</v>
      </c>
      <c r="MP104" s="2">
        <v>231.3</v>
      </c>
    </row>
    <row r="105" spans="1:354" x14ac:dyDescent="0.25">
      <c r="A105" t="s">
        <v>103</v>
      </c>
      <c r="B105" s="12" t="s">
        <v>323</v>
      </c>
      <c r="C105" t="s">
        <v>214</v>
      </c>
      <c r="D105" t="str">
        <f t="shared" si="1"/>
        <v>Takeaway food services</v>
      </c>
      <c r="E105" s="2">
        <v>10.4</v>
      </c>
      <c r="F105" s="2">
        <v>10.3</v>
      </c>
      <c r="G105" s="2">
        <v>10.4</v>
      </c>
      <c r="H105" s="2">
        <v>10.3</v>
      </c>
      <c r="I105" s="2">
        <v>10.1</v>
      </c>
      <c r="J105" s="2">
        <v>10.3</v>
      </c>
      <c r="K105" s="2">
        <v>11</v>
      </c>
      <c r="L105" s="2">
        <v>11.1</v>
      </c>
      <c r="M105" s="2">
        <v>12.4</v>
      </c>
      <c r="N105" s="2">
        <v>11.6</v>
      </c>
      <c r="O105" s="2">
        <v>10.7</v>
      </c>
      <c r="P105" s="2">
        <v>11.6</v>
      </c>
      <c r="Q105" s="2">
        <v>10.4</v>
      </c>
      <c r="R105" s="2">
        <v>11.4</v>
      </c>
      <c r="S105" s="2">
        <v>10.4</v>
      </c>
      <c r="T105" s="2">
        <v>10.9</v>
      </c>
      <c r="U105" s="2">
        <v>11.7</v>
      </c>
      <c r="V105" s="2">
        <v>11.7</v>
      </c>
      <c r="W105" s="2">
        <v>11.6</v>
      </c>
      <c r="X105" s="2">
        <v>11.7</v>
      </c>
      <c r="Y105" s="2">
        <v>13.1</v>
      </c>
      <c r="Z105" s="2">
        <v>13.9</v>
      </c>
      <c r="AA105" s="2">
        <v>13.1</v>
      </c>
      <c r="AB105" s="2">
        <v>13.8</v>
      </c>
      <c r="AC105" s="2">
        <v>12.9</v>
      </c>
      <c r="AD105" s="2">
        <v>13.3</v>
      </c>
      <c r="AE105" s="2">
        <v>12.7</v>
      </c>
      <c r="AF105" s="2">
        <v>14.9</v>
      </c>
      <c r="AG105" s="2">
        <v>16</v>
      </c>
      <c r="AH105" s="2">
        <v>15.8</v>
      </c>
      <c r="AI105" s="2">
        <v>14.6</v>
      </c>
      <c r="AJ105" s="2">
        <v>14.8</v>
      </c>
      <c r="AK105" s="2">
        <v>16.2</v>
      </c>
      <c r="AL105" s="2">
        <v>17.2</v>
      </c>
      <c r="AM105" s="2">
        <v>16.8</v>
      </c>
      <c r="AN105" s="2">
        <v>17.3</v>
      </c>
      <c r="AO105" s="2">
        <v>15.9</v>
      </c>
      <c r="AP105" s="2">
        <v>16.899999999999999</v>
      </c>
      <c r="AQ105" s="2">
        <v>16</v>
      </c>
      <c r="AR105" s="2">
        <v>19.3</v>
      </c>
      <c r="AS105" s="2">
        <v>19.7</v>
      </c>
      <c r="AT105" s="2">
        <v>19.899999999999999</v>
      </c>
      <c r="AU105" s="2">
        <v>18.399999999999999</v>
      </c>
      <c r="AV105" s="2">
        <v>18.600000000000001</v>
      </c>
      <c r="AW105" s="2">
        <v>20.3</v>
      </c>
      <c r="AX105" s="2">
        <v>20.100000000000001</v>
      </c>
      <c r="AY105" s="2">
        <v>17.5</v>
      </c>
      <c r="AZ105" s="2">
        <v>18</v>
      </c>
      <c r="BA105" s="2">
        <v>17.899999999999999</v>
      </c>
      <c r="BB105" s="2">
        <v>17.8</v>
      </c>
      <c r="BC105" s="2">
        <v>17.899999999999999</v>
      </c>
      <c r="BD105" s="2">
        <v>18</v>
      </c>
      <c r="BE105" s="2">
        <v>19.3</v>
      </c>
      <c r="BF105" s="2">
        <v>19.399999999999999</v>
      </c>
      <c r="BG105" s="2">
        <v>19.2</v>
      </c>
      <c r="BH105" s="2">
        <v>18.8</v>
      </c>
      <c r="BI105" s="2">
        <v>20.6</v>
      </c>
      <c r="BJ105" s="2">
        <v>20.399999999999999</v>
      </c>
      <c r="BK105" s="2">
        <v>19.399999999999999</v>
      </c>
      <c r="BL105" s="2">
        <v>19.600000000000001</v>
      </c>
      <c r="BM105" s="2">
        <v>19.100000000000001</v>
      </c>
      <c r="BN105" s="2">
        <v>19.100000000000001</v>
      </c>
      <c r="BO105" s="2">
        <v>18.600000000000001</v>
      </c>
      <c r="BP105" s="2">
        <v>20.2</v>
      </c>
      <c r="BQ105" s="2">
        <v>18.8</v>
      </c>
      <c r="BR105" s="2">
        <v>19</v>
      </c>
      <c r="BS105" s="2">
        <v>20.9</v>
      </c>
      <c r="BT105" s="2">
        <v>21.1</v>
      </c>
      <c r="BU105" s="2">
        <v>23.6</v>
      </c>
      <c r="BV105" s="2">
        <v>21.2</v>
      </c>
      <c r="BW105" s="2">
        <v>20.7</v>
      </c>
      <c r="BX105" s="2">
        <v>21</v>
      </c>
      <c r="BY105" s="2">
        <v>21.2</v>
      </c>
      <c r="BZ105" s="2">
        <v>21</v>
      </c>
      <c r="CA105" s="2">
        <v>20.6</v>
      </c>
      <c r="CB105" s="2">
        <v>19.8</v>
      </c>
      <c r="CC105" s="2">
        <v>20.9</v>
      </c>
      <c r="CD105" s="2">
        <v>20.9</v>
      </c>
      <c r="CE105" s="2">
        <v>21.4</v>
      </c>
      <c r="CF105" s="2">
        <v>21.5</v>
      </c>
      <c r="CG105" s="2">
        <v>23.3</v>
      </c>
      <c r="CH105" s="2">
        <v>21.2</v>
      </c>
      <c r="CI105" s="2">
        <v>21</v>
      </c>
      <c r="CJ105" s="2">
        <v>23.4</v>
      </c>
      <c r="CK105" s="2">
        <v>21.1</v>
      </c>
      <c r="CL105" s="2">
        <v>22.6</v>
      </c>
      <c r="CM105" s="2">
        <v>23.3</v>
      </c>
      <c r="CN105" s="2">
        <v>21.9</v>
      </c>
      <c r="CO105" s="2">
        <v>24.3</v>
      </c>
      <c r="CP105" s="2">
        <v>25.2</v>
      </c>
      <c r="CQ105" s="2">
        <v>27.1</v>
      </c>
      <c r="CR105" s="2">
        <v>27.3</v>
      </c>
      <c r="CS105" s="2">
        <v>30.7</v>
      </c>
      <c r="CT105" s="2">
        <v>27.5</v>
      </c>
      <c r="CU105" s="2">
        <v>24.2</v>
      </c>
      <c r="CV105" s="2">
        <v>28.6</v>
      </c>
      <c r="CW105" s="2">
        <v>28.9</v>
      </c>
      <c r="CX105" s="2">
        <v>29.8</v>
      </c>
      <c r="CY105" s="2">
        <v>31.2</v>
      </c>
      <c r="CZ105" s="2">
        <v>31.4</v>
      </c>
      <c r="DA105" s="2">
        <v>32</v>
      </c>
      <c r="DB105" s="2">
        <v>34</v>
      </c>
      <c r="DC105" s="2">
        <v>37</v>
      </c>
      <c r="DD105" s="2">
        <v>36.4</v>
      </c>
      <c r="DE105" s="2">
        <v>41.4</v>
      </c>
      <c r="DF105" s="2">
        <v>36.1</v>
      </c>
      <c r="DG105" s="2">
        <v>34</v>
      </c>
      <c r="DH105" s="2">
        <v>34.299999999999997</v>
      </c>
      <c r="DI105" s="2">
        <v>33.5</v>
      </c>
      <c r="DJ105" s="2">
        <v>33.299999999999997</v>
      </c>
      <c r="DK105" s="2">
        <v>34.6</v>
      </c>
      <c r="DL105" s="2">
        <v>37.4</v>
      </c>
      <c r="DM105" s="2">
        <v>38</v>
      </c>
      <c r="DN105" s="2">
        <v>34.5</v>
      </c>
      <c r="DO105" s="2">
        <v>35.299999999999997</v>
      </c>
      <c r="DP105" s="2">
        <v>35.200000000000003</v>
      </c>
      <c r="DQ105" s="2">
        <v>38.700000000000003</v>
      </c>
      <c r="DR105" s="2">
        <v>39.700000000000003</v>
      </c>
      <c r="DS105" s="2">
        <v>36.6</v>
      </c>
      <c r="DT105" s="2">
        <v>38.299999999999997</v>
      </c>
      <c r="DU105" s="2">
        <v>36.6</v>
      </c>
      <c r="DV105" s="2">
        <v>37.1</v>
      </c>
      <c r="DW105" s="2">
        <v>34.4</v>
      </c>
      <c r="DX105" s="2">
        <v>35.4</v>
      </c>
      <c r="DY105" s="2">
        <v>35.799999999999997</v>
      </c>
      <c r="DZ105" s="2">
        <v>37.200000000000003</v>
      </c>
      <c r="EA105" s="2">
        <v>42</v>
      </c>
      <c r="EB105" s="2">
        <v>40</v>
      </c>
      <c r="EC105" s="2">
        <v>41.4</v>
      </c>
      <c r="ED105" s="2">
        <v>39.9</v>
      </c>
      <c r="EE105" s="2">
        <v>38.299999999999997</v>
      </c>
      <c r="EF105" s="2">
        <v>39.6</v>
      </c>
      <c r="EG105" s="2">
        <v>39.700000000000003</v>
      </c>
      <c r="EH105" s="2">
        <v>40</v>
      </c>
      <c r="EI105" s="2">
        <v>38.299999999999997</v>
      </c>
      <c r="EJ105" s="2">
        <v>40.799999999999997</v>
      </c>
      <c r="EK105" s="2">
        <v>42.7</v>
      </c>
      <c r="EL105" s="2">
        <v>49.1</v>
      </c>
      <c r="EM105" s="2">
        <v>46.4</v>
      </c>
      <c r="EN105" s="2">
        <v>50.4</v>
      </c>
      <c r="EO105" s="2">
        <v>55.9</v>
      </c>
      <c r="EP105" s="2">
        <v>52.6</v>
      </c>
      <c r="EQ105" s="2">
        <v>51.4</v>
      </c>
      <c r="ER105" s="2">
        <v>54.9</v>
      </c>
      <c r="ES105" s="2">
        <v>52</v>
      </c>
      <c r="ET105" s="2">
        <v>55</v>
      </c>
      <c r="EU105" s="2">
        <v>53.5</v>
      </c>
      <c r="EV105" s="2">
        <v>58</v>
      </c>
      <c r="EW105" s="2">
        <v>54.2</v>
      </c>
      <c r="EX105" s="2">
        <v>53.1</v>
      </c>
      <c r="EY105" s="2">
        <v>57.2</v>
      </c>
      <c r="EZ105" s="2">
        <v>57.3</v>
      </c>
      <c r="FA105" s="2">
        <v>58.8</v>
      </c>
      <c r="FB105" s="2">
        <v>51.9</v>
      </c>
      <c r="FC105" s="2">
        <v>48.9</v>
      </c>
      <c r="FD105" s="2">
        <v>54.8</v>
      </c>
      <c r="FE105" s="2">
        <v>55.4</v>
      </c>
      <c r="FF105" s="2">
        <v>56.7</v>
      </c>
      <c r="FG105" s="2">
        <v>57.1</v>
      </c>
      <c r="FH105" s="2">
        <v>61.6</v>
      </c>
      <c r="FI105" s="2">
        <v>63.2</v>
      </c>
      <c r="FJ105" s="2">
        <v>61.3</v>
      </c>
      <c r="FK105" s="2">
        <v>66.5</v>
      </c>
      <c r="FL105" s="2">
        <v>64.900000000000006</v>
      </c>
      <c r="FM105" s="2">
        <v>63.4</v>
      </c>
      <c r="FN105" s="2">
        <v>68.099999999999994</v>
      </c>
      <c r="FO105" s="2">
        <v>59.7</v>
      </c>
      <c r="FP105" s="2">
        <v>60</v>
      </c>
      <c r="FQ105" s="2">
        <v>54.4</v>
      </c>
      <c r="FR105" s="2">
        <v>50.2</v>
      </c>
      <c r="FS105" s="2">
        <v>46.6</v>
      </c>
      <c r="FT105" s="2">
        <v>53.2</v>
      </c>
      <c r="FU105" s="2">
        <v>52.9</v>
      </c>
      <c r="FV105" s="2">
        <v>52.4</v>
      </c>
      <c r="FW105" s="2">
        <v>54.5</v>
      </c>
      <c r="FX105" s="2">
        <v>52</v>
      </c>
      <c r="FY105" s="2">
        <v>58.4</v>
      </c>
      <c r="FZ105" s="2">
        <v>60.3</v>
      </c>
      <c r="GA105" s="2">
        <v>53.6</v>
      </c>
      <c r="GB105" s="2">
        <v>56.2</v>
      </c>
      <c r="GC105" s="2">
        <v>47.8</v>
      </c>
      <c r="GD105" s="2">
        <v>48</v>
      </c>
      <c r="GE105" s="2">
        <v>50.6</v>
      </c>
      <c r="GF105" s="2">
        <v>48.1</v>
      </c>
      <c r="GG105" s="2">
        <v>47.3</v>
      </c>
      <c r="GH105" s="2">
        <v>46.5</v>
      </c>
      <c r="GI105" s="2">
        <v>48.7</v>
      </c>
      <c r="GJ105" s="2">
        <v>47</v>
      </c>
      <c r="GK105" s="2">
        <v>51.7</v>
      </c>
      <c r="GL105" s="2">
        <v>52.1</v>
      </c>
      <c r="GM105" s="2">
        <v>45.9</v>
      </c>
      <c r="GN105" s="2">
        <v>51</v>
      </c>
      <c r="GO105" s="2">
        <v>53.3</v>
      </c>
      <c r="GP105" s="2">
        <v>54</v>
      </c>
      <c r="GQ105" s="2">
        <v>51.5</v>
      </c>
      <c r="GR105" s="2">
        <v>56.5</v>
      </c>
      <c r="GS105" s="2">
        <v>59.8</v>
      </c>
      <c r="GT105" s="2">
        <v>58.6</v>
      </c>
      <c r="GU105" s="2">
        <v>61.8</v>
      </c>
      <c r="GV105" s="2">
        <v>58.9</v>
      </c>
      <c r="GW105" s="2">
        <v>65.400000000000006</v>
      </c>
      <c r="GX105" s="2">
        <v>63.1</v>
      </c>
      <c r="GY105" s="2">
        <v>54.8</v>
      </c>
      <c r="GZ105" s="2">
        <v>57.8</v>
      </c>
      <c r="HA105" s="2">
        <v>54.7</v>
      </c>
      <c r="HB105" s="2">
        <v>54</v>
      </c>
      <c r="HC105" s="2">
        <v>49.5</v>
      </c>
      <c r="HD105" s="2">
        <v>54.6</v>
      </c>
      <c r="HE105" s="2">
        <v>53.7</v>
      </c>
      <c r="HF105" s="2">
        <v>52.4</v>
      </c>
      <c r="HG105" s="2">
        <v>55</v>
      </c>
      <c r="HH105" s="2">
        <v>54.3</v>
      </c>
      <c r="HI105" s="2">
        <v>57.6</v>
      </c>
      <c r="HJ105" s="2">
        <v>61</v>
      </c>
      <c r="HK105" s="2">
        <v>56</v>
      </c>
      <c r="HL105" s="2">
        <v>61.1</v>
      </c>
      <c r="HM105" s="2">
        <v>64.2</v>
      </c>
      <c r="HN105" s="2">
        <v>65.7</v>
      </c>
      <c r="HO105" s="2">
        <v>64.900000000000006</v>
      </c>
      <c r="HP105" s="2">
        <v>62.6</v>
      </c>
      <c r="HQ105" s="2">
        <v>62.8</v>
      </c>
      <c r="HR105" s="2">
        <v>62.1</v>
      </c>
      <c r="HS105" s="2">
        <v>66.599999999999994</v>
      </c>
      <c r="HT105" s="2">
        <v>62.3</v>
      </c>
      <c r="HU105" s="2">
        <v>65.5</v>
      </c>
      <c r="HV105" s="2">
        <v>63.9</v>
      </c>
      <c r="HW105" s="2">
        <v>50.9</v>
      </c>
      <c r="HX105" s="2">
        <v>58.8</v>
      </c>
      <c r="HY105" s="2">
        <v>67.7</v>
      </c>
      <c r="HZ105" s="2">
        <v>65.599999999999994</v>
      </c>
      <c r="IA105" s="2">
        <v>64.099999999999994</v>
      </c>
      <c r="IB105" s="2">
        <v>72.2</v>
      </c>
      <c r="IC105" s="2">
        <v>70.099999999999994</v>
      </c>
      <c r="ID105" s="2">
        <v>68.599999999999994</v>
      </c>
      <c r="IE105" s="2">
        <v>68.599999999999994</v>
      </c>
      <c r="IF105" s="2">
        <v>65.7</v>
      </c>
      <c r="IG105" s="2">
        <v>71.3</v>
      </c>
      <c r="IH105" s="2">
        <v>66</v>
      </c>
      <c r="II105" s="2">
        <v>59.1</v>
      </c>
      <c r="IJ105" s="2">
        <v>67</v>
      </c>
      <c r="IK105" s="2">
        <v>70.099999999999994</v>
      </c>
      <c r="IL105" s="2">
        <v>70</v>
      </c>
      <c r="IM105" s="2">
        <v>67.7</v>
      </c>
      <c r="IN105" s="2">
        <v>61.6</v>
      </c>
      <c r="IO105" s="2">
        <v>61.5</v>
      </c>
      <c r="IP105" s="2">
        <v>60.9</v>
      </c>
      <c r="IQ105" s="2">
        <v>66.900000000000006</v>
      </c>
      <c r="IR105" s="2">
        <v>70.2</v>
      </c>
      <c r="IS105" s="2">
        <v>76.900000000000006</v>
      </c>
      <c r="IT105" s="2">
        <v>75</v>
      </c>
      <c r="IU105" s="2">
        <v>65.2</v>
      </c>
      <c r="IV105" s="2">
        <v>72.900000000000006</v>
      </c>
      <c r="IW105" s="2">
        <v>72.2</v>
      </c>
      <c r="IX105" s="2">
        <v>74.8</v>
      </c>
      <c r="IY105" s="2">
        <v>72.8</v>
      </c>
      <c r="IZ105" s="2">
        <v>75.5</v>
      </c>
      <c r="JA105" s="2">
        <v>80.8</v>
      </c>
      <c r="JB105" s="2">
        <v>77.7</v>
      </c>
      <c r="JC105" s="2">
        <v>81.3</v>
      </c>
      <c r="JD105" s="2">
        <v>78.400000000000006</v>
      </c>
      <c r="JE105" s="2">
        <v>90.9</v>
      </c>
      <c r="JF105" s="2">
        <v>85.9</v>
      </c>
      <c r="JG105" s="2">
        <v>76.3</v>
      </c>
      <c r="JH105" s="2">
        <v>80.3</v>
      </c>
      <c r="JI105" s="2">
        <v>82.9</v>
      </c>
      <c r="JJ105" s="2">
        <v>79.8</v>
      </c>
      <c r="JK105" s="2">
        <v>78.8</v>
      </c>
      <c r="JL105" s="2">
        <v>83.1</v>
      </c>
      <c r="JM105" s="2">
        <v>81.400000000000006</v>
      </c>
      <c r="JN105" s="2">
        <v>78.7</v>
      </c>
      <c r="JO105" s="2">
        <v>81.900000000000006</v>
      </c>
      <c r="JP105" s="2">
        <v>77.7</v>
      </c>
      <c r="JQ105" s="2">
        <v>84.3</v>
      </c>
      <c r="JR105" s="2">
        <v>73.7</v>
      </c>
      <c r="JS105" s="2">
        <v>66.3</v>
      </c>
      <c r="JT105" s="2">
        <v>73</v>
      </c>
      <c r="JU105" s="2">
        <v>78</v>
      </c>
      <c r="JV105" s="2">
        <v>76.599999999999994</v>
      </c>
      <c r="JW105" s="2">
        <v>75.099999999999994</v>
      </c>
      <c r="JX105" s="2">
        <v>82</v>
      </c>
      <c r="JY105" s="2">
        <v>79</v>
      </c>
      <c r="JZ105" s="2">
        <v>77.3</v>
      </c>
      <c r="KA105" s="2">
        <v>78.5</v>
      </c>
      <c r="KB105" s="2">
        <v>75.2</v>
      </c>
      <c r="KC105" s="2">
        <v>82.3</v>
      </c>
      <c r="KD105" s="2">
        <v>78.599999999999994</v>
      </c>
      <c r="KE105" s="2">
        <v>71.8</v>
      </c>
      <c r="KF105" s="2">
        <v>82.5</v>
      </c>
      <c r="KG105" s="2">
        <v>81.099999999999994</v>
      </c>
      <c r="KH105" s="2">
        <v>79.3</v>
      </c>
      <c r="KI105" s="2">
        <v>79.8</v>
      </c>
      <c r="KJ105" s="2">
        <v>86.7</v>
      </c>
      <c r="KK105" s="2">
        <v>82.7</v>
      </c>
      <c r="KL105" s="2">
        <v>88.5</v>
      </c>
      <c r="KM105" s="2">
        <v>91</v>
      </c>
      <c r="KN105" s="2">
        <v>89.4</v>
      </c>
      <c r="KO105" s="2">
        <v>95.3</v>
      </c>
      <c r="KP105" s="2">
        <v>95.4</v>
      </c>
      <c r="KQ105" s="2">
        <v>88.3</v>
      </c>
      <c r="KR105" s="2">
        <v>100.3</v>
      </c>
      <c r="KS105" s="2">
        <v>102.3</v>
      </c>
      <c r="KT105" s="2">
        <v>102</v>
      </c>
      <c r="KU105" s="2">
        <v>106.8</v>
      </c>
      <c r="KV105" s="2">
        <v>107</v>
      </c>
      <c r="KW105" s="2">
        <v>98.6</v>
      </c>
      <c r="KX105" s="2">
        <v>98.1</v>
      </c>
      <c r="KY105" s="2">
        <v>109.6</v>
      </c>
      <c r="KZ105" s="2">
        <v>104.9</v>
      </c>
      <c r="LA105" s="2">
        <v>109.1</v>
      </c>
      <c r="LB105" s="2">
        <v>108</v>
      </c>
      <c r="LC105" s="2">
        <v>102.6</v>
      </c>
      <c r="LD105" s="2">
        <v>112.7</v>
      </c>
      <c r="LE105" s="2">
        <v>118.8</v>
      </c>
      <c r="LF105" s="2">
        <v>117.2</v>
      </c>
      <c r="LG105" s="2">
        <v>117.5</v>
      </c>
      <c r="LH105" s="2">
        <v>125.2</v>
      </c>
      <c r="LI105" s="2">
        <v>125.7</v>
      </c>
      <c r="LJ105" s="2">
        <v>124.1</v>
      </c>
      <c r="LK105" s="2">
        <v>133.69999999999999</v>
      </c>
      <c r="LL105" s="2">
        <v>127.6</v>
      </c>
      <c r="LM105" s="2">
        <v>130.9</v>
      </c>
      <c r="LN105" s="2">
        <v>111.8</v>
      </c>
      <c r="LO105" s="2">
        <v>104.3</v>
      </c>
      <c r="LP105" s="2">
        <v>121.7</v>
      </c>
      <c r="LQ105" s="2">
        <v>122.2</v>
      </c>
      <c r="LR105" s="2">
        <v>122.1</v>
      </c>
      <c r="LS105" s="2">
        <v>113.9</v>
      </c>
      <c r="LT105" s="2">
        <v>129.19999999999999</v>
      </c>
      <c r="LU105" s="2">
        <v>123.6</v>
      </c>
      <c r="LV105" s="2">
        <v>130.30000000000001</v>
      </c>
      <c r="LW105" s="2">
        <v>127.2</v>
      </c>
      <c r="LX105" s="2">
        <v>121.9</v>
      </c>
      <c r="LY105" s="2">
        <v>140.6</v>
      </c>
      <c r="LZ105" s="2">
        <v>124.5</v>
      </c>
      <c r="MA105" s="2">
        <v>102.9</v>
      </c>
      <c r="MB105" s="2">
        <v>118.3</v>
      </c>
      <c r="MC105" s="2">
        <v>122.4</v>
      </c>
      <c r="MD105" s="2">
        <v>118.4</v>
      </c>
      <c r="ME105" s="2">
        <v>118.7</v>
      </c>
      <c r="MF105" s="2">
        <v>122.6</v>
      </c>
      <c r="MG105" s="2">
        <v>128.5</v>
      </c>
      <c r="MH105" s="2">
        <v>128.80000000000001</v>
      </c>
      <c r="MI105" s="2">
        <v>137</v>
      </c>
      <c r="MJ105" s="2">
        <v>132.4</v>
      </c>
      <c r="MK105" s="2">
        <v>147.30000000000001</v>
      </c>
      <c r="ML105" s="2">
        <v>137.30000000000001</v>
      </c>
      <c r="MM105" s="2">
        <v>120.5</v>
      </c>
      <c r="MN105" s="2">
        <v>133.19999999999999</v>
      </c>
      <c r="MO105" s="2">
        <v>121</v>
      </c>
      <c r="MP105" s="2">
        <v>122.1</v>
      </c>
    </row>
    <row r="106" spans="1:354" x14ac:dyDescent="0.25">
      <c r="A106" t="s">
        <v>104</v>
      </c>
      <c r="B106" s="12" t="s">
        <v>324</v>
      </c>
      <c r="C106" t="s">
        <v>214</v>
      </c>
      <c r="D106" t="str">
        <f t="shared" si="1"/>
        <v>Cafes, restaurants &amp; takeaway food services</v>
      </c>
      <c r="E106" s="2">
        <v>18.399999999999999</v>
      </c>
      <c r="F106" s="2">
        <v>18.3</v>
      </c>
      <c r="G106" s="2">
        <v>17.7</v>
      </c>
      <c r="H106" s="2">
        <v>18.100000000000001</v>
      </c>
      <c r="I106" s="2">
        <v>17.7</v>
      </c>
      <c r="J106" s="2">
        <v>18.5</v>
      </c>
      <c r="K106" s="2">
        <v>20.3</v>
      </c>
      <c r="L106" s="2">
        <v>20.8</v>
      </c>
      <c r="M106" s="2">
        <v>25.7</v>
      </c>
      <c r="N106" s="2">
        <v>19.600000000000001</v>
      </c>
      <c r="O106" s="2">
        <v>18.600000000000001</v>
      </c>
      <c r="P106" s="2">
        <v>20.3</v>
      </c>
      <c r="Q106" s="2">
        <v>19.2</v>
      </c>
      <c r="R106" s="2">
        <v>20.5</v>
      </c>
      <c r="S106" s="2">
        <v>19</v>
      </c>
      <c r="T106" s="2">
        <v>19.8</v>
      </c>
      <c r="U106" s="2">
        <v>20.8</v>
      </c>
      <c r="V106" s="2">
        <v>21.5</v>
      </c>
      <c r="W106" s="2">
        <v>21.7</v>
      </c>
      <c r="X106" s="2">
        <v>22.5</v>
      </c>
      <c r="Y106" s="2">
        <v>28.9</v>
      </c>
      <c r="Z106" s="2">
        <v>23</v>
      </c>
      <c r="AA106" s="2">
        <v>22.4</v>
      </c>
      <c r="AB106" s="2">
        <v>23.5</v>
      </c>
      <c r="AC106" s="2">
        <v>22.3</v>
      </c>
      <c r="AD106" s="2">
        <v>23.6</v>
      </c>
      <c r="AE106" s="2">
        <v>21.5</v>
      </c>
      <c r="AF106" s="2">
        <v>25.4</v>
      </c>
      <c r="AG106" s="2">
        <v>27.1</v>
      </c>
      <c r="AH106" s="2">
        <v>26.3</v>
      </c>
      <c r="AI106" s="2">
        <v>25.9</v>
      </c>
      <c r="AJ106" s="2">
        <v>27</v>
      </c>
      <c r="AK106" s="2">
        <v>33.299999999999997</v>
      </c>
      <c r="AL106" s="2">
        <v>28.6</v>
      </c>
      <c r="AM106" s="2">
        <v>27.6</v>
      </c>
      <c r="AN106" s="2">
        <v>28.6</v>
      </c>
      <c r="AO106" s="2">
        <v>28.2</v>
      </c>
      <c r="AP106" s="2">
        <v>30.3</v>
      </c>
      <c r="AQ106" s="2">
        <v>28</v>
      </c>
      <c r="AR106" s="2">
        <v>32.6</v>
      </c>
      <c r="AS106" s="2">
        <v>33.1</v>
      </c>
      <c r="AT106" s="2">
        <v>33.700000000000003</v>
      </c>
      <c r="AU106" s="2">
        <v>33.6</v>
      </c>
      <c r="AV106" s="2">
        <v>34.5</v>
      </c>
      <c r="AW106" s="2">
        <v>40.9</v>
      </c>
      <c r="AX106" s="2">
        <v>34.4</v>
      </c>
      <c r="AY106" s="2">
        <v>30.8</v>
      </c>
      <c r="AZ106" s="2">
        <v>32.200000000000003</v>
      </c>
      <c r="BA106" s="2">
        <v>32.700000000000003</v>
      </c>
      <c r="BB106" s="2">
        <v>33.799999999999997</v>
      </c>
      <c r="BC106" s="2">
        <v>32.299999999999997</v>
      </c>
      <c r="BD106" s="2">
        <v>32.299999999999997</v>
      </c>
      <c r="BE106" s="2">
        <v>33.5</v>
      </c>
      <c r="BF106" s="2">
        <v>34.799999999999997</v>
      </c>
      <c r="BG106" s="2">
        <v>35.5</v>
      </c>
      <c r="BH106" s="2">
        <v>34.9</v>
      </c>
      <c r="BI106" s="2">
        <v>42.5</v>
      </c>
      <c r="BJ106" s="2">
        <v>37.1</v>
      </c>
      <c r="BK106" s="2">
        <v>34.700000000000003</v>
      </c>
      <c r="BL106" s="2">
        <v>35.6</v>
      </c>
      <c r="BM106" s="2">
        <v>35.700000000000003</v>
      </c>
      <c r="BN106" s="2">
        <v>35.299999999999997</v>
      </c>
      <c r="BO106" s="2">
        <v>33.9</v>
      </c>
      <c r="BP106" s="2">
        <v>37.299999999999997</v>
      </c>
      <c r="BQ106" s="2">
        <v>35.1</v>
      </c>
      <c r="BR106" s="2">
        <v>37.1</v>
      </c>
      <c r="BS106" s="2">
        <v>40.799999999999997</v>
      </c>
      <c r="BT106" s="2">
        <v>41.3</v>
      </c>
      <c r="BU106" s="2">
        <v>51.1</v>
      </c>
      <c r="BV106" s="2">
        <v>39.1</v>
      </c>
      <c r="BW106" s="2">
        <v>37</v>
      </c>
      <c r="BX106" s="2">
        <v>39.5</v>
      </c>
      <c r="BY106" s="2">
        <v>40</v>
      </c>
      <c r="BZ106" s="2">
        <v>39.5</v>
      </c>
      <c r="CA106" s="2">
        <v>37.700000000000003</v>
      </c>
      <c r="CB106" s="2">
        <v>36</v>
      </c>
      <c r="CC106" s="2">
        <v>36.6</v>
      </c>
      <c r="CD106" s="2">
        <v>38.9</v>
      </c>
      <c r="CE106" s="2">
        <v>39.9</v>
      </c>
      <c r="CF106" s="2">
        <v>41.5</v>
      </c>
      <c r="CG106" s="2">
        <v>48.6</v>
      </c>
      <c r="CH106" s="2">
        <v>45.8</v>
      </c>
      <c r="CI106" s="2">
        <v>45.4</v>
      </c>
      <c r="CJ106" s="2">
        <v>53.2</v>
      </c>
      <c r="CK106" s="2">
        <v>49.1</v>
      </c>
      <c r="CL106" s="2">
        <v>47.7</v>
      </c>
      <c r="CM106" s="2">
        <v>48.6</v>
      </c>
      <c r="CN106" s="2">
        <v>50.7</v>
      </c>
      <c r="CO106" s="2">
        <v>52.5</v>
      </c>
      <c r="CP106" s="2">
        <v>60.8</v>
      </c>
      <c r="CQ106" s="2">
        <v>61.9</v>
      </c>
      <c r="CR106" s="2">
        <v>62.5</v>
      </c>
      <c r="CS106" s="2">
        <v>79.900000000000006</v>
      </c>
      <c r="CT106" s="2">
        <v>63.7</v>
      </c>
      <c r="CU106" s="2">
        <v>54.1</v>
      </c>
      <c r="CV106" s="2">
        <v>63.2</v>
      </c>
      <c r="CW106" s="2">
        <v>63.9</v>
      </c>
      <c r="CX106" s="2">
        <v>64.5</v>
      </c>
      <c r="CY106" s="2">
        <v>69.099999999999994</v>
      </c>
      <c r="CZ106" s="2">
        <v>68.099999999999994</v>
      </c>
      <c r="DA106" s="2">
        <v>68.7</v>
      </c>
      <c r="DB106" s="2">
        <v>74.3</v>
      </c>
      <c r="DC106" s="2">
        <v>77.400000000000006</v>
      </c>
      <c r="DD106" s="2">
        <v>78.599999999999994</v>
      </c>
      <c r="DE106" s="2">
        <v>90.8</v>
      </c>
      <c r="DF106" s="2">
        <v>78.3</v>
      </c>
      <c r="DG106" s="2">
        <v>72.400000000000006</v>
      </c>
      <c r="DH106" s="2">
        <v>75.099999999999994</v>
      </c>
      <c r="DI106" s="2">
        <v>76.099999999999994</v>
      </c>
      <c r="DJ106" s="2">
        <v>75.5</v>
      </c>
      <c r="DK106" s="2">
        <v>74.5</v>
      </c>
      <c r="DL106" s="2">
        <v>81.599999999999994</v>
      </c>
      <c r="DM106" s="2">
        <v>82.1</v>
      </c>
      <c r="DN106" s="2">
        <v>81.8</v>
      </c>
      <c r="DO106" s="2">
        <v>84.5</v>
      </c>
      <c r="DP106" s="2">
        <v>86.7</v>
      </c>
      <c r="DQ106" s="2">
        <v>98.2</v>
      </c>
      <c r="DR106" s="2">
        <v>88.6</v>
      </c>
      <c r="DS106" s="2">
        <v>81.400000000000006</v>
      </c>
      <c r="DT106" s="2">
        <v>85.5</v>
      </c>
      <c r="DU106" s="2">
        <v>85.8</v>
      </c>
      <c r="DV106" s="2">
        <v>84.7</v>
      </c>
      <c r="DW106" s="2">
        <v>76.900000000000006</v>
      </c>
      <c r="DX106" s="2">
        <v>82</v>
      </c>
      <c r="DY106" s="2">
        <v>82.9</v>
      </c>
      <c r="DZ106" s="2">
        <v>89.7</v>
      </c>
      <c r="EA106" s="2">
        <v>103.2</v>
      </c>
      <c r="EB106" s="2">
        <v>95.5</v>
      </c>
      <c r="EC106" s="2">
        <v>106.6</v>
      </c>
      <c r="ED106" s="2">
        <v>95</v>
      </c>
      <c r="EE106" s="2">
        <v>90.7</v>
      </c>
      <c r="EF106" s="2">
        <v>99.1</v>
      </c>
      <c r="EG106" s="2">
        <v>99.2</v>
      </c>
      <c r="EH106" s="2">
        <v>101.4</v>
      </c>
      <c r="EI106" s="2">
        <v>91.5</v>
      </c>
      <c r="EJ106" s="2">
        <v>96.8</v>
      </c>
      <c r="EK106" s="2">
        <v>98.9</v>
      </c>
      <c r="EL106" s="2">
        <v>109.7</v>
      </c>
      <c r="EM106" s="2">
        <v>108.1</v>
      </c>
      <c r="EN106" s="2">
        <v>112.9</v>
      </c>
      <c r="EO106" s="2">
        <v>131.1</v>
      </c>
      <c r="EP106" s="2">
        <v>117.8</v>
      </c>
      <c r="EQ106" s="2">
        <v>112.4</v>
      </c>
      <c r="ER106" s="2">
        <v>131.80000000000001</v>
      </c>
      <c r="ES106" s="2">
        <v>116.4</v>
      </c>
      <c r="ET106" s="2">
        <v>116.3</v>
      </c>
      <c r="EU106" s="2">
        <v>111.9</v>
      </c>
      <c r="EV106" s="2">
        <v>127.1</v>
      </c>
      <c r="EW106" s="2">
        <v>119.2</v>
      </c>
      <c r="EX106" s="2">
        <v>128.4</v>
      </c>
      <c r="EY106" s="2">
        <v>127.8</v>
      </c>
      <c r="EZ106" s="2">
        <v>127.9</v>
      </c>
      <c r="FA106" s="2">
        <v>137.5</v>
      </c>
      <c r="FB106" s="2">
        <v>118.2</v>
      </c>
      <c r="FC106" s="2">
        <v>106.5</v>
      </c>
      <c r="FD106" s="2">
        <v>118.5</v>
      </c>
      <c r="FE106" s="2">
        <v>116.4</v>
      </c>
      <c r="FF106" s="2">
        <v>117</v>
      </c>
      <c r="FG106" s="2">
        <v>114.3</v>
      </c>
      <c r="FH106" s="2">
        <v>122.3</v>
      </c>
      <c r="FI106" s="2">
        <v>124.4</v>
      </c>
      <c r="FJ106" s="2">
        <v>126</v>
      </c>
      <c r="FK106" s="2">
        <v>139</v>
      </c>
      <c r="FL106" s="2">
        <v>129</v>
      </c>
      <c r="FM106" s="2">
        <v>135.6</v>
      </c>
      <c r="FN106" s="2">
        <v>128.69999999999999</v>
      </c>
      <c r="FO106" s="2">
        <v>117.3</v>
      </c>
      <c r="FP106" s="2">
        <v>119.1</v>
      </c>
      <c r="FQ106" s="2">
        <v>114.5</v>
      </c>
      <c r="FR106" s="2">
        <v>109.2</v>
      </c>
      <c r="FS106" s="2">
        <v>103</v>
      </c>
      <c r="FT106" s="2">
        <v>110.1</v>
      </c>
      <c r="FU106" s="2">
        <v>111.9</v>
      </c>
      <c r="FV106" s="2">
        <v>107.9</v>
      </c>
      <c r="FW106" s="2">
        <v>111.4</v>
      </c>
      <c r="FX106" s="2">
        <v>107.9</v>
      </c>
      <c r="FY106" s="2">
        <v>123.6</v>
      </c>
      <c r="FZ106" s="2">
        <v>120.4</v>
      </c>
      <c r="GA106" s="2">
        <v>110</v>
      </c>
      <c r="GB106" s="2">
        <v>115.6</v>
      </c>
      <c r="GC106" s="2">
        <v>116.5</v>
      </c>
      <c r="GD106" s="2">
        <v>118.1</v>
      </c>
      <c r="GE106" s="2">
        <v>118.2</v>
      </c>
      <c r="GF106" s="2">
        <v>118.4</v>
      </c>
      <c r="GG106" s="2">
        <v>118.7</v>
      </c>
      <c r="GH106" s="2">
        <v>117.8</v>
      </c>
      <c r="GI106" s="2">
        <v>115.7</v>
      </c>
      <c r="GJ106" s="2">
        <v>111.3</v>
      </c>
      <c r="GK106" s="2">
        <v>126.3</v>
      </c>
      <c r="GL106" s="2">
        <v>116.2</v>
      </c>
      <c r="GM106" s="2">
        <v>102.9</v>
      </c>
      <c r="GN106" s="2">
        <v>112.4</v>
      </c>
      <c r="GO106" s="2">
        <v>115.1</v>
      </c>
      <c r="GP106" s="2">
        <v>117.7</v>
      </c>
      <c r="GQ106" s="2">
        <v>110</v>
      </c>
      <c r="GR106" s="2">
        <v>121.4</v>
      </c>
      <c r="GS106" s="2">
        <v>126.2</v>
      </c>
      <c r="GT106" s="2">
        <v>125.2</v>
      </c>
      <c r="GU106" s="2">
        <v>139.5</v>
      </c>
      <c r="GV106" s="2">
        <v>133.1</v>
      </c>
      <c r="GW106" s="2">
        <v>150.9</v>
      </c>
      <c r="GX106" s="2">
        <v>135.69999999999999</v>
      </c>
      <c r="GY106" s="2">
        <v>118.5</v>
      </c>
      <c r="GZ106" s="2">
        <v>128.6</v>
      </c>
      <c r="HA106" s="2">
        <v>124.8</v>
      </c>
      <c r="HB106" s="2">
        <v>123</v>
      </c>
      <c r="HC106" s="2">
        <v>114</v>
      </c>
      <c r="HD106" s="2">
        <v>125.7</v>
      </c>
      <c r="HE106" s="2">
        <v>123.5</v>
      </c>
      <c r="HF106" s="2">
        <v>126.5</v>
      </c>
      <c r="HG106" s="2">
        <v>131.4</v>
      </c>
      <c r="HH106" s="2">
        <v>128</v>
      </c>
      <c r="HI106" s="2">
        <v>139.5</v>
      </c>
      <c r="HJ106" s="2">
        <v>127.1</v>
      </c>
      <c r="HK106" s="2">
        <v>122.8</v>
      </c>
      <c r="HL106" s="2">
        <v>133.30000000000001</v>
      </c>
      <c r="HM106" s="2">
        <v>128.19999999999999</v>
      </c>
      <c r="HN106" s="2">
        <v>129.9</v>
      </c>
      <c r="HO106" s="2">
        <v>132.4</v>
      </c>
      <c r="HP106" s="2">
        <v>128</v>
      </c>
      <c r="HQ106" s="2">
        <v>131.80000000000001</v>
      </c>
      <c r="HR106" s="2">
        <v>130.80000000000001</v>
      </c>
      <c r="HS106" s="2">
        <v>141.1</v>
      </c>
      <c r="HT106" s="2">
        <v>132.6</v>
      </c>
      <c r="HU106" s="2">
        <v>143.4</v>
      </c>
      <c r="HV106" s="2">
        <v>130.1</v>
      </c>
      <c r="HW106" s="2">
        <v>113.8</v>
      </c>
      <c r="HX106" s="2">
        <v>130.19999999999999</v>
      </c>
      <c r="HY106" s="2">
        <v>126.8</v>
      </c>
      <c r="HZ106" s="2">
        <v>123.8</v>
      </c>
      <c r="IA106" s="2">
        <v>123.3</v>
      </c>
      <c r="IB106" s="2">
        <v>135.6</v>
      </c>
      <c r="IC106" s="2">
        <v>139.19999999999999</v>
      </c>
      <c r="ID106" s="2">
        <v>137.19999999999999</v>
      </c>
      <c r="IE106" s="2">
        <v>148.9</v>
      </c>
      <c r="IF106" s="2">
        <v>148.30000000000001</v>
      </c>
      <c r="IG106" s="2">
        <v>165.2</v>
      </c>
      <c r="IH106" s="2">
        <v>149.4</v>
      </c>
      <c r="II106" s="2">
        <v>131.4</v>
      </c>
      <c r="IJ106" s="2">
        <v>148.30000000000001</v>
      </c>
      <c r="IK106" s="2">
        <v>158.30000000000001</v>
      </c>
      <c r="IL106" s="2">
        <v>159.1</v>
      </c>
      <c r="IM106" s="2">
        <v>153.9</v>
      </c>
      <c r="IN106" s="2">
        <v>151.30000000000001</v>
      </c>
      <c r="IO106" s="2">
        <v>160.4</v>
      </c>
      <c r="IP106" s="2">
        <v>150</v>
      </c>
      <c r="IQ106" s="2">
        <v>177.6</v>
      </c>
      <c r="IR106" s="2">
        <v>180.3</v>
      </c>
      <c r="IS106" s="2">
        <v>200.9</v>
      </c>
      <c r="IT106" s="2">
        <v>168.8</v>
      </c>
      <c r="IU106" s="2">
        <v>152.1</v>
      </c>
      <c r="IV106" s="2">
        <v>172.5</v>
      </c>
      <c r="IW106" s="2">
        <v>167</v>
      </c>
      <c r="IX106" s="2">
        <v>168.8</v>
      </c>
      <c r="IY106" s="2">
        <v>157.69999999999999</v>
      </c>
      <c r="IZ106" s="2">
        <v>170.5</v>
      </c>
      <c r="JA106" s="2">
        <v>181.5</v>
      </c>
      <c r="JB106" s="2">
        <v>175.9</v>
      </c>
      <c r="JC106" s="2">
        <v>182</v>
      </c>
      <c r="JD106" s="2">
        <v>176.8</v>
      </c>
      <c r="JE106" s="2">
        <v>200.7</v>
      </c>
      <c r="JF106" s="2">
        <v>193.2</v>
      </c>
      <c r="JG106" s="2">
        <v>174.5</v>
      </c>
      <c r="JH106" s="2">
        <v>184.5</v>
      </c>
      <c r="JI106" s="2">
        <v>188.1</v>
      </c>
      <c r="JJ106" s="2">
        <v>181.3</v>
      </c>
      <c r="JK106" s="2">
        <v>175.7</v>
      </c>
      <c r="JL106" s="2">
        <v>195.6</v>
      </c>
      <c r="JM106" s="2">
        <v>188.5</v>
      </c>
      <c r="JN106" s="2">
        <v>194.5</v>
      </c>
      <c r="JO106" s="2">
        <v>196.4</v>
      </c>
      <c r="JP106" s="2">
        <v>194.4</v>
      </c>
      <c r="JQ106" s="2">
        <v>206</v>
      </c>
      <c r="JR106" s="2">
        <v>168.8</v>
      </c>
      <c r="JS106" s="2">
        <v>170</v>
      </c>
      <c r="JT106" s="2">
        <v>181.3</v>
      </c>
      <c r="JU106" s="2">
        <v>190.6</v>
      </c>
      <c r="JV106" s="2">
        <v>190.6</v>
      </c>
      <c r="JW106" s="2">
        <v>186.3</v>
      </c>
      <c r="JX106" s="2">
        <v>197.3</v>
      </c>
      <c r="JY106" s="2">
        <v>194.3</v>
      </c>
      <c r="JZ106" s="2">
        <v>197.1</v>
      </c>
      <c r="KA106" s="2">
        <v>201</v>
      </c>
      <c r="KB106" s="2">
        <v>198.6</v>
      </c>
      <c r="KC106" s="2">
        <v>211.3</v>
      </c>
      <c r="KD106" s="2">
        <v>184.7</v>
      </c>
      <c r="KE106" s="2">
        <v>177.3</v>
      </c>
      <c r="KF106" s="2">
        <v>200.1</v>
      </c>
      <c r="KG106" s="2">
        <v>201.4</v>
      </c>
      <c r="KH106" s="2">
        <v>208.6</v>
      </c>
      <c r="KI106" s="2">
        <v>201.6</v>
      </c>
      <c r="KJ106" s="2">
        <v>216</v>
      </c>
      <c r="KK106" s="2">
        <v>212.2</v>
      </c>
      <c r="KL106" s="2">
        <v>213.8</v>
      </c>
      <c r="KM106" s="2">
        <v>228.9</v>
      </c>
      <c r="KN106" s="2">
        <v>226.4</v>
      </c>
      <c r="KO106" s="2">
        <v>241.8</v>
      </c>
      <c r="KP106" s="2">
        <v>227.7</v>
      </c>
      <c r="KQ106" s="2">
        <v>218.5</v>
      </c>
      <c r="KR106" s="2">
        <v>245.5</v>
      </c>
      <c r="KS106" s="2">
        <v>246.9</v>
      </c>
      <c r="KT106" s="2">
        <v>250.5</v>
      </c>
      <c r="KU106" s="2">
        <v>244.2</v>
      </c>
      <c r="KV106" s="2">
        <v>249.3</v>
      </c>
      <c r="KW106" s="2">
        <v>245.3</v>
      </c>
      <c r="KX106" s="2">
        <v>244.8</v>
      </c>
      <c r="KY106" s="2">
        <v>252.9</v>
      </c>
      <c r="KZ106" s="2">
        <v>257.89999999999998</v>
      </c>
      <c r="LA106" s="2">
        <v>268.3</v>
      </c>
      <c r="LB106" s="2">
        <v>235.5</v>
      </c>
      <c r="LC106" s="2">
        <v>228.6</v>
      </c>
      <c r="LD106" s="2">
        <v>248.1</v>
      </c>
      <c r="LE106" s="2">
        <v>265.39999999999998</v>
      </c>
      <c r="LF106" s="2">
        <v>266.2</v>
      </c>
      <c r="LG106" s="2">
        <v>260</v>
      </c>
      <c r="LH106" s="2">
        <v>274.60000000000002</v>
      </c>
      <c r="LI106" s="2">
        <v>271.3</v>
      </c>
      <c r="LJ106" s="2">
        <v>268.39999999999998</v>
      </c>
      <c r="LK106" s="2">
        <v>281.10000000000002</v>
      </c>
      <c r="LL106" s="2">
        <v>269.2</v>
      </c>
      <c r="LM106" s="2">
        <v>271.39999999999998</v>
      </c>
      <c r="LN106" s="2">
        <v>240.5</v>
      </c>
      <c r="LO106" s="2">
        <v>232</v>
      </c>
      <c r="LP106" s="2">
        <v>263.5</v>
      </c>
      <c r="LQ106" s="2">
        <v>268.60000000000002</v>
      </c>
      <c r="LR106" s="2">
        <v>278.10000000000002</v>
      </c>
      <c r="LS106" s="2">
        <v>256.7</v>
      </c>
      <c r="LT106" s="2">
        <v>275.5</v>
      </c>
      <c r="LU106" s="2">
        <v>262.2</v>
      </c>
      <c r="LV106" s="2">
        <v>270.5</v>
      </c>
      <c r="LW106" s="2">
        <v>298.5</v>
      </c>
      <c r="LX106" s="2">
        <v>296</v>
      </c>
      <c r="LY106" s="2">
        <v>323.10000000000002</v>
      </c>
      <c r="LZ106" s="2">
        <v>287.8</v>
      </c>
      <c r="MA106" s="2">
        <v>264.60000000000002</v>
      </c>
      <c r="MB106" s="2">
        <v>306.39999999999998</v>
      </c>
      <c r="MC106" s="2">
        <v>295</v>
      </c>
      <c r="MD106" s="2">
        <v>298.8</v>
      </c>
      <c r="ME106" s="2">
        <v>293.2</v>
      </c>
      <c r="MF106" s="2">
        <v>310.8</v>
      </c>
      <c r="MG106" s="2">
        <v>321.39999999999998</v>
      </c>
      <c r="MH106" s="2">
        <v>321.60000000000002</v>
      </c>
      <c r="MI106" s="2">
        <v>334.5</v>
      </c>
      <c r="MJ106" s="2">
        <v>325.89999999999998</v>
      </c>
      <c r="MK106" s="2">
        <v>363.6</v>
      </c>
      <c r="ML106" s="2">
        <v>322.8</v>
      </c>
      <c r="MM106" s="2">
        <v>298.7</v>
      </c>
      <c r="MN106" s="2">
        <v>347.7</v>
      </c>
      <c r="MO106" s="2">
        <v>321.2</v>
      </c>
      <c r="MP106" s="2">
        <v>353.5</v>
      </c>
    </row>
    <row r="107" spans="1:354" x14ac:dyDescent="0.25">
      <c r="A107" t="s">
        <v>105</v>
      </c>
      <c r="B107" s="12" t="s">
        <v>325</v>
      </c>
      <c r="C107" t="s">
        <v>214</v>
      </c>
      <c r="D107" t="str">
        <f t="shared" si="1"/>
        <v>All Industries</v>
      </c>
      <c r="E107" s="2">
        <v>298.3</v>
      </c>
      <c r="F107" s="2">
        <v>318.5</v>
      </c>
      <c r="G107" s="2">
        <v>301.5</v>
      </c>
      <c r="H107" s="2">
        <v>316.39999999999998</v>
      </c>
      <c r="I107" s="2">
        <v>300.5</v>
      </c>
      <c r="J107" s="2">
        <v>312.3</v>
      </c>
      <c r="K107" s="2">
        <v>318.7</v>
      </c>
      <c r="L107" s="2">
        <v>337.9</v>
      </c>
      <c r="M107" s="2">
        <v>457.4</v>
      </c>
      <c r="N107" s="2">
        <v>295.39999999999998</v>
      </c>
      <c r="O107" s="2">
        <v>292.60000000000002</v>
      </c>
      <c r="P107" s="2">
        <v>319.60000000000002</v>
      </c>
      <c r="Q107" s="2">
        <v>313</v>
      </c>
      <c r="R107" s="2">
        <v>336.8</v>
      </c>
      <c r="S107" s="2">
        <v>316.89999999999998</v>
      </c>
      <c r="T107" s="2">
        <v>326.5</v>
      </c>
      <c r="U107" s="2">
        <v>340.9</v>
      </c>
      <c r="V107" s="2">
        <v>342.3</v>
      </c>
      <c r="W107" s="2">
        <v>340.5</v>
      </c>
      <c r="X107" s="2">
        <v>365.3</v>
      </c>
      <c r="Y107" s="2">
        <v>485.3</v>
      </c>
      <c r="Z107" s="2">
        <v>333.7</v>
      </c>
      <c r="AA107" s="2">
        <v>341.7</v>
      </c>
      <c r="AB107" s="2">
        <v>358.4</v>
      </c>
      <c r="AC107" s="2">
        <v>337.7</v>
      </c>
      <c r="AD107" s="2">
        <v>390.5</v>
      </c>
      <c r="AE107" s="2">
        <v>346.6</v>
      </c>
      <c r="AF107" s="2">
        <v>364.5</v>
      </c>
      <c r="AG107" s="2">
        <v>377</v>
      </c>
      <c r="AH107" s="2">
        <v>363.2</v>
      </c>
      <c r="AI107" s="2">
        <v>396.7</v>
      </c>
      <c r="AJ107" s="2">
        <v>416.8</v>
      </c>
      <c r="AK107" s="2">
        <v>540.20000000000005</v>
      </c>
      <c r="AL107" s="2">
        <v>381.1</v>
      </c>
      <c r="AM107" s="2">
        <v>358.2</v>
      </c>
      <c r="AN107" s="2">
        <v>386.7</v>
      </c>
      <c r="AO107" s="2">
        <v>383.4</v>
      </c>
      <c r="AP107" s="2">
        <v>438.3</v>
      </c>
      <c r="AQ107" s="2">
        <v>381.6</v>
      </c>
      <c r="AR107" s="2">
        <v>417.9</v>
      </c>
      <c r="AS107" s="2">
        <v>429.1</v>
      </c>
      <c r="AT107" s="2">
        <v>409.3</v>
      </c>
      <c r="AU107" s="2">
        <v>437.4</v>
      </c>
      <c r="AV107" s="2">
        <v>454.1</v>
      </c>
      <c r="AW107" s="2">
        <v>585.6</v>
      </c>
      <c r="AX107" s="2">
        <v>434.1</v>
      </c>
      <c r="AY107" s="2">
        <v>405.5</v>
      </c>
      <c r="AZ107" s="2">
        <v>425.8</v>
      </c>
      <c r="BA107" s="2">
        <v>431.1</v>
      </c>
      <c r="BB107" s="2">
        <v>473.9</v>
      </c>
      <c r="BC107" s="2">
        <v>423</v>
      </c>
      <c r="BD107" s="2">
        <v>447.9</v>
      </c>
      <c r="BE107" s="2">
        <v>453.6</v>
      </c>
      <c r="BF107" s="2">
        <v>457.5</v>
      </c>
      <c r="BG107" s="2">
        <v>492.9</v>
      </c>
      <c r="BH107" s="2">
        <v>487.5</v>
      </c>
      <c r="BI107" s="2">
        <v>671.3</v>
      </c>
      <c r="BJ107" s="2">
        <v>477</v>
      </c>
      <c r="BK107" s="2">
        <v>448.5</v>
      </c>
      <c r="BL107" s="2">
        <v>460.2</v>
      </c>
      <c r="BM107" s="2">
        <v>496.3</v>
      </c>
      <c r="BN107" s="2">
        <v>526.6</v>
      </c>
      <c r="BO107" s="2">
        <v>489.5</v>
      </c>
      <c r="BP107" s="2">
        <v>519.79999999999995</v>
      </c>
      <c r="BQ107" s="2">
        <v>497.1</v>
      </c>
      <c r="BR107" s="2">
        <v>518.6</v>
      </c>
      <c r="BS107" s="2">
        <v>555.29999999999995</v>
      </c>
      <c r="BT107" s="2">
        <v>538.5</v>
      </c>
      <c r="BU107" s="2">
        <v>779.1</v>
      </c>
      <c r="BV107" s="2">
        <v>498.3</v>
      </c>
      <c r="BW107" s="2">
        <v>479.6</v>
      </c>
      <c r="BX107" s="2">
        <v>533.1</v>
      </c>
      <c r="BY107" s="2">
        <v>538.29999999999995</v>
      </c>
      <c r="BZ107" s="2">
        <v>548.4</v>
      </c>
      <c r="CA107" s="2">
        <v>529.5</v>
      </c>
      <c r="CB107" s="2">
        <v>517.4</v>
      </c>
      <c r="CC107" s="2">
        <v>522.5</v>
      </c>
      <c r="CD107" s="2">
        <v>535</v>
      </c>
      <c r="CE107" s="2">
        <v>552.70000000000005</v>
      </c>
      <c r="CF107" s="2">
        <v>597.6</v>
      </c>
      <c r="CG107" s="2">
        <v>810.5</v>
      </c>
      <c r="CH107" s="2">
        <v>567.4</v>
      </c>
      <c r="CI107" s="2">
        <v>530.1</v>
      </c>
      <c r="CJ107" s="2">
        <v>595.20000000000005</v>
      </c>
      <c r="CK107" s="2">
        <v>562.6</v>
      </c>
      <c r="CL107" s="2">
        <v>595.70000000000005</v>
      </c>
      <c r="CM107" s="2">
        <v>593.20000000000005</v>
      </c>
      <c r="CN107" s="2">
        <v>581.6</v>
      </c>
      <c r="CO107" s="2">
        <v>598.70000000000005</v>
      </c>
      <c r="CP107" s="2">
        <v>618.20000000000005</v>
      </c>
      <c r="CQ107" s="2">
        <v>614.5</v>
      </c>
      <c r="CR107" s="2">
        <v>674.9</v>
      </c>
      <c r="CS107" s="2">
        <v>858.1</v>
      </c>
      <c r="CT107" s="2">
        <v>599.20000000000005</v>
      </c>
      <c r="CU107" s="2">
        <v>550.20000000000005</v>
      </c>
      <c r="CV107" s="2">
        <v>630.20000000000005</v>
      </c>
      <c r="CW107" s="2">
        <v>609.9</v>
      </c>
      <c r="CX107" s="2">
        <v>644.6</v>
      </c>
      <c r="CY107" s="2">
        <v>643.79999999999995</v>
      </c>
      <c r="CZ107" s="2">
        <v>618</v>
      </c>
      <c r="DA107" s="2">
        <v>642.9</v>
      </c>
      <c r="DB107" s="2">
        <v>622.29999999999995</v>
      </c>
      <c r="DC107" s="2">
        <v>658.9</v>
      </c>
      <c r="DD107" s="2">
        <v>695.3</v>
      </c>
      <c r="DE107" s="2">
        <v>897.6</v>
      </c>
      <c r="DF107" s="2">
        <v>635.29999999999995</v>
      </c>
      <c r="DG107" s="2">
        <v>587.1</v>
      </c>
      <c r="DH107" s="2">
        <v>638</v>
      </c>
      <c r="DI107" s="2">
        <v>633.1</v>
      </c>
      <c r="DJ107" s="2">
        <v>672.4</v>
      </c>
      <c r="DK107" s="2">
        <v>635.29999999999995</v>
      </c>
      <c r="DL107" s="2">
        <v>674.8</v>
      </c>
      <c r="DM107" s="2">
        <v>693.4</v>
      </c>
      <c r="DN107" s="2">
        <v>658.9</v>
      </c>
      <c r="DO107" s="2">
        <v>738.2</v>
      </c>
      <c r="DP107" s="2">
        <v>761</v>
      </c>
      <c r="DQ107" s="2">
        <v>958</v>
      </c>
      <c r="DR107" s="2">
        <v>720.2</v>
      </c>
      <c r="DS107" s="2">
        <v>679.2</v>
      </c>
      <c r="DT107" s="2">
        <v>709.1</v>
      </c>
      <c r="DU107" s="2">
        <v>749.5</v>
      </c>
      <c r="DV107" s="2">
        <v>763.9</v>
      </c>
      <c r="DW107" s="2">
        <v>710.3</v>
      </c>
      <c r="DX107" s="2">
        <v>745.8</v>
      </c>
      <c r="DY107" s="2">
        <v>723.7</v>
      </c>
      <c r="DZ107" s="2">
        <v>763.9</v>
      </c>
      <c r="EA107" s="2">
        <v>854.7</v>
      </c>
      <c r="EB107" s="2">
        <v>825.3</v>
      </c>
      <c r="EC107" s="2">
        <v>1067.5999999999999</v>
      </c>
      <c r="ED107" s="2">
        <v>773.5</v>
      </c>
      <c r="EE107" s="2">
        <v>718.1</v>
      </c>
      <c r="EF107" s="2">
        <v>787.8</v>
      </c>
      <c r="EG107" s="2">
        <v>804.7</v>
      </c>
      <c r="EH107" s="2">
        <v>829.1</v>
      </c>
      <c r="EI107" s="2">
        <v>822</v>
      </c>
      <c r="EJ107" s="2">
        <v>867.4</v>
      </c>
      <c r="EK107" s="2">
        <v>817.3</v>
      </c>
      <c r="EL107" s="2">
        <v>854.6</v>
      </c>
      <c r="EM107" s="2">
        <v>872</v>
      </c>
      <c r="EN107" s="2">
        <v>903.6</v>
      </c>
      <c r="EO107" s="2">
        <v>1236.9000000000001</v>
      </c>
      <c r="EP107" s="2">
        <v>852.1</v>
      </c>
      <c r="EQ107" s="2">
        <v>817.9</v>
      </c>
      <c r="ER107" s="2">
        <v>891.6</v>
      </c>
      <c r="ES107" s="2">
        <v>855.7</v>
      </c>
      <c r="ET107" s="2">
        <v>887</v>
      </c>
      <c r="EU107" s="2">
        <v>890</v>
      </c>
      <c r="EV107" s="2">
        <v>890.5</v>
      </c>
      <c r="EW107" s="2">
        <v>876.3</v>
      </c>
      <c r="EX107" s="2">
        <v>923.6</v>
      </c>
      <c r="EY107" s="2">
        <v>928</v>
      </c>
      <c r="EZ107" s="2">
        <v>970.2</v>
      </c>
      <c r="FA107" s="2">
        <v>1258.7</v>
      </c>
      <c r="FB107" s="2">
        <v>891.5</v>
      </c>
      <c r="FC107" s="2">
        <v>820.7</v>
      </c>
      <c r="FD107" s="2">
        <v>906</v>
      </c>
      <c r="FE107" s="2">
        <v>895.2</v>
      </c>
      <c r="FF107" s="2">
        <v>949.9</v>
      </c>
      <c r="FG107" s="2">
        <v>917.9</v>
      </c>
      <c r="FH107" s="2">
        <v>923.4</v>
      </c>
      <c r="FI107" s="2">
        <v>956.3</v>
      </c>
      <c r="FJ107" s="2">
        <v>971.6</v>
      </c>
      <c r="FK107" s="2">
        <v>1005.2</v>
      </c>
      <c r="FL107" s="2">
        <v>1048.0999999999999</v>
      </c>
      <c r="FM107" s="2">
        <v>1349.4</v>
      </c>
      <c r="FN107" s="2">
        <v>981.3</v>
      </c>
      <c r="FO107" s="2">
        <v>926.6</v>
      </c>
      <c r="FP107" s="2">
        <v>951.5</v>
      </c>
      <c r="FQ107" s="2">
        <v>955.7</v>
      </c>
      <c r="FR107" s="2">
        <v>1014.5</v>
      </c>
      <c r="FS107" s="2">
        <v>950.9</v>
      </c>
      <c r="FT107" s="2">
        <v>981.3</v>
      </c>
      <c r="FU107" s="2">
        <v>992.7</v>
      </c>
      <c r="FV107" s="2">
        <v>921.2</v>
      </c>
      <c r="FW107" s="2">
        <v>1049.9000000000001</v>
      </c>
      <c r="FX107" s="2">
        <v>1054.3</v>
      </c>
      <c r="FY107" s="2">
        <v>1303.3</v>
      </c>
      <c r="FZ107" s="2">
        <v>1049.3</v>
      </c>
      <c r="GA107" s="2">
        <v>943.1</v>
      </c>
      <c r="GB107" s="2">
        <v>1001.8</v>
      </c>
      <c r="GC107" s="2">
        <v>1005.8</v>
      </c>
      <c r="GD107" s="2">
        <v>1074.5999999999999</v>
      </c>
      <c r="GE107" s="2">
        <v>966.2</v>
      </c>
      <c r="GF107" s="2">
        <v>1029.4000000000001</v>
      </c>
      <c r="GG107" s="2">
        <v>1016.6</v>
      </c>
      <c r="GH107" s="2">
        <v>1032.5999999999999</v>
      </c>
      <c r="GI107" s="2">
        <v>1107.0999999999999</v>
      </c>
      <c r="GJ107" s="2">
        <v>1100.4000000000001</v>
      </c>
      <c r="GK107" s="2">
        <v>1407.3</v>
      </c>
      <c r="GL107" s="2">
        <v>1100.5</v>
      </c>
      <c r="GM107" s="2">
        <v>964.5</v>
      </c>
      <c r="GN107" s="2">
        <v>1034.9000000000001</v>
      </c>
      <c r="GO107" s="2">
        <v>1060.9000000000001</v>
      </c>
      <c r="GP107" s="2">
        <v>1081.5</v>
      </c>
      <c r="GQ107" s="2">
        <v>1039.9000000000001</v>
      </c>
      <c r="GR107" s="2">
        <v>1096.5999999999999</v>
      </c>
      <c r="GS107" s="2">
        <v>1057.8</v>
      </c>
      <c r="GT107" s="2">
        <v>1070.3</v>
      </c>
      <c r="GU107" s="2">
        <v>1181.4000000000001</v>
      </c>
      <c r="GV107" s="2">
        <v>1161.2</v>
      </c>
      <c r="GW107" s="2">
        <v>1503.6</v>
      </c>
      <c r="GX107" s="2">
        <v>1134.9000000000001</v>
      </c>
      <c r="GY107" s="2">
        <v>1036.9000000000001</v>
      </c>
      <c r="GZ107" s="2">
        <v>1146.5</v>
      </c>
      <c r="HA107" s="2">
        <v>1103.7</v>
      </c>
      <c r="HB107" s="2">
        <v>1141.0999999999999</v>
      </c>
      <c r="HC107" s="2">
        <v>1088.2</v>
      </c>
      <c r="HD107" s="2">
        <v>1148.9000000000001</v>
      </c>
      <c r="HE107" s="2">
        <v>1113.5</v>
      </c>
      <c r="HF107" s="2">
        <v>1137.8</v>
      </c>
      <c r="HG107" s="2">
        <v>1231</v>
      </c>
      <c r="HH107" s="2">
        <v>1252.4000000000001</v>
      </c>
      <c r="HI107" s="2">
        <v>1590.5</v>
      </c>
      <c r="HJ107" s="2">
        <v>1162.7</v>
      </c>
      <c r="HK107" s="2">
        <v>1129.5</v>
      </c>
      <c r="HL107" s="2">
        <v>1202.7</v>
      </c>
      <c r="HM107" s="2">
        <v>1171.3</v>
      </c>
      <c r="HN107" s="2">
        <v>1205.2</v>
      </c>
      <c r="HO107" s="2">
        <v>1253.4000000000001</v>
      </c>
      <c r="HP107" s="2">
        <v>1138.0999999999999</v>
      </c>
      <c r="HQ107" s="2">
        <v>1207.4000000000001</v>
      </c>
      <c r="HR107" s="2">
        <v>1226.2</v>
      </c>
      <c r="HS107" s="2">
        <v>1220.5999999999999</v>
      </c>
      <c r="HT107" s="2">
        <v>1273.7</v>
      </c>
      <c r="HU107" s="2">
        <v>1589.6</v>
      </c>
      <c r="HV107" s="2">
        <v>1190.0999999999999</v>
      </c>
      <c r="HW107" s="2">
        <v>1098.9000000000001</v>
      </c>
      <c r="HX107" s="2">
        <v>1226.5</v>
      </c>
      <c r="HY107" s="2">
        <v>1172.0999999999999</v>
      </c>
      <c r="HZ107" s="2">
        <v>1204.4000000000001</v>
      </c>
      <c r="IA107" s="2">
        <v>1179.9000000000001</v>
      </c>
      <c r="IB107" s="2">
        <v>1205.0999999999999</v>
      </c>
      <c r="IC107" s="2">
        <v>1247.4000000000001</v>
      </c>
      <c r="ID107" s="2">
        <v>1216.5999999999999</v>
      </c>
      <c r="IE107" s="2">
        <v>1334.5</v>
      </c>
      <c r="IF107" s="2">
        <v>1404.4</v>
      </c>
      <c r="IG107" s="2">
        <v>1710.5</v>
      </c>
      <c r="IH107" s="2">
        <v>1339.9</v>
      </c>
      <c r="II107" s="2">
        <v>1197.9000000000001</v>
      </c>
      <c r="IJ107" s="2">
        <v>1324.1</v>
      </c>
      <c r="IK107" s="2">
        <v>1281.5</v>
      </c>
      <c r="IL107" s="2">
        <v>1359.7</v>
      </c>
      <c r="IM107" s="2">
        <v>1291.2</v>
      </c>
      <c r="IN107" s="2">
        <v>1288.5999999999999</v>
      </c>
      <c r="IO107" s="2">
        <v>1346.3</v>
      </c>
      <c r="IP107" s="2">
        <v>1265.0999999999999</v>
      </c>
      <c r="IQ107" s="2">
        <v>1437.2</v>
      </c>
      <c r="IR107" s="2">
        <v>1489.1</v>
      </c>
      <c r="IS107" s="2">
        <v>1826.4</v>
      </c>
      <c r="IT107" s="2">
        <v>1403</v>
      </c>
      <c r="IU107" s="2">
        <v>1239.7</v>
      </c>
      <c r="IV107" s="2">
        <v>1359.9</v>
      </c>
      <c r="IW107" s="2">
        <v>1361.8</v>
      </c>
      <c r="IX107" s="2">
        <v>1428.7</v>
      </c>
      <c r="IY107" s="2">
        <v>1338.6</v>
      </c>
      <c r="IZ107" s="2">
        <v>1433.7</v>
      </c>
      <c r="JA107" s="2">
        <v>1427.1</v>
      </c>
      <c r="JB107" s="2">
        <v>1407.8</v>
      </c>
      <c r="JC107" s="2">
        <v>1525.2</v>
      </c>
      <c r="JD107" s="2">
        <v>1553.8</v>
      </c>
      <c r="JE107" s="2">
        <v>1953.8</v>
      </c>
      <c r="JF107" s="2">
        <v>1544.1</v>
      </c>
      <c r="JG107" s="2">
        <v>1379.2</v>
      </c>
      <c r="JH107" s="2">
        <v>1479.5</v>
      </c>
      <c r="JI107" s="2">
        <v>1513.3</v>
      </c>
      <c r="JJ107" s="2">
        <v>1511.5</v>
      </c>
      <c r="JK107" s="2">
        <v>1513.5</v>
      </c>
      <c r="JL107" s="2">
        <v>1592.8</v>
      </c>
      <c r="JM107" s="2">
        <v>1525.4</v>
      </c>
      <c r="JN107" s="2">
        <v>1595.5</v>
      </c>
      <c r="JO107" s="2">
        <v>1659.4</v>
      </c>
      <c r="JP107" s="2">
        <v>1692.3</v>
      </c>
      <c r="JQ107" s="2">
        <v>2155.1</v>
      </c>
      <c r="JR107" s="2">
        <v>1560</v>
      </c>
      <c r="JS107" s="2">
        <v>1438.3</v>
      </c>
      <c r="JT107" s="2">
        <v>1590.1</v>
      </c>
      <c r="JU107" s="2">
        <v>1583.7</v>
      </c>
      <c r="JV107" s="2">
        <v>1597.4</v>
      </c>
      <c r="JW107" s="2">
        <v>1626.4</v>
      </c>
      <c r="JX107" s="2">
        <v>1645.7</v>
      </c>
      <c r="JY107" s="2">
        <v>1652</v>
      </c>
      <c r="JZ107" s="2">
        <v>1657.1</v>
      </c>
      <c r="KA107" s="2">
        <v>1722.7</v>
      </c>
      <c r="KB107" s="2">
        <v>1789.2</v>
      </c>
      <c r="KC107" s="2">
        <v>2286.8000000000002</v>
      </c>
      <c r="KD107" s="2">
        <v>1662.7</v>
      </c>
      <c r="KE107" s="2">
        <v>1562.3</v>
      </c>
      <c r="KF107" s="2">
        <v>1724</v>
      </c>
      <c r="KG107" s="2">
        <v>1711.9</v>
      </c>
      <c r="KH107" s="2">
        <v>1754.6</v>
      </c>
      <c r="KI107" s="2">
        <v>1756.5</v>
      </c>
      <c r="KJ107" s="2">
        <v>1784</v>
      </c>
      <c r="KK107" s="2">
        <v>1802.1</v>
      </c>
      <c r="KL107" s="2">
        <v>1818.4</v>
      </c>
      <c r="KM107" s="2">
        <v>1914.5</v>
      </c>
      <c r="KN107" s="2">
        <v>2007.5</v>
      </c>
      <c r="KO107" s="2">
        <v>2496.6</v>
      </c>
      <c r="KP107" s="2">
        <v>1891</v>
      </c>
      <c r="KQ107" s="2">
        <v>1746.9</v>
      </c>
      <c r="KR107" s="2">
        <v>1965.1</v>
      </c>
      <c r="KS107" s="2">
        <v>1889.5</v>
      </c>
      <c r="KT107" s="2">
        <v>1971.1</v>
      </c>
      <c r="KU107" s="2">
        <v>1942.5</v>
      </c>
      <c r="KV107" s="2">
        <v>1954.4</v>
      </c>
      <c r="KW107" s="2">
        <v>1993.6</v>
      </c>
      <c r="KX107" s="2">
        <v>1973</v>
      </c>
      <c r="KY107" s="2">
        <v>2066.5</v>
      </c>
      <c r="KZ107" s="2">
        <v>2176.9</v>
      </c>
      <c r="LA107" s="2">
        <v>2637.7</v>
      </c>
      <c r="LB107" s="2">
        <v>1981.7</v>
      </c>
      <c r="LC107" s="2">
        <v>1848</v>
      </c>
      <c r="LD107" s="2">
        <v>1973.5</v>
      </c>
      <c r="LE107" s="2">
        <v>1979.5</v>
      </c>
      <c r="LF107" s="2">
        <v>2058.9</v>
      </c>
      <c r="LG107" s="2">
        <v>1962.5</v>
      </c>
      <c r="LH107" s="2">
        <v>2105.3000000000002</v>
      </c>
      <c r="LI107" s="2">
        <v>2051.1999999999998</v>
      </c>
      <c r="LJ107" s="2">
        <v>2021.4</v>
      </c>
      <c r="LK107" s="2">
        <v>2135.5</v>
      </c>
      <c r="LL107" s="2">
        <v>2143.1</v>
      </c>
      <c r="LM107" s="2">
        <v>2749</v>
      </c>
      <c r="LN107" s="2">
        <v>2110</v>
      </c>
      <c r="LO107" s="2">
        <v>1842.4</v>
      </c>
      <c r="LP107" s="2">
        <v>2053.4</v>
      </c>
      <c r="LQ107" s="2">
        <v>2028.6</v>
      </c>
      <c r="LR107" s="2">
        <v>2129.3000000000002</v>
      </c>
      <c r="LS107" s="2">
        <v>2066.6999999999998</v>
      </c>
      <c r="LT107" s="2">
        <v>2134.1999999999998</v>
      </c>
      <c r="LU107" s="2">
        <v>2078.3000000000002</v>
      </c>
      <c r="LV107" s="2">
        <v>2059.1999999999998</v>
      </c>
      <c r="LW107" s="2">
        <v>2228.3000000000002</v>
      </c>
      <c r="LX107" s="2">
        <v>2232.4</v>
      </c>
      <c r="LY107" s="2">
        <v>2810.7</v>
      </c>
      <c r="LZ107" s="2">
        <v>2153.9</v>
      </c>
      <c r="MA107" s="2">
        <v>1925.4</v>
      </c>
      <c r="MB107" s="2">
        <v>2134.6</v>
      </c>
      <c r="MC107" s="2">
        <v>2102.6999999999998</v>
      </c>
      <c r="MD107" s="2">
        <v>2132.1999999999998</v>
      </c>
      <c r="ME107" s="2">
        <v>2093.6999999999998</v>
      </c>
      <c r="MF107" s="2">
        <v>2177.8000000000002</v>
      </c>
      <c r="MG107" s="2">
        <v>2130.5</v>
      </c>
      <c r="MH107" s="2">
        <v>2168.6</v>
      </c>
      <c r="MI107" s="2">
        <v>2254.4</v>
      </c>
      <c r="MJ107" s="2">
        <v>2278.6</v>
      </c>
      <c r="MK107" s="2">
        <v>2847</v>
      </c>
      <c r="ML107" s="2">
        <v>2218.6</v>
      </c>
      <c r="MM107" s="2">
        <v>2037.2</v>
      </c>
      <c r="MN107" s="2">
        <v>2251.1</v>
      </c>
      <c r="MO107" s="2">
        <v>2223</v>
      </c>
      <c r="MP107" s="2">
        <v>2265.1999999999998</v>
      </c>
    </row>
    <row r="108" spans="1:354" x14ac:dyDescent="0.25">
      <c r="A108" t="s">
        <v>106</v>
      </c>
      <c r="B108" s="12" t="s">
        <v>326</v>
      </c>
      <c r="C108" t="s">
        <v>215</v>
      </c>
      <c r="D108" t="str">
        <f t="shared" si="1"/>
        <v>Supermarket &amp; grocery stores</v>
      </c>
      <c r="E108" s="2">
        <v>26</v>
      </c>
      <c r="F108" s="2">
        <v>25.4</v>
      </c>
      <c r="G108" s="2">
        <v>25.3</v>
      </c>
      <c r="H108" s="2">
        <v>27.8</v>
      </c>
      <c r="I108" s="2">
        <v>26.6</v>
      </c>
      <c r="J108" s="2">
        <v>27.1</v>
      </c>
      <c r="K108" s="2">
        <v>27</v>
      </c>
      <c r="L108" s="2">
        <v>28</v>
      </c>
      <c r="M108" s="2">
        <v>32.700000000000003</v>
      </c>
      <c r="N108" s="2">
        <v>26.8</v>
      </c>
      <c r="O108" s="2">
        <v>26.9</v>
      </c>
      <c r="P108" s="2">
        <v>29.8</v>
      </c>
      <c r="Q108" s="2">
        <v>28</v>
      </c>
      <c r="R108" s="2">
        <v>27.5</v>
      </c>
      <c r="S108" s="2">
        <v>27.3</v>
      </c>
      <c r="T108" s="2">
        <v>28.3</v>
      </c>
      <c r="U108" s="2">
        <v>29.6</v>
      </c>
      <c r="V108" s="2">
        <v>29.2</v>
      </c>
      <c r="W108" s="2">
        <v>29.9</v>
      </c>
      <c r="X108" s="2">
        <v>31.5</v>
      </c>
      <c r="Y108" s="2">
        <v>36.6</v>
      </c>
      <c r="Z108" s="2">
        <v>29.6</v>
      </c>
      <c r="AA108" s="2">
        <v>30.3</v>
      </c>
      <c r="AB108" s="2">
        <v>31.2</v>
      </c>
      <c r="AC108" s="2">
        <v>30</v>
      </c>
      <c r="AD108" s="2">
        <v>31.7</v>
      </c>
      <c r="AE108" s="2">
        <v>32.799999999999997</v>
      </c>
      <c r="AF108" s="2">
        <v>32</v>
      </c>
      <c r="AG108" s="2">
        <v>33.6</v>
      </c>
      <c r="AH108" s="2">
        <v>31.4</v>
      </c>
      <c r="AI108" s="2">
        <v>34.799999999999997</v>
      </c>
      <c r="AJ108" s="2">
        <v>35.299999999999997</v>
      </c>
      <c r="AK108" s="2">
        <v>39.5</v>
      </c>
      <c r="AL108" s="2">
        <v>34.799999999999997</v>
      </c>
      <c r="AM108" s="2">
        <v>33.299999999999997</v>
      </c>
      <c r="AN108" s="2">
        <v>34.700000000000003</v>
      </c>
      <c r="AO108" s="2">
        <v>34.799999999999997</v>
      </c>
      <c r="AP108" s="2">
        <v>36.4</v>
      </c>
      <c r="AQ108" s="2">
        <v>33.799999999999997</v>
      </c>
      <c r="AR108" s="2">
        <v>36</v>
      </c>
      <c r="AS108" s="2">
        <v>37.1</v>
      </c>
      <c r="AT108" s="2">
        <v>34.5</v>
      </c>
      <c r="AU108" s="2">
        <v>38.5</v>
      </c>
      <c r="AV108" s="2">
        <v>38.6</v>
      </c>
      <c r="AW108" s="2">
        <v>42.7</v>
      </c>
      <c r="AX108" s="2">
        <v>36.299999999999997</v>
      </c>
      <c r="AY108" s="2">
        <v>35.5</v>
      </c>
      <c r="AZ108" s="2">
        <v>38</v>
      </c>
      <c r="BA108" s="2">
        <v>36.1</v>
      </c>
      <c r="BB108" s="2">
        <v>39.299999999999997</v>
      </c>
      <c r="BC108" s="2">
        <v>36.1</v>
      </c>
      <c r="BD108" s="2">
        <v>39.4</v>
      </c>
      <c r="BE108" s="2">
        <v>40.299999999999997</v>
      </c>
      <c r="BF108" s="2">
        <v>39.4</v>
      </c>
      <c r="BG108" s="2">
        <v>41.3</v>
      </c>
      <c r="BH108" s="2">
        <v>40.700000000000003</v>
      </c>
      <c r="BI108" s="2">
        <v>47.3</v>
      </c>
      <c r="BJ108" s="2">
        <v>39.6</v>
      </c>
      <c r="BK108" s="2">
        <v>37.5</v>
      </c>
      <c r="BL108" s="2">
        <v>39.799999999999997</v>
      </c>
      <c r="BM108" s="2">
        <v>41.2</v>
      </c>
      <c r="BN108" s="2">
        <v>41</v>
      </c>
      <c r="BO108" s="2">
        <v>39.799999999999997</v>
      </c>
      <c r="BP108" s="2">
        <v>42.5</v>
      </c>
      <c r="BQ108" s="2">
        <v>41.8</v>
      </c>
      <c r="BR108" s="2">
        <v>43</v>
      </c>
      <c r="BS108" s="2">
        <v>46.9</v>
      </c>
      <c r="BT108" s="2">
        <v>44.1</v>
      </c>
      <c r="BU108" s="2">
        <v>54.3</v>
      </c>
      <c r="BV108" s="2">
        <v>46.5</v>
      </c>
      <c r="BW108" s="2">
        <v>45.6</v>
      </c>
      <c r="BX108" s="2">
        <v>49.8</v>
      </c>
      <c r="BY108" s="2">
        <v>46.9</v>
      </c>
      <c r="BZ108" s="2">
        <v>46.1</v>
      </c>
      <c r="CA108" s="2">
        <v>45.8</v>
      </c>
      <c r="CB108" s="2">
        <v>46.1</v>
      </c>
      <c r="CC108" s="2">
        <v>47</v>
      </c>
      <c r="CD108" s="2">
        <v>47.1</v>
      </c>
      <c r="CE108" s="2">
        <v>48.4</v>
      </c>
      <c r="CF108" s="2">
        <v>50.2</v>
      </c>
      <c r="CG108" s="2">
        <v>59.5</v>
      </c>
      <c r="CH108" s="2">
        <v>48.2</v>
      </c>
      <c r="CI108" s="2">
        <v>46.5</v>
      </c>
      <c r="CJ108" s="2">
        <v>53</v>
      </c>
      <c r="CK108" s="2">
        <v>48.9</v>
      </c>
      <c r="CL108" s="2">
        <v>50.3</v>
      </c>
      <c r="CM108" s="2">
        <v>51.6</v>
      </c>
      <c r="CN108" s="2">
        <v>49.7</v>
      </c>
      <c r="CO108" s="2">
        <v>52.8</v>
      </c>
      <c r="CP108" s="2">
        <v>54</v>
      </c>
      <c r="CQ108" s="2">
        <v>52.5</v>
      </c>
      <c r="CR108" s="2">
        <v>55.4</v>
      </c>
      <c r="CS108" s="2">
        <v>63.6</v>
      </c>
      <c r="CT108" s="2">
        <v>52.1</v>
      </c>
      <c r="CU108" s="2">
        <v>50.6</v>
      </c>
      <c r="CV108" s="2">
        <v>59.3</v>
      </c>
      <c r="CW108" s="2">
        <v>54.6</v>
      </c>
      <c r="CX108" s="2">
        <v>56.8</v>
      </c>
      <c r="CY108" s="2">
        <v>55.9</v>
      </c>
      <c r="CZ108" s="2">
        <v>54.4</v>
      </c>
      <c r="DA108" s="2">
        <v>60</v>
      </c>
      <c r="DB108" s="2">
        <v>55.2</v>
      </c>
      <c r="DC108" s="2">
        <v>57.1</v>
      </c>
      <c r="DD108" s="2">
        <v>61.2</v>
      </c>
      <c r="DE108" s="2">
        <v>67.8</v>
      </c>
      <c r="DF108" s="2">
        <v>61.3</v>
      </c>
      <c r="DG108" s="2">
        <v>55.2</v>
      </c>
      <c r="DH108" s="2">
        <v>61.8</v>
      </c>
      <c r="DI108" s="2">
        <v>53.7</v>
      </c>
      <c r="DJ108" s="2">
        <v>59.5</v>
      </c>
      <c r="DK108" s="2">
        <v>54.8</v>
      </c>
      <c r="DL108" s="2">
        <v>59.1</v>
      </c>
      <c r="DM108" s="2">
        <v>62.2</v>
      </c>
      <c r="DN108" s="2">
        <v>55.6</v>
      </c>
      <c r="DO108" s="2">
        <v>60.6</v>
      </c>
      <c r="DP108" s="2">
        <v>62.2</v>
      </c>
      <c r="DQ108" s="2">
        <v>69.2</v>
      </c>
      <c r="DR108" s="2">
        <v>62.9</v>
      </c>
      <c r="DS108" s="2">
        <v>60</v>
      </c>
      <c r="DT108" s="2">
        <v>59.1</v>
      </c>
      <c r="DU108" s="2">
        <v>62</v>
      </c>
      <c r="DV108" s="2">
        <v>61.5</v>
      </c>
      <c r="DW108" s="2">
        <v>58.2</v>
      </c>
      <c r="DX108" s="2">
        <v>63.6</v>
      </c>
      <c r="DY108" s="2">
        <v>60.9</v>
      </c>
      <c r="DZ108" s="2">
        <v>66.900000000000006</v>
      </c>
      <c r="EA108" s="2">
        <v>73</v>
      </c>
      <c r="EB108" s="2">
        <v>67.400000000000006</v>
      </c>
      <c r="EC108" s="2">
        <v>80.900000000000006</v>
      </c>
      <c r="ED108" s="2">
        <v>71.099999999999994</v>
      </c>
      <c r="EE108" s="2">
        <v>65.599999999999994</v>
      </c>
      <c r="EF108" s="2">
        <v>67.099999999999994</v>
      </c>
      <c r="EG108" s="2">
        <v>68.2</v>
      </c>
      <c r="EH108" s="2">
        <v>65.599999999999994</v>
      </c>
      <c r="EI108" s="2">
        <v>66</v>
      </c>
      <c r="EJ108" s="2">
        <v>71.599999999999994</v>
      </c>
      <c r="EK108" s="2">
        <v>65.400000000000006</v>
      </c>
      <c r="EL108" s="2">
        <v>70.400000000000006</v>
      </c>
      <c r="EM108" s="2">
        <v>72.8</v>
      </c>
      <c r="EN108" s="2">
        <v>72.7</v>
      </c>
      <c r="EO108" s="2">
        <v>87.1</v>
      </c>
      <c r="EP108" s="2">
        <v>69</v>
      </c>
      <c r="EQ108" s="2">
        <v>68.7</v>
      </c>
      <c r="ER108" s="2">
        <v>74.7</v>
      </c>
      <c r="ES108" s="2">
        <v>67.099999999999994</v>
      </c>
      <c r="ET108" s="2">
        <v>69.2</v>
      </c>
      <c r="EU108" s="2">
        <v>69.8</v>
      </c>
      <c r="EV108" s="2">
        <v>71.7</v>
      </c>
      <c r="EW108" s="2">
        <v>71.099999999999994</v>
      </c>
      <c r="EX108" s="2">
        <v>72.3</v>
      </c>
      <c r="EY108" s="2">
        <v>69.8</v>
      </c>
      <c r="EZ108" s="2">
        <v>71.7</v>
      </c>
      <c r="FA108" s="2">
        <v>86.2</v>
      </c>
      <c r="FB108" s="2">
        <v>69.099999999999994</v>
      </c>
      <c r="FC108" s="2">
        <v>67.2</v>
      </c>
      <c r="FD108" s="2">
        <v>74.400000000000006</v>
      </c>
      <c r="FE108" s="2">
        <v>73.2</v>
      </c>
      <c r="FF108" s="2">
        <v>72.5</v>
      </c>
      <c r="FG108" s="2">
        <v>73.400000000000006</v>
      </c>
      <c r="FH108" s="2">
        <v>75</v>
      </c>
      <c r="FI108" s="2">
        <v>76.3</v>
      </c>
      <c r="FJ108" s="2">
        <v>76.099999999999994</v>
      </c>
      <c r="FK108" s="2">
        <v>77.8</v>
      </c>
      <c r="FL108" s="2">
        <v>81.5</v>
      </c>
      <c r="FM108" s="2">
        <v>91.8</v>
      </c>
      <c r="FN108" s="2">
        <v>77.7</v>
      </c>
      <c r="FO108" s="2">
        <v>77.099999999999994</v>
      </c>
      <c r="FP108" s="2">
        <v>78.8</v>
      </c>
      <c r="FQ108" s="2">
        <v>74.5</v>
      </c>
      <c r="FR108" s="2">
        <v>77.599999999999994</v>
      </c>
      <c r="FS108" s="2">
        <v>72.400000000000006</v>
      </c>
      <c r="FT108" s="2">
        <v>72.900000000000006</v>
      </c>
      <c r="FU108" s="2">
        <v>76.400000000000006</v>
      </c>
      <c r="FV108" s="2">
        <v>72.5</v>
      </c>
      <c r="FW108" s="2">
        <v>78.2</v>
      </c>
      <c r="FX108" s="2">
        <v>79.900000000000006</v>
      </c>
      <c r="FY108" s="2">
        <v>88.4</v>
      </c>
      <c r="FZ108" s="2">
        <v>83.7</v>
      </c>
      <c r="GA108" s="2">
        <v>74.400000000000006</v>
      </c>
      <c r="GB108" s="2">
        <v>82.2</v>
      </c>
      <c r="GC108" s="2">
        <v>78.5</v>
      </c>
      <c r="GD108" s="2">
        <v>83.1</v>
      </c>
      <c r="GE108" s="2">
        <v>76.5</v>
      </c>
      <c r="GF108" s="2">
        <v>81.400000000000006</v>
      </c>
      <c r="GG108" s="2">
        <v>79.599999999999994</v>
      </c>
      <c r="GH108" s="2">
        <v>77.8</v>
      </c>
      <c r="GI108" s="2">
        <v>88</v>
      </c>
      <c r="GJ108" s="2">
        <v>85.9</v>
      </c>
      <c r="GK108" s="2">
        <v>88</v>
      </c>
      <c r="GL108" s="2">
        <v>82.1</v>
      </c>
      <c r="GM108" s="2">
        <v>72.7</v>
      </c>
      <c r="GN108" s="2">
        <v>76.400000000000006</v>
      </c>
      <c r="GO108" s="2">
        <v>77.5</v>
      </c>
      <c r="GP108" s="2">
        <v>77.099999999999994</v>
      </c>
      <c r="GQ108" s="2">
        <v>73.7</v>
      </c>
      <c r="GR108" s="2">
        <v>79.5</v>
      </c>
      <c r="GS108" s="2">
        <v>78.099999999999994</v>
      </c>
      <c r="GT108" s="2">
        <v>76.2</v>
      </c>
      <c r="GU108" s="2">
        <v>81.900000000000006</v>
      </c>
      <c r="GV108" s="2">
        <v>77.400000000000006</v>
      </c>
      <c r="GW108" s="2">
        <v>88</v>
      </c>
      <c r="GX108" s="2">
        <v>81</v>
      </c>
      <c r="GY108" s="2">
        <v>74.400000000000006</v>
      </c>
      <c r="GZ108" s="2">
        <v>82.5</v>
      </c>
      <c r="HA108" s="2">
        <v>78.2</v>
      </c>
      <c r="HB108" s="2">
        <v>78.599999999999994</v>
      </c>
      <c r="HC108" s="2">
        <v>75.8</v>
      </c>
      <c r="HD108" s="2">
        <v>80.8</v>
      </c>
      <c r="HE108" s="2">
        <v>78.599999999999994</v>
      </c>
      <c r="HF108" s="2">
        <v>79.8</v>
      </c>
      <c r="HG108" s="2">
        <v>83.4</v>
      </c>
      <c r="HH108" s="2">
        <v>79.7</v>
      </c>
      <c r="HI108" s="2">
        <v>93.1</v>
      </c>
      <c r="HJ108" s="2">
        <v>78.5</v>
      </c>
      <c r="HK108" s="2">
        <v>78.099999999999994</v>
      </c>
      <c r="HL108" s="2">
        <v>84</v>
      </c>
      <c r="HM108" s="2">
        <v>77.2</v>
      </c>
      <c r="HN108" s="2">
        <v>77</v>
      </c>
      <c r="HO108" s="2">
        <v>77.599999999999994</v>
      </c>
      <c r="HP108" s="2">
        <v>80.2</v>
      </c>
      <c r="HQ108" s="2">
        <v>83.4</v>
      </c>
      <c r="HR108" s="2">
        <v>81.900000000000006</v>
      </c>
      <c r="HS108" s="2">
        <v>85.4</v>
      </c>
      <c r="HT108" s="2">
        <v>88</v>
      </c>
      <c r="HU108" s="2">
        <v>99.8</v>
      </c>
      <c r="HV108" s="2">
        <v>88.5</v>
      </c>
      <c r="HW108" s="2">
        <v>84.5</v>
      </c>
      <c r="HX108" s="2">
        <v>94.3</v>
      </c>
      <c r="HY108" s="2">
        <v>87.1</v>
      </c>
      <c r="HZ108" s="2">
        <v>90.1</v>
      </c>
      <c r="IA108" s="2">
        <v>87.4</v>
      </c>
      <c r="IB108" s="2">
        <v>88.5</v>
      </c>
      <c r="IC108" s="2">
        <v>95.4</v>
      </c>
      <c r="ID108" s="2">
        <v>89.9</v>
      </c>
      <c r="IE108" s="2">
        <v>93.8</v>
      </c>
      <c r="IF108" s="2">
        <v>95.5</v>
      </c>
      <c r="IG108" s="2">
        <v>103.4</v>
      </c>
      <c r="IH108" s="2">
        <v>100</v>
      </c>
      <c r="II108" s="2">
        <v>89.1</v>
      </c>
      <c r="IJ108" s="2">
        <v>100.1</v>
      </c>
      <c r="IK108" s="2">
        <v>92.5</v>
      </c>
      <c r="IL108" s="2">
        <v>99.2</v>
      </c>
      <c r="IM108" s="2">
        <v>91.9</v>
      </c>
      <c r="IN108" s="2">
        <v>96.7</v>
      </c>
      <c r="IO108" s="2">
        <v>99.6</v>
      </c>
      <c r="IP108" s="2">
        <v>93.6</v>
      </c>
      <c r="IQ108" s="2">
        <v>103.1</v>
      </c>
      <c r="IR108" s="2">
        <v>100.4</v>
      </c>
      <c r="IS108" s="2">
        <v>108.6</v>
      </c>
      <c r="IT108" s="2">
        <v>107.4</v>
      </c>
      <c r="IU108" s="2">
        <v>96.3</v>
      </c>
      <c r="IV108" s="2">
        <v>100.9</v>
      </c>
      <c r="IW108" s="2">
        <v>100.6</v>
      </c>
      <c r="IX108" s="2">
        <v>103</v>
      </c>
      <c r="IY108" s="2">
        <v>91.7</v>
      </c>
      <c r="IZ108" s="2">
        <v>103.5</v>
      </c>
      <c r="JA108" s="2">
        <v>101.7</v>
      </c>
      <c r="JB108" s="2">
        <v>99.6</v>
      </c>
      <c r="JC108" s="2">
        <v>111.5</v>
      </c>
      <c r="JD108" s="2">
        <v>107.1</v>
      </c>
      <c r="JE108" s="2">
        <v>117.4</v>
      </c>
      <c r="JF108" s="2">
        <v>116.2</v>
      </c>
      <c r="JG108" s="2">
        <v>102.3</v>
      </c>
      <c r="JH108" s="2">
        <v>108</v>
      </c>
      <c r="JI108" s="2">
        <v>109.6</v>
      </c>
      <c r="JJ108" s="2">
        <v>104.7</v>
      </c>
      <c r="JK108" s="2">
        <v>103.6</v>
      </c>
      <c r="JL108" s="2">
        <v>110.6</v>
      </c>
      <c r="JM108" s="2">
        <v>104.4</v>
      </c>
      <c r="JN108" s="2">
        <v>107.5</v>
      </c>
      <c r="JO108" s="2">
        <v>113.9</v>
      </c>
      <c r="JP108" s="2">
        <v>111.7</v>
      </c>
      <c r="JQ108" s="2">
        <v>130.69999999999999</v>
      </c>
      <c r="JR108" s="2">
        <v>119.5</v>
      </c>
      <c r="JS108" s="2">
        <v>106.9</v>
      </c>
      <c r="JT108" s="2">
        <v>118.2</v>
      </c>
      <c r="JU108" s="2">
        <v>109.9</v>
      </c>
      <c r="JV108" s="2">
        <v>108.1</v>
      </c>
      <c r="JW108" s="2">
        <v>105.9</v>
      </c>
      <c r="JX108" s="2">
        <v>112.5</v>
      </c>
      <c r="JY108" s="2">
        <v>112</v>
      </c>
      <c r="JZ108" s="2">
        <v>112.8</v>
      </c>
      <c r="KA108" s="2">
        <v>115.9</v>
      </c>
      <c r="KB108" s="2">
        <v>115.4</v>
      </c>
      <c r="KC108" s="2">
        <v>131</v>
      </c>
      <c r="KD108" s="2">
        <v>117.1</v>
      </c>
      <c r="KE108" s="2">
        <v>108.7</v>
      </c>
      <c r="KF108" s="2">
        <v>121.4</v>
      </c>
      <c r="KG108" s="2">
        <v>112.6</v>
      </c>
      <c r="KH108" s="2">
        <v>111.5</v>
      </c>
      <c r="KI108" s="2">
        <v>109.8</v>
      </c>
      <c r="KJ108" s="2">
        <v>112.5</v>
      </c>
      <c r="KK108" s="2">
        <v>114.1</v>
      </c>
      <c r="KL108" s="2">
        <v>111.2</v>
      </c>
      <c r="KM108" s="2">
        <v>116.1</v>
      </c>
      <c r="KN108" s="2">
        <v>118.4</v>
      </c>
      <c r="KO108" s="2">
        <v>127.8</v>
      </c>
      <c r="KP108" s="2">
        <v>122.5</v>
      </c>
      <c r="KQ108" s="2">
        <v>113.9</v>
      </c>
      <c r="KR108" s="2">
        <v>127.7</v>
      </c>
      <c r="KS108" s="2">
        <v>120.8</v>
      </c>
      <c r="KT108" s="2">
        <v>124.7</v>
      </c>
      <c r="KU108" s="2">
        <v>121.1</v>
      </c>
      <c r="KV108" s="2">
        <v>124.3</v>
      </c>
      <c r="KW108" s="2">
        <v>131.1</v>
      </c>
      <c r="KX108" s="2">
        <v>122.6</v>
      </c>
      <c r="KY108" s="2">
        <v>129.69999999999999</v>
      </c>
      <c r="KZ108" s="2">
        <v>131.69999999999999</v>
      </c>
      <c r="LA108" s="2">
        <v>145.80000000000001</v>
      </c>
      <c r="LB108" s="2">
        <v>131.19999999999999</v>
      </c>
      <c r="LC108" s="2">
        <v>124.5</v>
      </c>
      <c r="LD108" s="2">
        <v>132.1</v>
      </c>
      <c r="LE108" s="2">
        <v>125.5</v>
      </c>
      <c r="LF108" s="2">
        <v>132.6</v>
      </c>
      <c r="LG108" s="2">
        <v>122.6</v>
      </c>
      <c r="LH108" s="2">
        <v>135.9</v>
      </c>
      <c r="LI108" s="2">
        <v>136.80000000000001</v>
      </c>
      <c r="LJ108" s="2">
        <v>131.4</v>
      </c>
      <c r="LK108" s="2">
        <v>146.9</v>
      </c>
      <c r="LL108" s="2">
        <v>143.69999999999999</v>
      </c>
      <c r="LM108" s="2">
        <v>164</v>
      </c>
      <c r="LN108" s="2">
        <v>152.1</v>
      </c>
      <c r="LO108" s="2">
        <v>138.1</v>
      </c>
      <c r="LP108" s="2">
        <v>149.5</v>
      </c>
      <c r="LQ108" s="2">
        <v>148.5</v>
      </c>
      <c r="LR108" s="2">
        <v>146.5</v>
      </c>
      <c r="LS108" s="2">
        <v>140.69999999999999</v>
      </c>
      <c r="LT108" s="2">
        <v>151.9</v>
      </c>
      <c r="LU108" s="2">
        <v>150.1</v>
      </c>
      <c r="LV108" s="2">
        <v>147.19999999999999</v>
      </c>
      <c r="LW108" s="2">
        <v>157.5</v>
      </c>
      <c r="LX108" s="2">
        <v>152.30000000000001</v>
      </c>
      <c r="LY108" s="2">
        <v>171.8</v>
      </c>
      <c r="LZ108" s="2">
        <v>157.1</v>
      </c>
      <c r="MA108" s="2">
        <v>145.4</v>
      </c>
      <c r="MB108" s="2">
        <v>157.9</v>
      </c>
      <c r="MC108" s="2">
        <v>152</v>
      </c>
      <c r="MD108" s="2">
        <v>149.6</v>
      </c>
      <c r="ME108" s="2">
        <v>142.19999999999999</v>
      </c>
      <c r="MF108" s="2">
        <v>153.30000000000001</v>
      </c>
      <c r="MG108" s="2">
        <v>146.4</v>
      </c>
      <c r="MH108" s="2">
        <v>146.9</v>
      </c>
      <c r="MI108" s="2">
        <v>156.30000000000001</v>
      </c>
      <c r="MJ108" s="2">
        <v>153.19999999999999</v>
      </c>
      <c r="MK108" s="2">
        <v>172.1</v>
      </c>
      <c r="ML108" s="2">
        <v>156</v>
      </c>
      <c r="MM108" s="2">
        <v>148.9</v>
      </c>
      <c r="MN108" s="2">
        <v>157.69999999999999</v>
      </c>
      <c r="MO108" s="2">
        <v>159.80000000000001</v>
      </c>
      <c r="MP108" s="2">
        <v>154.4</v>
      </c>
    </row>
    <row r="109" spans="1:354" x14ac:dyDescent="0.25">
      <c r="A109" t="s">
        <v>107</v>
      </c>
      <c r="B109" s="12" t="s">
        <v>327</v>
      </c>
      <c r="C109" t="s">
        <v>215</v>
      </c>
      <c r="D109" t="str">
        <f t="shared" si="1"/>
        <v>Liquor retailing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>
        <v>12.4</v>
      </c>
      <c r="MK109" s="2">
        <v>19.3</v>
      </c>
      <c r="ML109" s="2">
        <v>14.2</v>
      </c>
      <c r="MM109" s="2">
        <v>11.6</v>
      </c>
      <c r="MN109" s="2">
        <v>12.7</v>
      </c>
      <c r="MO109" s="2">
        <v>12.6</v>
      </c>
      <c r="MP109" s="2">
        <v>11.3</v>
      </c>
    </row>
    <row r="110" spans="1:354" x14ac:dyDescent="0.25">
      <c r="A110" t="s">
        <v>108</v>
      </c>
      <c r="B110" s="12" t="s">
        <v>328</v>
      </c>
      <c r="C110" t="s">
        <v>215</v>
      </c>
      <c r="D110" t="str">
        <f t="shared" si="1"/>
        <v>Other specialised food retailing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>
        <v>17.2</v>
      </c>
      <c r="MK110" s="2">
        <v>23</v>
      </c>
      <c r="ML110" s="2">
        <v>16.100000000000001</v>
      </c>
      <c r="MM110" s="2">
        <v>14.6</v>
      </c>
      <c r="MN110" s="2">
        <v>16.100000000000001</v>
      </c>
      <c r="MO110" s="2">
        <v>14</v>
      </c>
      <c r="MP110" s="2">
        <v>14.2</v>
      </c>
    </row>
    <row r="111" spans="1:354" x14ac:dyDescent="0.25">
      <c r="A111" t="s">
        <v>109</v>
      </c>
      <c r="B111" s="12" t="s">
        <v>329</v>
      </c>
      <c r="C111" t="s">
        <v>215</v>
      </c>
      <c r="D111" t="str">
        <f t="shared" si="1"/>
        <v>Food retailing</v>
      </c>
      <c r="E111" s="2">
        <v>28.4</v>
      </c>
      <c r="F111" s="2">
        <v>27.7</v>
      </c>
      <c r="G111" s="2">
        <v>27.7</v>
      </c>
      <c r="H111" s="2">
        <v>30.3</v>
      </c>
      <c r="I111" s="2">
        <v>29</v>
      </c>
      <c r="J111" s="2">
        <v>29.6</v>
      </c>
      <c r="K111" s="2">
        <v>29.5</v>
      </c>
      <c r="L111" s="2">
        <v>30.6</v>
      </c>
      <c r="M111" s="2">
        <v>35.700000000000003</v>
      </c>
      <c r="N111" s="2">
        <v>29.3</v>
      </c>
      <c r="O111" s="2">
        <v>29.3</v>
      </c>
      <c r="P111" s="2">
        <v>32.6</v>
      </c>
      <c r="Q111" s="2">
        <v>30.6</v>
      </c>
      <c r="R111" s="2">
        <v>30.2</v>
      </c>
      <c r="S111" s="2">
        <v>30.2</v>
      </c>
      <c r="T111" s="2">
        <v>31.3</v>
      </c>
      <c r="U111" s="2">
        <v>32.6</v>
      </c>
      <c r="V111" s="2">
        <v>32.1</v>
      </c>
      <c r="W111" s="2">
        <v>33</v>
      </c>
      <c r="X111" s="2">
        <v>34.700000000000003</v>
      </c>
      <c r="Y111" s="2">
        <v>40.200000000000003</v>
      </c>
      <c r="Z111" s="2">
        <v>32.700000000000003</v>
      </c>
      <c r="AA111" s="2">
        <v>33.6</v>
      </c>
      <c r="AB111" s="2">
        <v>34.5</v>
      </c>
      <c r="AC111" s="2">
        <v>33</v>
      </c>
      <c r="AD111" s="2">
        <v>35.1</v>
      </c>
      <c r="AE111" s="2">
        <v>36</v>
      </c>
      <c r="AF111" s="2">
        <v>35.299999999999997</v>
      </c>
      <c r="AG111" s="2">
        <v>37.1</v>
      </c>
      <c r="AH111" s="2">
        <v>34.799999999999997</v>
      </c>
      <c r="AI111" s="2">
        <v>38.4</v>
      </c>
      <c r="AJ111" s="2">
        <v>39.1</v>
      </c>
      <c r="AK111" s="2">
        <v>43.4</v>
      </c>
      <c r="AL111" s="2">
        <v>38.6</v>
      </c>
      <c r="AM111" s="2">
        <v>36.700000000000003</v>
      </c>
      <c r="AN111" s="2">
        <v>38.299999999999997</v>
      </c>
      <c r="AO111" s="2">
        <v>38.6</v>
      </c>
      <c r="AP111" s="2">
        <v>40.4</v>
      </c>
      <c r="AQ111" s="2">
        <v>37.5</v>
      </c>
      <c r="AR111" s="2">
        <v>40.1</v>
      </c>
      <c r="AS111" s="2">
        <v>41.3</v>
      </c>
      <c r="AT111" s="2">
        <v>38.5</v>
      </c>
      <c r="AU111" s="2">
        <v>42.7</v>
      </c>
      <c r="AV111" s="2">
        <v>42.8</v>
      </c>
      <c r="AW111" s="2">
        <v>47.4</v>
      </c>
      <c r="AX111" s="2">
        <v>40.6</v>
      </c>
      <c r="AY111" s="2">
        <v>39.6</v>
      </c>
      <c r="AZ111" s="2">
        <v>42.2</v>
      </c>
      <c r="BA111" s="2">
        <v>39.9</v>
      </c>
      <c r="BB111" s="2">
        <v>43.3</v>
      </c>
      <c r="BC111" s="2">
        <v>39.799999999999997</v>
      </c>
      <c r="BD111" s="2">
        <v>43.3</v>
      </c>
      <c r="BE111" s="2">
        <v>44.3</v>
      </c>
      <c r="BF111" s="2">
        <v>43.4</v>
      </c>
      <c r="BG111" s="2">
        <v>45.5</v>
      </c>
      <c r="BH111" s="2">
        <v>44.7</v>
      </c>
      <c r="BI111" s="2">
        <v>52.2</v>
      </c>
      <c r="BJ111" s="2">
        <v>43.7</v>
      </c>
      <c r="BK111" s="2">
        <v>41.4</v>
      </c>
      <c r="BL111" s="2">
        <v>43.8</v>
      </c>
      <c r="BM111" s="2">
        <v>45.5</v>
      </c>
      <c r="BN111" s="2">
        <v>45.3</v>
      </c>
      <c r="BO111" s="2">
        <v>44.1</v>
      </c>
      <c r="BP111" s="2">
        <v>46.8</v>
      </c>
      <c r="BQ111" s="2">
        <v>46</v>
      </c>
      <c r="BR111" s="2">
        <v>47.2</v>
      </c>
      <c r="BS111" s="2">
        <v>51.3</v>
      </c>
      <c r="BT111" s="2">
        <v>48.3</v>
      </c>
      <c r="BU111" s="2">
        <v>59.3</v>
      </c>
      <c r="BV111" s="2">
        <v>50.6</v>
      </c>
      <c r="BW111" s="2">
        <v>49.5</v>
      </c>
      <c r="BX111" s="2">
        <v>54</v>
      </c>
      <c r="BY111" s="2">
        <v>50.8</v>
      </c>
      <c r="BZ111" s="2">
        <v>50.1</v>
      </c>
      <c r="CA111" s="2">
        <v>49.8</v>
      </c>
      <c r="CB111" s="2">
        <v>50.4</v>
      </c>
      <c r="CC111" s="2">
        <v>51.4</v>
      </c>
      <c r="CD111" s="2">
        <v>51.4</v>
      </c>
      <c r="CE111" s="2">
        <v>52.9</v>
      </c>
      <c r="CF111" s="2">
        <v>54.6</v>
      </c>
      <c r="CG111" s="2">
        <v>65.5</v>
      </c>
      <c r="CH111" s="2">
        <v>52.9</v>
      </c>
      <c r="CI111" s="2">
        <v>50.9</v>
      </c>
      <c r="CJ111" s="2">
        <v>57.8</v>
      </c>
      <c r="CK111" s="2">
        <v>53.2</v>
      </c>
      <c r="CL111" s="2">
        <v>55</v>
      </c>
      <c r="CM111" s="2">
        <v>55.8</v>
      </c>
      <c r="CN111" s="2">
        <v>54.2</v>
      </c>
      <c r="CO111" s="2">
        <v>57.6</v>
      </c>
      <c r="CP111" s="2">
        <v>58.6</v>
      </c>
      <c r="CQ111" s="2">
        <v>57.4</v>
      </c>
      <c r="CR111" s="2">
        <v>60.3</v>
      </c>
      <c r="CS111" s="2">
        <v>70</v>
      </c>
      <c r="CT111" s="2">
        <v>57</v>
      </c>
      <c r="CU111" s="2">
        <v>55.5</v>
      </c>
      <c r="CV111" s="2">
        <v>64.5</v>
      </c>
      <c r="CW111" s="2">
        <v>59.3</v>
      </c>
      <c r="CX111" s="2">
        <v>62.1</v>
      </c>
      <c r="CY111" s="2">
        <v>61</v>
      </c>
      <c r="CZ111" s="2">
        <v>59.4</v>
      </c>
      <c r="DA111" s="2">
        <v>65.599999999999994</v>
      </c>
      <c r="DB111" s="2">
        <v>60.7</v>
      </c>
      <c r="DC111" s="2">
        <v>63.3</v>
      </c>
      <c r="DD111" s="2">
        <v>67.2</v>
      </c>
      <c r="DE111" s="2">
        <v>74.900000000000006</v>
      </c>
      <c r="DF111" s="2">
        <v>67.3</v>
      </c>
      <c r="DG111" s="2">
        <v>60.7</v>
      </c>
      <c r="DH111" s="2">
        <v>67.7</v>
      </c>
      <c r="DI111" s="2">
        <v>59.1</v>
      </c>
      <c r="DJ111" s="2">
        <v>65.3</v>
      </c>
      <c r="DK111" s="2">
        <v>61</v>
      </c>
      <c r="DL111" s="2">
        <v>65.400000000000006</v>
      </c>
      <c r="DM111" s="2">
        <v>68.599999999999994</v>
      </c>
      <c r="DN111" s="2">
        <v>62.1</v>
      </c>
      <c r="DO111" s="2">
        <v>68</v>
      </c>
      <c r="DP111" s="2">
        <v>69.400000000000006</v>
      </c>
      <c r="DQ111" s="2">
        <v>77.8</v>
      </c>
      <c r="DR111" s="2">
        <v>69.900000000000006</v>
      </c>
      <c r="DS111" s="2">
        <v>66.3</v>
      </c>
      <c r="DT111" s="2">
        <v>65.8</v>
      </c>
      <c r="DU111" s="2">
        <v>69.099999999999994</v>
      </c>
      <c r="DV111" s="2">
        <v>68.3</v>
      </c>
      <c r="DW111" s="2">
        <v>65.099999999999994</v>
      </c>
      <c r="DX111" s="2">
        <v>70.8</v>
      </c>
      <c r="DY111" s="2">
        <v>68</v>
      </c>
      <c r="DZ111" s="2">
        <v>73.7</v>
      </c>
      <c r="EA111" s="2">
        <v>80</v>
      </c>
      <c r="EB111" s="2">
        <v>74.099999999999994</v>
      </c>
      <c r="EC111" s="2">
        <v>89.9</v>
      </c>
      <c r="ED111" s="2">
        <v>78.5</v>
      </c>
      <c r="EE111" s="2">
        <v>72.5</v>
      </c>
      <c r="EF111" s="2">
        <v>74.400000000000006</v>
      </c>
      <c r="EG111" s="2">
        <v>75.7</v>
      </c>
      <c r="EH111" s="2">
        <v>73</v>
      </c>
      <c r="EI111" s="2">
        <v>75.3</v>
      </c>
      <c r="EJ111" s="2">
        <v>81.400000000000006</v>
      </c>
      <c r="EK111" s="2">
        <v>75</v>
      </c>
      <c r="EL111" s="2">
        <v>80.099999999999994</v>
      </c>
      <c r="EM111" s="2">
        <v>82.7</v>
      </c>
      <c r="EN111" s="2">
        <v>82.6</v>
      </c>
      <c r="EO111" s="2">
        <v>98.8</v>
      </c>
      <c r="EP111" s="2">
        <v>78.900000000000006</v>
      </c>
      <c r="EQ111" s="2">
        <v>78.5</v>
      </c>
      <c r="ER111" s="2">
        <v>84.6</v>
      </c>
      <c r="ES111" s="2">
        <v>76.2</v>
      </c>
      <c r="ET111" s="2">
        <v>78.3</v>
      </c>
      <c r="EU111" s="2">
        <v>79</v>
      </c>
      <c r="EV111" s="2">
        <v>80.7</v>
      </c>
      <c r="EW111" s="2">
        <v>80</v>
      </c>
      <c r="EX111" s="2">
        <v>81.3</v>
      </c>
      <c r="EY111" s="2">
        <v>79.3</v>
      </c>
      <c r="EZ111" s="2">
        <v>81.599999999999994</v>
      </c>
      <c r="FA111" s="2">
        <v>98.4</v>
      </c>
      <c r="FB111" s="2">
        <v>78.599999999999994</v>
      </c>
      <c r="FC111" s="2">
        <v>76.5</v>
      </c>
      <c r="FD111" s="2">
        <v>85</v>
      </c>
      <c r="FE111" s="2">
        <v>81.099999999999994</v>
      </c>
      <c r="FF111" s="2">
        <v>80.7</v>
      </c>
      <c r="FG111" s="2">
        <v>81.599999999999994</v>
      </c>
      <c r="FH111" s="2">
        <v>83.6</v>
      </c>
      <c r="FI111" s="2">
        <v>85.3</v>
      </c>
      <c r="FJ111" s="2">
        <v>84.3</v>
      </c>
      <c r="FK111" s="2">
        <v>85.6</v>
      </c>
      <c r="FL111" s="2">
        <v>90.4</v>
      </c>
      <c r="FM111" s="2">
        <v>102.2</v>
      </c>
      <c r="FN111" s="2">
        <v>85.8</v>
      </c>
      <c r="FO111" s="2">
        <v>84.9</v>
      </c>
      <c r="FP111" s="2">
        <v>86.7</v>
      </c>
      <c r="FQ111" s="2">
        <v>83.3</v>
      </c>
      <c r="FR111" s="2">
        <v>86.9</v>
      </c>
      <c r="FS111" s="2">
        <v>81.099999999999994</v>
      </c>
      <c r="FT111" s="2">
        <v>81.599999999999994</v>
      </c>
      <c r="FU111" s="2">
        <v>85.1</v>
      </c>
      <c r="FV111" s="2">
        <v>81</v>
      </c>
      <c r="FW111" s="2">
        <v>87</v>
      </c>
      <c r="FX111" s="2">
        <v>88.4</v>
      </c>
      <c r="FY111" s="2">
        <v>99.3</v>
      </c>
      <c r="FZ111" s="2">
        <v>92.6</v>
      </c>
      <c r="GA111" s="2">
        <v>82.6</v>
      </c>
      <c r="GB111" s="2">
        <v>90.8</v>
      </c>
      <c r="GC111" s="2">
        <v>87.7</v>
      </c>
      <c r="GD111" s="2">
        <v>93</v>
      </c>
      <c r="GE111" s="2">
        <v>85.6</v>
      </c>
      <c r="GF111" s="2">
        <v>92</v>
      </c>
      <c r="GG111" s="2">
        <v>89.7</v>
      </c>
      <c r="GH111" s="2">
        <v>88</v>
      </c>
      <c r="GI111" s="2">
        <v>99.4</v>
      </c>
      <c r="GJ111" s="2">
        <v>97.3</v>
      </c>
      <c r="GK111" s="2">
        <v>102</v>
      </c>
      <c r="GL111" s="2">
        <v>93.4</v>
      </c>
      <c r="GM111" s="2">
        <v>86.7</v>
      </c>
      <c r="GN111" s="2">
        <v>91.3</v>
      </c>
      <c r="GO111" s="2">
        <v>92</v>
      </c>
      <c r="GP111" s="2">
        <v>92.4</v>
      </c>
      <c r="GQ111" s="2">
        <v>87</v>
      </c>
      <c r="GR111" s="2">
        <v>92.3</v>
      </c>
      <c r="GS111" s="2">
        <v>90.8</v>
      </c>
      <c r="GT111" s="2">
        <v>89.3</v>
      </c>
      <c r="GU111" s="2">
        <v>95.8</v>
      </c>
      <c r="GV111" s="2">
        <v>91.3</v>
      </c>
      <c r="GW111" s="2">
        <v>108.2</v>
      </c>
      <c r="GX111" s="2">
        <v>94.3</v>
      </c>
      <c r="GY111" s="2">
        <v>87.2</v>
      </c>
      <c r="GZ111" s="2">
        <v>96.7</v>
      </c>
      <c r="HA111" s="2">
        <v>92.1</v>
      </c>
      <c r="HB111" s="2">
        <v>91.1</v>
      </c>
      <c r="HC111" s="2">
        <v>89.1</v>
      </c>
      <c r="HD111" s="2">
        <v>94.3</v>
      </c>
      <c r="HE111" s="2">
        <v>92.4</v>
      </c>
      <c r="HF111" s="2">
        <v>94.3</v>
      </c>
      <c r="HG111" s="2">
        <v>98.6</v>
      </c>
      <c r="HH111" s="2">
        <v>95.2</v>
      </c>
      <c r="HI111" s="2">
        <v>115.3</v>
      </c>
      <c r="HJ111" s="2">
        <v>93.9</v>
      </c>
      <c r="HK111" s="2">
        <v>93.5</v>
      </c>
      <c r="HL111" s="2">
        <v>100.5</v>
      </c>
      <c r="HM111" s="2">
        <v>91.3</v>
      </c>
      <c r="HN111" s="2">
        <v>91</v>
      </c>
      <c r="HO111" s="2">
        <v>91.4</v>
      </c>
      <c r="HP111" s="2">
        <v>93</v>
      </c>
      <c r="HQ111" s="2">
        <v>97.1</v>
      </c>
      <c r="HR111" s="2">
        <v>95.5</v>
      </c>
      <c r="HS111" s="2">
        <v>99.4</v>
      </c>
      <c r="HT111" s="2">
        <v>102.8</v>
      </c>
      <c r="HU111" s="2">
        <v>120.3</v>
      </c>
      <c r="HV111" s="2">
        <v>103.2</v>
      </c>
      <c r="HW111" s="2">
        <v>98.4</v>
      </c>
      <c r="HX111" s="2">
        <v>109.5</v>
      </c>
      <c r="HY111" s="2">
        <v>100.6</v>
      </c>
      <c r="HZ111" s="2">
        <v>103.7</v>
      </c>
      <c r="IA111" s="2">
        <v>100</v>
      </c>
      <c r="IB111" s="2">
        <v>99.8</v>
      </c>
      <c r="IC111" s="2">
        <v>107.5</v>
      </c>
      <c r="ID111" s="2">
        <v>101.9</v>
      </c>
      <c r="IE111" s="2">
        <v>105.3</v>
      </c>
      <c r="IF111" s="2">
        <v>107.4</v>
      </c>
      <c r="IG111" s="2">
        <v>119.6</v>
      </c>
      <c r="IH111" s="2">
        <v>112.7</v>
      </c>
      <c r="II111" s="2">
        <v>101.7</v>
      </c>
      <c r="IJ111" s="2">
        <v>114.2</v>
      </c>
      <c r="IK111" s="2">
        <v>106.1</v>
      </c>
      <c r="IL111" s="2">
        <v>112.1</v>
      </c>
      <c r="IM111" s="2">
        <v>104.4</v>
      </c>
      <c r="IN111" s="2">
        <v>105.7</v>
      </c>
      <c r="IO111" s="2">
        <v>109.9</v>
      </c>
      <c r="IP111" s="2">
        <v>103.5</v>
      </c>
      <c r="IQ111" s="2">
        <v>114.8</v>
      </c>
      <c r="IR111" s="2">
        <v>113</v>
      </c>
      <c r="IS111" s="2">
        <v>124.6</v>
      </c>
      <c r="IT111" s="2">
        <v>119.5</v>
      </c>
      <c r="IU111" s="2">
        <v>107.3</v>
      </c>
      <c r="IV111" s="2">
        <v>112.7</v>
      </c>
      <c r="IW111" s="2">
        <v>112.4</v>
      </c>
      <c r="IX111" s="2">
        <v>114.9</v>
      </c>
      <c r="IY111" s="2">
        <v>102.5</v>
      </c>
      <c r="IZ111" s="2">
        <v>116.6</v>
      </c>
      <c r="JA111" s="2">
        <v>115.4</v>
      </c>
      <c r="JB111" s="2">
        <v>114.1</v>
      </c>
      <c r="JC111" s="2">
        <v>127.1</v>
      </c>
      <c r="JD111" s="2">
        <v>123.1</v>
      </c>
      <c r="JE111" s="2">
        <v>139</v>
      </c>
      <c r="JF111" s="2">
        <v>132.4</v>
      </c>
      <c r="JG111" s="2">
        <v>117.4</v>
      </c>
      <c r="JH111" s="2">
        <v>124.2</v>
      </c>
      <c r="JI111" s="2">
        <v>124.9</v>
      </c>
      <c r="JJ111" s="2">
        <v>119.4</v>
      </c>
      <c r="JK111" s="2">
        <v>118.4</v>
      </c>
      <c r="JL111" s="2">
        <v>125.8</v>
      </c>
      <c r="JM111" s="2">
        <v>119.1</v>
      </c>
      <c r="JN111" s="2">
        <v>123.3</v>
      </c>
      <c r="JO111" s="2">
        <v>130.4</v>
      </c>
      <c r="JP111" s="2">
        <v>128.5</v>
      </c>
      <c r="JQ111" s="2">
        <v>153.80000000000001</v>
      </c>
      <c r="JR111" s="2">
        <v>136.69999999999999</v>
      </c>
      <c r="JS111" s="2">
        <v>123.2</v>
      </c>
      <c r="JT111" s="2">
        <v>135.9</v>
      </c>
      <c r="JU111" s="2">
        <v>128.30000000000001</v>
      </c>
      <c r="JV111" s="2">
        <v>125.5</v>
      </c>
      <c r="JW111" s="2">
        <v>123.9</v>
      </c>
      <c r="JX111" s="2">
        <v>130.5</v>
      </c>
      <c r="JY111" s="2">
        <v>130</v>
      </c>
      <c r="JZ111" s="2">
        <v>131.6</v>
      </c>
      <c r="KA111" s="2">
        <v>136.6</v>
      </c>
      <c r="KB111" s="2">
        <v>137.69999999999999</v>
      </c>
      <c r="KC111" s="2">
        <v>160.5</v>
      </c>
      <c r="KD111" s="2">
        <v>138.19999999999999</v>
      </c>
      <c r="KE111" s="2">
        <v>128.19999999999999</v>
      </c>
      <c r="KF111" s="2">
        <v>142.80000000000001</v>
      </c>
      <c r="KG111" s="2">
        <v>131.9</v>
      </c>
      <c r="KH111" s="2">
        <v>130.9</v>
      </c>
      <c r="KI111" s="2">
        <v>129.30000000000001</v>
      </c>
      <c r="KJ111" s="2">
        <v>131</v>
      </c>
      <c r="KK111" s="2">
        <v>132.9</v>
      </c>
      <c r="KL111" s="2">
        <v>130.69999999999999</v>
      </c>
      <c r="KM111" s="2">
        <v>135.4</v>
      </c>
      <c r="KN111" s="2">
        <v>138.69999999999999</v>
      </c>
      <c r="KO111" s="2">
        <v>154.69999999999999</v>
      </c>
      <c r="KP111" s="2">
        <v>143.19999999999999</v>
      </c>
      <c r="KQ111" s="2">
        <v>133.6</v>
      </c>
      <c r="KR111" s="2">
        <v>148.69999999999999</v>
      </c>
      <c r="KS111" s="2">
        <v>141.4</v>
      </c>
      <c r="KT111" s="2">
        <v>144.69999999999999</v>
      </c>
      <c r="KU111" s="2">
        <v>140.6</v>
      </c>
      <c r="KV111" s="2">
        <v>143.6</v>
      </c>
      <c r="KW111" s="2">
        <v>149.6</v>
      </c>
      <c r="KX111" s="2">
        <v>141.1</v>
      </c>
      <c r="KY111" s="2">
        <v>150.80000000000001</v>
      </c>
      <c r="KZ111" s="2">
        <v>154.1</v>
      </c>
      <c r="LA111" s="2">
        <v>175.4</v>
      </c>
      <c r="LB111" s="2">
        <v>156.1</v>
      </c>
      <c r="LC111" s="2">
        <v>146.19999999999999</v>
      </c>
      <c r="LD111" s="2">
        <v>155.1</v>
      </c>
      <c r="LE111" s="2">
        <v>146.30000000000001</v>
      </c>
      <c r="LF111" s="2">
        <v>153.9</v>
      </c>
      <c r="LG111" s="2">
        <v>143.6</v>
      </c>
      <c r="LH111" s="2">
        <v>158.6</v>
      </c>
      <c r="LI111" s="2">
        <v>159.4</v>
      </c>
      <c r="LJ111" s="2">
        <v>154.4</v>
      </c>
      <c r="LK111" s="2">
        <v>171.7</v>
      </c>
      <c r="LL111" s="2">
        <v>169.3</v>
      </c>
      <c r="LM111" s="2">
        <v>196.7</v>
      </c>
      <c r="LN111" s="2">
        <v>181.8</v>
      </c>
      <c r="LO111" s="2">
        <v>163.5</v>
      </c>
      <c r="LP111" s="2">
        <v>177.2</v>
      </c>
      <c r="LQ111" s="2">
        <v>175</v>
      </c>
      <c r="LR111" s="2">
        <v>173.3</v>
      </c>
      <c r="LS111" s="2">
        <v>166.1</v>
      </c>
      <c r="LT111" s="2">
        <v>178.2</v>
      </c>
      <c r="LU111" s="2">
        <v>176.5</v>
      </c>
      <c r="LV111" s="2">
        <v>173.8</v>
      </c>
      <c r="LW111" s="2">
        <v>187.7</v>
      </c>
      <c r="LX111" s="2">
        <v>182.9</v>
      </c>
      <c r="LY111" s="2">
        <v>212</v>
      </c>
      <c r="LZ111" s="2">
        <v>189</v>
      </c>
      <c r="MA111" s="2">
        <v>172.4</v>
      </c>
      <c r="MB111" s="2">
        <v>188.4</v>
      </c>
      <c r="MC111" s="2">
        <v>178.8</v>
      </c>
      <c r="MD111" s="2">
        <v>175.6</v>
      </c>
      <c r="ME111" s="2">
        <v>167.4</v>
      </c>
      <c r="MF111" s="2">
        <v>181.6</v>
      </c>
      <c r="MG111" s="2">
        <v>173.3</v>
      </c>
      <c r="MH111" s="2">
        <v>176</v>
      </c>
      <c r="MI111" s="2">
        <v>185.9</v>
      </c>
      <c r="MJ111" s="2">
        <v>182.8</v>
      </c>
      <c r="MK111" s="2">
        <v>214.4</v>
      </c>
      <c r="ML111" s="2">
        <v>186.3</v>
      </c>
      <c r="MM111" s="2">
        <v>175.1</v>
      </c>
      <c r="MN111" s="2">
        <v>186.5</v>
      </c>
      <c r="MO111" s="2">
        <v>186.5</v>
      </c>
      <c r="MP111" s="2">
        <v>179.9</v>
      </c>
    </row>
    <row r="112" spans="1:354" x14ac:dyDescent="0.25">
      <c r="A112" t="s">
        <v>110</v>
      </c>
      <c r="B112" s="12" t="s">
        <v>330</v>
      </c>
      <c r="C112" t="s">
        <v>215</v>
      </c>
      <c r="D112" t="str">
        <f t="shared" si="1"/>
        <v>Furniture, floor coverings, houseware &amp; textile goods retailing</v>
      </c>
      <c r="E112" s="2">
        <v>6.1</v>
      </c>
      <c r="F112" s="2">
        <v>6.3</v>
      </c>
      <c r="G112" s="2">
        <v>6.4</v>
      </c>
      <c r="H112" s="2">
        <v>5.9</v>
      </c>
      <c r="I112" s="2">
        <v>5.7</v>
      </c>
      <c r="J112" s="2">
        <v>5.3</v>
      </c>
      <c r="K112" s="2">
        <v>5.5</v>
      </c>
      <c r="L112" s="2">
        <v>6</v>
      </c>
      <c r="M112" s="2">
        <v>7.7</v>
      </c>
      <c r="N112" s="2">
        <v>4.7</v>
      </c>
      <c r="O112" s="2">
        <v>5</v>
      </c>
      <c r="P112" s="2">
        <v>6</v>
      </c>
      <c r="Q112" s="2">
        <v>5.6</v>
      </c>
      <c r="R112" s="2">
        <v>6.2</v>
      </c>
      <c r="S112" s="2">
        <v>6.4</v>
      </c>
      <c r="T112" s="2">
        <v>5.9</v>
      </c>
      <c r="U112" s="2">
        <v>6.4</v>
      </c>
      <c r="V112" s="2">
        <v>6.4</v>
      </c>
      <c r="W112" s="2">
        <v>6.3</v>
      </c>
      <c r="X112" s="2">
        <v>7.2</v>
      </c>
      <c r="Y112" s="2">
        <v>8.9</v>
      </c>
      <c r="Z112" s="2">
        <v>5.9</v>
      </c>
      <c r="AA112" s="2">
        <v>6.6</v>
      </c>
      <c r="AB112" s="2">
        <v>7.5</v>
      </c>
      <c r="AC112" s="2">
        <v>6.8</v>
      </c>
      <c r="AD112" s="2">
        <v>8.4</v>
      </c>
      <c r="AE112" s="2">
        <v>7.7</v>
      </c>
      <c r="AF112" s="2">
        <v>7.6</v>
      </c>
      <c r="AG112" s="2">
        <v>8</v>
      </c>
      <c r="AH112" s="2">
        <v>7.4</v>
      </c>
      <c r="AI112" s="2">
        <v>8.6</v>
      </c>
      <c r="AJ112" s="2">
        <v>9.3000000000000007</v>
      </c>
      <c r="AK112" s="2">
        <v>10.199999999999999</v>
      </c>
      <c r="AL112" s="2">
        <v>7.3</v>
      </c>
      <c r="AM112" s="2">
        <v>7.7</v>
      </c>
      <c r="AN112" s="2">
        <v>7.8</v>
      </c>
      <c r="AO112" s="2">
        <v>7.4</v>
      </c>
      <c r="AP112" s="2">
        <v>8.6999999999999993</v>
      </c>
      <c r="AQ112" s="2">
        <v>7.6</v>
      </c>
      <c r="AR112" s="2">
        <v>7.6</v>
      </c>
      <c r="AS112" s="2">
        <v>7.4</v>
      </c>
      <c r="AT112" s="2">
        <v>7.7</v>
      </c>
      <c r="AU112" s="2">
        <v>7.4</v>
      </c>
      <c r="AV112" s="2">
        <v>8.1</v>
      </c>
      <c r="AW112" s="2">
        <v>9.4</v>
      </c>
      <c r="AX112" s="2">
        <v>6.4</v>
      </c>
      <c r="AY112" s="2">
        <v>6.5</v>
      </c>
      <c r="AZ112" s="2">
        <v>6.2</v>
      </c>
      <c r="BA112" s="2">
        <v>7.1</v>
      </c>
      <c r="BB112" s="2">
        <v>8</v>
      </c>
      <c r="BC112" s="2">
        <v>7.1</v>
      </c>
      <c r="BD112" s="2">
        <v>7</v>
      </c>
      <c r="BE112" s="2">
        <v>6.9</v>
      </c>
      <c r="BF112" s="2">
        <v>7</v>
      </c>
      <c r="BG112" s="2">
        <v>7</v>
      </c>
      <c r="BH112" s="2">
        <v>7.2</v>
      </c>
      <c r="BI112" s="2">
        <v>9.1</v>
      </c>
      <c r="BJ112" s="2">
        <v>6.1</v>
      </c>
      <c r="BK112" s="2">
        <v>6.5</v>
      </c>
      <c r="BL112" s="2">
        <v>6.7</v>
      </c>
      <c r="BM112" s="2">
        <v>7</v>
      </c>
      <c r="BN112" s="2">
        <v>7.8</v>
      </c>
      <c r="BO112" s="2">
        <v>7.5</v>
      </c>
      <c r="BP112" s="2">
        <v>7.3</v>
      </c>
      <c r="BQ112" s="2">
        <v>6.9</v>
      </c>
      <c r="BR112" s="2">
        <v>6.8</v>
      </c>
      <c r="BS112" s="2">
        <v>7.8</v>
      </c>
      <c r="BT112" s="2">
        <v>7.8</v>
      </c>
      <c r="BU112" s="2">
        <v>10.6</v>
      </c>
      <c r="BV112" s="2">
        <v>6.1</v>
      </c>
      <c r="BW112" s="2">
        <v>7.9</v>
      </c>
      <c r="BX112" s="2">
        <v>8.1999999999999993</v>
      </c>
      <c r="BY112" s="2">
        <v>7.3</v>
      </c>
      <c r="BZ112" s="2">
        <v>8.4</v>
      </c>
      <c r="CA112" s="2">
        <v>8.1</v>
      </c>
      <c r="CB112" s="2">
        <v>7.9</v>
      </c>
      <c r="CC112" s="2">
        <v>7.4</v>
      </c>
      <c r="CD112" s="2">
        <v>8.8000000000000007</v>
      </c>
      <c r="CE112" s="2">
        <v>8.4</v>
      </c>
      <c r="CF112" s="2">
        <v>9.1999999999999993</v>
      </c>
      <c r="CG112" s="2">
        <v>11.4</v>
      </c>
      <c r="CH112" s="2">
        <v>7.4</v>
      </c>
      <c r="CI112" s="2">
        <v>8.1</v>
      </c>
      <c r="CJ112" s="2">
        <v>8.1</v>
      </c>
      <c r="CK112" s="2">
        <v>8.3000000000000007</v>
      </c>
      <c r="CL112" s="2">
        <v>9.4</v>
      </c>
      <c r="CM112" s="2">
        <v>8.6999999999999993</v>
      </c>
      <c r="CN112" s="2">
        <v>8.5</v>
      </c>
      <c r="CO112" s="2">
        <v>8.8000000000000007</v>
      </c>
      <c r="CP112" s="2">
        <v>8.6999999999999993</v>
      </c>
      <c r="CQ112" s="2">
        <v>8.6</v>
      </c>
      <c r="CR112" s="2">
        <v>9.6999999999999993</v>
      </c>
      <c r="CS112" s="2">
        <v>10.5</v>
      </c>
      <c r="CT112" s="2">
        <v>8</v>
      </c>
      <c r="CU112" s="2">
        <v>8.1999999999999993</v>
      </c>
      <c r="CV112" s="2">
        <v>8.8000000000000007</v>
      </c>
      <c r="CW112" s="2">
        <v>8.3000000000000007</v>
      </c>
      <c r="CX112" s="2">
        <v>9.8000000000000007</v>
      </c>
      <c r="CY112" s="2">
        <v>9</v>
      </c>
      <c r="CZ112" s="2">
        <v>9</v>
      </c>
      <c r="DA112" s="2">
        <v>9.9</v>
      </c>
      <c r="DB112" s="2">
        <v>8.4</v>
      </c>
      <c r="DC112" s="2">
        <v>9.3000000000000007</v>
      </c>
      <c r="DD112" s="2">
        <v>9.6999999999999993</v>
      </c>
      <c r="DE112" s="2">
        <v>10.9</v>
      </c>
      <c r="DF112" s="2">
        <v>8</v>
      </c>
      <c r="DG112" s="2">
        <v>8.1999999999999993</v>
      </c>
      <c r="DH112" s="2">
        <v>8.5</v>
      </c>
      <c r="DI112" s="2">
        <v>8.6</v>
      </c>
      <c r="DJ112" s="2">
        <v>9.1</v>
      </c>
      <c r="DK112" s="2">
        <v>8.9</v>
      </c>
      <c r="DL112" s="2">
        <v>9.9</v>
      </c>
      <c r="DM112" s="2">
        <v>9.6</v>
      </c>
      <c r="DN112" s="2">
        <v>8.4</v>
      </c>
      <c r="DO112" s="2">
        <v>9.3000000000000007</v>
      </c>
      <c r="DP112" s="2">
        <v>9.9</v>
      </c>
      <c r="DQ112" s="2">
        <v>11.8</v>
      </c>
      <c r="DR112" s="2">
        <v>9.1</v>
      </c>
      <c r="DS112" s="2">
        <v>8.4</v>
      </c>
      <c r="DT112" s="2">
        <v>8.9</v>
      </c>
      <c r="DU112" s="2">
        <v>9.6999999999999993</v>
      </c>
      <c r="DV112" s="2">
        <v>9.5</v>
      </c>
      <c r="DW112" s="2">
        <v>9.3000000000000007</v>
      </c>
      <c r="DX112" s="2">
        <v>10.3</v>
      </c>
      <c r="DY112" s="2">
        <v>9.1</v>
      </c>
      <c r="DZ112" s="2">
        <v>8.9</v>
      </c>
      <c r="EA112" s="2">
        <v>9.6999999999999993</v>
      </c>
      <c r="EB112" s="2">
        <v>10.1</v>
      </c>
      <c r="EC112" s="2">
        <v>12.8</v>
      </c>
      <c r="ED112" s="2">
        <v>10</v>
      </c>
      <c r="EE112" s="2">
        <v>9</v>
      </c>
      <c r="EF112" s="2">
        <v>9.1</v>
      </c>
      <c r="EG112" s="2">
        <v>9.1999999999999993</v>
      </c>
      <c r="EH112" s="2">
        <v>9.3000000000000007</v>
      </c>
      <c r="EI112" s="2">
        <v>9.5</v>
      </c>
      <c r="EJ112" s="2">
        <v>9.9</v>
      </c>
      <c r="EK112" s="2">
        <v>9</v>
      </c>
      <c r="EL112" s="2">
        <v>9.3000000000000007</v>
      </c>
      <c r="EM112" s="2">
        <v>10.1</v>
      </c>
      <c r="EN112" s="2">
        <v>11</v>
      </c>
      <c r="EO112" s="2">
        <v>12.9</v>
      </c>
      <c r="EP112" s="2">
        <v>8.5</v>
      </c>
      <c r="EQ112" s="2">
        <v>9</v>
      </c>
      <c r="ER112" s="2">
        <v>10.4</v>
      </c>
      <c r="ES112" s="2">
        <v>11</v>
      </c>
      <c r="ET112" s="2">
        <v>11.5</v>
      </c>
      <c r="EU112" s="2">
        <v>12</v>
      </c>
      <c r="EV112" s="2">
        <v>10.7</v>
      </c>
      <c r="EW112" s="2">
        <v>11.3</v>
      </c>
      <c r="EX112" s="2">
        <v>10.7</v>
      </c>
      <c r="EY112" s="2">
        <v>10.7</v>
      </c>
      <c r="EZ112" s="2">
        <v>11</v>
      </c>
      <c r="FA112" s="2">
        <v>12.3</v>
      </c>
      <c r="FB112" s="2">
        <v>11</v>
      </c>
      <c r="FC112" s="2">
        <v>10</v>
      </c>
      <c r="FD112" s="2">
        <v>10.6</v>
      </c>
      <c r="FE112" s="2">
        <v>10.1</v>
      </c>
      <c r="FF112" s="2">
        <v>11.2</v>
      </c>
      <c r="FG112" s="2">
        <v>12.1</v>
      </c>
      <c r="FH112" s="2">
        <v>11</v>
      </c>
      <c r="FI112" s="2">
        <v>10.6</v>
      </c>
      <c r="FJ112" s="2">
        <v>10.199999999999999</v>
      </c>
      <c r="FK112" s="2">
        <v>12.5</v>
      </c>
      <c r="FL112" s="2">
        <v>12.1</v>
      </c>
      <c r="FM112" s="2">
        <v>13.1</v>
      </c>
      <c r="FN112" s="2">
        <v>9.6</v>
      </c>
      <c r="FO112" s="2">
        <v>9.8000000000000007</v>
      </c>
      <c r="FP112" s="2">
        <v>10.1</v>
      </c>
      <c r="FQ112" s="2">
        <v>8.6999999999999993</v>
      </c>
      <c r="FR112" s="2">
        <v>10.4</v>
      </c>
      <c r="FS112" s="2">
        <v>11</v>
      </c>
      <c r="FT112" s="2">
        <v>9.6</v>
      </c>
      <c r="FU112" s="2">
        <v>10</v>
      </c>
      <c r="FV112" s="2">
        <v>9.9</v>
      </c>
      <c r="FW112" s="2">
        <v>14.9</v>
      </c>
      <c r="FX112" s="2">
        <v>15.3</v>
      </c>
      <c r="FY112" s="2">
        <v>17.8</v>
      </c>
      <c r="FZ112" s="2">
        <v>12.2</v>
      </c>
      <c r="GA112" s="2">
        <v>12</v>
      </c>
      <c r="GB112" s="2">
        <v>11.1</v>
      </c>
      <c r="GC112" s="2">
        <v>13.7</v>
      </c>
      <c r="GD112" s="2">
        <v>15.5</v>
      </c>
      <c r="GE112" s="2">
        <v>15.5</v>
      </c>
      <c r="GF112" s="2">
        <v>14</v>
      </c>
      <c r="GG112" s="2">
        <v>12.8</v>
      </c>
      <c r="GH112" s="2">
        <v>12.4</v>
      </c>
      <c r="GI112" s="2">
        <v>13.7</v>
      </c>
      <c r="GJ112" s="2">
        <v>14.4</v>
      </c>
      <c r="GK112" s="2">
        <v>19.100000000000001</v>
      </c>
      <c r="GL112" s="2">
        <v>11.4</v>
      </c>
      <c r="GM112" s="2">
        <v>11.4</v>
      </c>
      <c r="GN112" s="2">
        <v>12</v>
      </c>
      <c r="GO112" s="2">
        <v>12.5</v>
      </c>
      <c r="GP112" s="2">
        <v>12.6</v>
      </c>
      <c r="GQ112" s="2">
        <v>12.8</v>
      </c>
      <c r="GR112" s="2">
        <v>13</v>
      </c>
      <c r="GS112" s="2">
        <v>12.7</v>
      </c>
      <c r="GT112" s="2">
        <v>13.6</v>
      </c>
      <c r="GU112" s="2">
        <v>14.9</v>
      </c>
      <c r="GV112" s="2">
        <v>16.3</v>
      </c>
      <c r="GW112" s="2">
        <v>18.7</v>
      </c>
      <c r="GX112" s="2">
        <v>14.9</v>
      </c>
      <c r="GY112" s="2">
        <v>16</v>
      </c>
      <c r="GZ112" s="2">
        <v>15.8</v>
      </c>
      <c r="HA112" s="2">
        <v>14.9</v>
      </c>
      <c r="HB112" s="2">
        <v>13.8</v>
      </c>
      <c r="HC112" s="2">
        <v>15.9</v>
      </c>
      <c r="HD112" s="2">
        <v>15.4</v>
      </c>
      <c r="HE112" s="2">
        <v>15.2</v>
      </c>
      <c r="HF112" s="2">
        <v>15.6</v>
      </c>
      <c r="HG112" s="2">
        <v>15.3</v>
      </c>
      <c r="HH112" s="2">
        <v>15.9</v>
      </c>
      <c r="HI112" s="2">
        <v>18.600000000000001</v>
      </c>
      <c r="HJ112" s="2">
        <v>14.9</v>
      </c>
      <c r="HK112" s="2">
        <v>14.3</v>
      </c>
      <c r="HL112" s="2">
        <v>14.7</v>
      </c>
      <c r="HM112" s="2">
        <v>15.3</v>
      </c>
      <c r="HN112" s="2">
        <v>17.399999999999999</v>
      </c>
      <c r="HO112" s="2">
        <v>22.3</v>
      </c>
      <c r="HP112" s="2">
        <v>13.8</v>
      </c>
      <c r="HQ112" s="2">
        <v>15.8</v>
      </c>
      <c r="HR112" s="2">
        <v>15.7</v>
      </c>
      <c r="HS112" s="2">
        <v>14.9</v>
      </c>
      <c r="HT112" s="2">
        <v>15.6</v>
      </c>
      <c r="HU112" s="2">
        <v>18.3</v>
      </c>
      <c r="HV112" s="2">
        <v>15</v>
      </c>
      <c r="HW112" s="2">
        <v>14.4</v>
      </c>
      <c r="HX112" s="2">
        <v>15.2</v>
      </c>
      <c r="HY112" s="2">
        <v>15.3</v>
      </c>
      <c r="HZ112" s="2">
        <v>15.9</v>
      </c>
      <c r="IA112" s="2">
        <v>16</v>
      </c>
      <c r="IB112" s="2">
        <v>14.3</v>
      </c>
      <c r="IC112" s="2">
        <v>14.9</v>
      </c>
      <c r="ID112" s="2">
        <v>14.2</v>
      </c>
      <c r="IE112" s="2">
        <v>16.399999999999999</v>
      </c>
      <c r="IF112" s="2">
        <v>18.3</v>
      </c>
      <c r="IG112" s="2">
        <v>20.5</v>
      </c>
      <c r="IH112" s="2">
        <v>17</v>
      </c>
      <c r="II112" s="2">
        <v>16.3</v>
      </c>
      <c r="IJ112" s="2">
        <v>16.399999999999999</v>
      </c>
      <c r="IK112" s="2">
        <v>18.100000000000001</v>
      </c>
      <c r="IL112" s="2">
        <v>18.899999999999999</v>
      </c>
      <c r="IM112" s="2">
        <v>20.2</v>
      </c>
      <c r="IN112" s="2">
        <v>17.100000000000001</v>
      </c>
      <c r="IO112" s="2">
        <v>18</v>
      </c>
      <c r="IP112" s="2">
        <v>17.600000000000001</v>
      </c>
      <c r="IQ112" s="2">
        <v>17.600000000000001</v>
      </c>
      <c r="IR112" s="2">
        <v>19.399999999999999</v>
      </c>
      <c r="IS112" s="2">
        <v>20.5</v>
      </c>
      <c r="IT112" s="2">
        <v>15.9</v>
      </c>
      <c r="IU112" s="2">
        <v>15.2</v>
      </c>
      <c r="IV112" s="2">
        <v>17.600000000000001</v>
      </c>
      <c r="IW112" s="2">
        <v>16.3</v>
      </c>
      <c r="IX112" s="2">
        <v>18.3</v>
      </c>
      <c r="IY112" s="2">
        <v>18.8</v>
      </c>
      <c r="IZ112" s="2">
        <v>18.100000000000001</v>
      </c>
      <c r="JA112" s="2">
        <v>18.600000000000001</v>
      </c>
      <c r="JB112" s="2">
        <v>19.7</v>
      </c>
      <c r="JC112" s="2">
        <v>20.9</v>
      </c>
      <c r="JD112" s="2">
        <v>23.1</v>
      </c>
      <c r="JE112" s="2">
        <v>26.7</v>
      </c>
      <c r="JF112" s="2">
        <v>19.8</v>
      </c>
      <c r="JG112" s="2">
        <v>17.399999999999999</v>
      </c>
      <c r="JH112" s="2">
        <v>20.399999999999999</v>
      </c>
      <c r="JI112" s="2">
        <v>19.600000000000001</v>
      </c>
      <c r="JJ112" s="2">
        <v>20.399999999999999</v>
      </c>
      <c r="JK112" s="2">
        <v>21.3</v>
      </c>
      <c r="JL112" s="2">
        <v>22.2</v>
      </c>
      <c r="JM112" s="2">
        <v>20.399999999999999</v>
      </c>
      <c r="JN112" s="2">
        <v>21.5</v>
      </c>
      <c r="JO112" s="2">
        <v>22.2</v>
      </c>
      <c r="JP112" s="2">
        <v>24</v>
      </c>
      <c r="JQ112" s="2">
        <v>27.4</v>
      </c>
      <c r="JR112" s="2">
        <v>21.6</v>
      </c>
      <c r="JS112" s="2">
        <v>20</v>
      </c>
      <c r="JT112" s="2">
        <v>21.2</v>
      </c>
      <c r="JU112" s="2">
        <v>23.6</v>
      </c>
      <c r="JV112" s="2">
        <v>23.5</v>
      </c>
      <c r="JW112" s="2">
        <v>24.2</v>
      </c>
      <c r="JX112" s="2">
        <v>25.6</v>
      </c>
      <c r="JY112" s="2">
        <v>26.9</v>
      </c>
      <c r="JZ112" s="2">
        <v>27.3</v>
      </c>
      <c r="KA112" s="2">
        <v>27.3</v>
      </c>
      <c r="KB112" s="2">
        <v>27.9</v>
      </c>
      <c r="KC112" s="2">
        <v>31.4</v>
      </c>
      <c r="KD112" s="2">
        <v>24</v>
      </c>
      <c r="KE112" s="2">
        <v>23.4</v>
      </c>
      <c r="KF112" s="2">
        <v>26.4</v>
      </c>
      <c r="KG112" s="2">
        <v>23.3</v>
      </c>
      <c r="KH112" s="2">
        <v>26.1</v>
      </c>
      <c r="KI112" s="2">
        <v>27.7</v>
      </c>
      <c r="KJ112" s="2">
        <v>24.3</v>
      </c>
      <c r="KK112" s="2">
        <v>27.4</v>
      </c>
      <c r="KL112" s="2">
        <v>27.1</v>
      </c>
      <c r="KM112" s="2">
        <v>28.1</v>
      </c>
      <c r="KN112" s="2">
        <v>28.8</v>
      </c>
      <c r="KO112" s="2">
        <v>33.5</v>
      </c>
      <c r="KP112" s="2">
        <v>26</v>
      </c>
      <c r="KQ112" s="2">
        <v>24.2</v>
      </c>
      <c r="KR112" s="2">
        <v>26.1</v>
      </c>
      <c r="KS112" s="2">
        <v>25.7</v>
      </c>
      <c r="KT112" s="2">
        <v>29.6</v>
      </c>
      <c r="KU112" s="2">
        <v>30.2</v>
      </c>
      <c r="KV112" s="2">
        <v>28.2</v>
      </c>
      <c r="KW112" s="2">
        <v>28.9</v>
      </c>
      <c r="KX112" s="2">
        <v>27.7</v>
      </c>
      <c r="KY112" s="2">
        <v>31.7</v>
      </c>
      <c r="KZ112" s="2">
        <v>31.8</v>
      </c>
      <c r="LA112" s="2">
        <v>34.700000000000003</v>
      </c>
      <c r="LB112" s="2">
        <v>28.7</v>
      </c>
      <c r="LC112" s="2">
        <v>29.1</v>
      </c>
      <c r="LD112" s="2">
        <v>27.6</v>
      </c>
      <c r="LE112" s="2">
        <v>28.1</v>
      </c>
      <c r="LF112" s="2">
        <v>31</v>
      </c>
      <c r="LG112" s="2">
        <v>30.8</v>
      </c>
      <c r="LH112" s="2">
        <v>28.9</v>
      </c>
      <c r="LI112" s="2">
        <v>29.3</v>
      </c>
      <c r="LJ112" s="2">
        <v>29.1</v>
      </c>
      <c r="LK112" s="2">
        <v>31.2</v>
      </c>
      <c r="LL112" s="2">
        <v>30.7</v>
      </c>
      <c r="LM112" s="2">
        <v>34</v>
      </c>
      <c r="LN112" s="2">
        <v>26.6</v>
      </c>
      <c r="LO112" s="2">
        <v>23.3</v>
      </c>
      <c r="LP112" s="2">
        <v>25.4</v>
      </c>
      <c r="LQ112" s="2">
        <v>27</v>
      </c>
      <c r="LR112" s="2">
        <v>27</v>
      </c>
      <c r="LS112" s="2">
        <v>28.9</v>
      </c>
      <c r="LT112" s="2">
        <v>27.7</v>
      </c>
      <c r="LU112" s="2">
        <v>28.5</v>
      </c>
      <c r="LV112" s="2">
        <v>27.5</v>
      </c>
      <c r="LW112" s="2">
        <v>27.4</v>
      </c>
      <c r="LX112" s="2">
        <v>20.3</v>
      </c>
      <c r="LY112" s="2">
        <v>25.9</v>
      </c>
      <c r="LZ112" s="2">
        <v>16.2</v>
      </c>
      <c r="MA112" s="2">
        <v>18</v>
      </c>
      <c r="MB112" s="2">
        <v>19.5</v>
      </c>
      <c r="MC112" s="2">
        <v>21</v>
      </c>
      <c r="MD112" s="2">
        <v>22</v>
      </c>
      <c r="ME112" s="2">
        <v>22.5</v>
      </c>
      <c r="MF112" s="2">
        <v>22.9</v>
      </c>
      <c r="MG112" s="2">
        <v>24</v>
      </c>
      <c r="MH112" s="2">
        <v>23.2</v>
      </c>
      <c r="MI112" s="2">
        <v>25.2</v>
      </c>
      <c r="MJ112" s="2">
        <v>26.9</v>
      </c>
      <c r="MK112" s="2">
        <v>28.7</v>
      </c>
      <c r="ML112" s="2">
        <v>19.5</v>
      </c>
      <c r="MM112" s="2">
        <v>23.8</v>
      </c>
      <c r="MN112" s="2">
        <v>23.7</v>
      </c>
      <c r="MO112" s="2">
        <v>20.399999999999999</v>
      </c>
      <c r="MP112" s="2">
        <v>21.1</v>
      </c>
    </row>
    <row r="113" spans="1:354" x14ac:dyDescent="0.25">
      <c r="A113" t="s">
        <v>111</v>
      </c>
      <c r="B113" s="12" t="s">
        <v>331</v>
      </c>
      <c r="C113" t="s">
        <v>215</v>
      </c>
      <c r="D113" t="str">
        <f t="shared" si="1"/>
        <v>Electrical &amp; electronic goods retailing</v>
      </c>
      <c r="E113" s="2">
        <v>5.0999999999999996</v>
      </c>
      <c r="F113" s="2">
        <v>4.7</v>
      </c>
      <c r="G113" s="2">
        <v>5.2</v>
      </c>
      <c r="H113" s="2">
        <v>5.2</v>
      </c>
      <c r="I113" s="2">
        <v>4.8</v>
      </c>
      <c r="J113" s="2">
        <v>4.8</v>
      </c>
      <c r="K113" s="2">
        <v>4.2</v>
      </c>
      <c r="L113" s="2">
        <v>5.3</v>
      </c>
      <c r="M113" s="2">
        <v>7.9</v>
      </c>
      <c r="N113" s="2">
        <v>4.7</v>
      </c>
      <c r="O113" s="2">
        <v>4.5</v>
      </c>
      <c r="P113" s="2">
        <v>5.7</v>
      </c>
      <c r="Q113" s="2">
        <v>5.4</v>
      </c>
      <c r="R113" s="2">
        <v>5.6</v>
      </c>
      <c r="S113" s="2">
        <v>5.2</v>
      </c>
      <c r="T113" s="2">
        <v>5.0999999999999996</v>
      </c>
      <c r="U113" s="2">
        <v>5.8</v>
      </c>
      <c r="V113" s="2">
        <v>5.3</v>
      </c>
      <c r="W113" s="2">
        <v>4.9000000000000004</v>
      </c>
      <c r="X113" s="2">
        <v>6.2</v>
      </c>
      <c r="Y113" s="2">
        <v>9.6999999999999993</v>
      </c>
      <c r="Z113" s="2">
        <v>5.3</v>
      </c>
      <c r="AA113" s="2">
        <v>5.4</v>
      </c>
      <c r="AB113" s="2">
        <v>5.6</v>
      </c>
      <c r="AC113" s="2">
        <v>5.2</v>
      </c>
      <c r="AD113" s="2">
        <v>6.4</v>
      </c>
      <c r="AE113" s="2">
        <v>6.1</v>
      </c>
      <c r="AF113" s="2">
        <v>5.8</v>
      </c>
      <c r="AG113" s="2">
        <v>5.7</v>
      </c>
      <c r="AH113" s="2">
        <v>4.9000000000000004</v>
      </c>
      <c r="AI113" s="2">
        <v>5.3</v>
      </c>
      <c r="AJ113" s="2">
        <v>6.3</v>
      </c>
      <c r="AK113" s="2">
        <v>8.3000000000000007</v>
      </c>
      <c r="AL113" s="2">
        <v>4.9000000000000004</v>
      </c>
      <c r="AM113" s="2">
        <v>4.5</v>
      </c>
      <c r="AN113" s="2">
        <v>5.4</v>
      </c>
      <c r="AO113" s="2">
        <v>5.6</v>
      </c>
      <c r="AP113" s="2">
        <v>7.1</v>
      </c>
      <c r="AQ113" s="2">
        <v>5.9</v>
      </c>
      <c r="AR113" s="2">
        <v>6.1</v>
      </c>
      <c r="AS113" s="2">
        <v>6.1</v>
      </c>
      <c r="AT113" s="2">
        <v>5.8</v>
      </c>
      <c r="AU113" s="2">
        <v>6.8</v>
      </c>
      <c r="AV113" s="2">
        <v>7.4</v>
      </c>
      <c r="AW113" s="2">
        <v>11</v>
      </c>
      <c r="AX113" s="2">
        <v>5.5</v>
      </c>
      <c r="AY113" s="2">
        <v>4.9000000000000004</v>
      </c>
      <c r="AZ113" s="2">
        <v>5.0999999999999996</v>
      </c>
      <c r="BA113" s="2">
        <v>6.1</v>
      </c>
      <c r="BB113" s="2">
        <v>7.2</v>
      </c>
      <c r="BC113" s="2">
        <v>6.5</v>
      </c>
      <c r="BD113" s="2">
        <v>7.2</v>
      </c>
      <c r="BE113" s="2">
        <v>7.3</v>
      </c>
      <c r="BF113" s="2">
        <v>7.2</v>
      </c>
      <c r="BG113" s="2">
        <v>7</v>
      </c>
      <c r="BH113" s="2">
        <v>6.9</v>
      </c>
      <c r="BI113" s="2">
        <v>10.7</v>
      </c>
      <c r="BJ113" s="2">
        <v>6.5</v>
      </c>
      <c r="BK113" s="2">
        <v>5.9</v>
      </c>
      <c r="BL113" s="2">
        <v>6.5</v>
      </c>
      <c r="BM113" s="2">
        <v>7</v>
      </c>
      <c r="BN113" s="2">
        <v>8</v>
      </c>
      <c r="BO113" s="2">
        <v>8.1999999999999993</v>
      </c>
      <c r="BP113" s="2">
        <v>7.5</v>
      </c>
      <c r="BQ113" s="2">
        <v>6.7</v>
      </c>
      <c r="BR113" s="2">
        <v>7</v>
      </c>
      <c r="BS113" s="2">
        <v>7</v>
      </c>
      <c r="BT113" s="2">
        <v>7.9</v>
      </c>
      <c r="BU113" s="2">
        <v>11.5</v>
      </c>
      <c r="BV113" s="2">
        <v>6.6</v>
      </c>
      <c r="BW113" s="2">
        <v>7.4</v>
      </c>
      <c r="BX113" s="2">
        <v>8</v>
      </c>
      <c r="BY113" s="2">
        <v>6.9</v>
      </c>
      <c r="BZ113" s="2">
        <v>8.8000000000000007</v>
      </c>
      <c r="CA113" s="2">
        <v>9</v>
      </c>
      <c r="CB113" s="2">
        <v>8.6999999999999993</v>
      </c>
      <c r="CC113" s="2">
        <v>8.9</v>
      </c>
      <c r="CD113" s="2">
        <v>8.1999999999999993</v>
      </c>
      <c r="CE113" s="2">
        <v>7.5</v>
      </c>
      <c r="CF113" s="2">
        <v>8.5</v>
      </c>
      <c r="CG113" s="2">
        <v>10.199999999999999</v>
      </c>
      <c r="CH113" s="2">
        <v>6.6</v>
      </c>
      <c r="CI113" s="2">
        <v>6.3</v>
      </c>
      <c r="CJ113" s="2">
        <v>8.1</v>
      </c>
      <c r="CK113" s="2">
        <v>7.8</v>
      </c>
      <c r="CL113" s="2">
        <v>9</v>
      </c>
      <c r="CM113" s="2">
        <v>8.3000000000000007</v>
      </c>
      <c r="CN113" s="2">
        <v>8</v>
      </c>
      <c r="CO113" s="2">
        <v>8.6</v>
      </c>
      <c r="CP113" s="2">
        <v>8.1</v>
      </c>
      <c r="CQ113" s="2">
        <v>7.2</v>
      </c>
      <c r="CR113" s="2">
        <v>8.6</v>
      </c>
      <c r="CS113" s="2">
        <v>12.1</v>
      </c>
      <c r="CT113" s="2">
        <v>7.7</v>
      </c>
      <c r="CU113" s="2">
        <v>7.7</v>
      </c>
      <c r="CV113" s="2">
        <v>8.5</v>
      </c>
      <c r="CW113" s="2">
        <v>8.1999999999999993</v>
      </c>
      <c r="CX113" s="2">
        <v>10.5</v>
      </c>
      <c r="CY113" s="2">
        <v>9</v>
      </c>
      <c r="CZ113" s="2">
        <v>9.1</v>
      </c>
      <c r="DA113" s="2">
        <v>9.8000000000000007</v>
      </c>
      <c r="DB113" s="2">
        <v>9.3000000000000007</v>
      </c>
      <c r="DC113" s="2">
        <v>9.1</v>
      </c>
      <c r="DD113" s="2">
        <v>10.1</v>
      </c>
      <c r="DE113" s="2">
        <v>13</v>
      </c>
      <c r="DF113" s="2">
        <v>9</v>
      </c>
      <c r="DG113" s="2">
        <v>8.5</v>
      </c>
      <c r="DH113" s="2">
        <v>8.8000000000000007</v>
      </c>
      <c r="DI113" s="2">
        <v>9.1999999999999993</v>
      </c>
      <c r="DJ113" s="2">
        <v>10</v>
      </c>
      <c r="DK113" s="2">
        <v>9.3000000000000007</v>
      </c>
      <c r="DL113" s="2">
        <v>10.6</v>
      </c>
      <c r="DM113" s="2">
        <v>11.2</v>
      </c>
      <c r="DN113" s="2">
        <v>8.6999999999999993</v>
      </c>
      <c r="DO113" s="2">
        <v>8.6999999999999993</v>
      </c>
      <c r="DP113" s="2">
        <v>9.3000000000000007</v>
      </c>
      <c r="DQ113" s="2">
        <v>13.7</v>
      </c>
      <c r="DR113" s="2">
        <v>9.9</v>
      </c>
      <c r="DS113" s="2">
        <v>8.3000000000000007</v>
      </c>
      <c r="DT113" s="2">
        <v>8.8000000000000007</v>
      </c>
      <c r="DU113" s="2">
        <v>9.3000000000000007</v>
      </c>
      <c r="DV113" s="2">
        <v>9.9</v>
      </c>
      <c r="DW113" s="2">
        <v>10.1</v>
      </c>
      <c r="DX113" s="2">
        <v>11.7</v>
      </c>
      <c r="DY113" s="2">
        <v>10.5</v>
      </c>
      <c r="DZ113" s="2">
        <v>10.199999999999999</v>
      </c>
      <c r="EA113" s="2">
        <v>10</v>
      </c>
      <c r="EB113" s="2">
        <v>11.3</v>
      </c>
      <c r="EC113" s="2">
        <v>15.9</v>
      </c>
      <c r="ED113" s="2">
        <v>10.4</v>
      </c>
      <c r="EE113" s="2">
        <v>10.3</v>
      </c>
      <c r="EF113" s="2">
        <v>10.5</v>
      </c>
      <c r="EG113" s="2">
        <v>10.7</v>
      </c>
      <c r="EH113" s="2">
        <v>11</v>
      </c>
      <c r="EI113" s="2">
        <v>9.5</v>
      </c>
      <c r="EJ113" s="2">
        <v>9.6999999999999993</v>
      </c>
      <c r="EK113" s="2">
        <v>9.8000000000000007</v>
      </c>
      <c r="EL113" s="2">
        <v>10.1</v>
      </c>
      <c r="EM113" s="2">
        <v>9.1999999999999993</v>
      </c>
      <c r="EN113" s="2">
        <v>11</v>
      </c>
      <c r="EO113" s="2">
        <v>15.4</v>
      </c>
      <c r="EP113" s="2">
        <v>9.6999999999999993</v>
      </c>
      <c r="EQ113" s="2">
        <v>9.6999999999999993</v>
      </c>
      <c r="ER113" s="2">
        <v>10.9</v>
      </c>
      <c r="ES113" s="2">
        <v>10.4</v>
      </c>
      <c r="ET113" s="2">
        <v>12.2</v>
      </c>
      <c r="EU113" s="2">
        <v>12.2</v>
      </c>
      <c r="EV113" s="2">
        <v>10.6</v>
      </c>
      <c r="EW113" s="2">
        <v>12.4</v>
      </c>
      <c r="EX113" s="2">
        <v>12.4</v>
      </c>
      <c r="EY113" s="2">
        <v>10.3</v>
      </c>
      <c r="EZ113" s="2">
        <v>11.6</v>
      </c>
      <c r="FA113" s="2">
        <v>20.399999999999999</v>
      </c>
      <c r="FB113" s="2">
        <v>10.6</v>
      </c>
      <c r="FC113" s="2">
        <v>11</v>
      </c>
      <c r="FD113" s="2">
        <v>13.2</v>
      </c>
      <c r="FE113" s="2">
        <v>16.100000000000001</v>
      </c>
      <c r="FF113" s="2">
        <v>17.8</v>
      </c>
      <c r="FG113" s="2">
        <v>16.5</v>
      </c>
      <c r="FH113" s="2">
        <v>15.5</v>
      </c>
      <c r="FI113" s="2">
        <v>16.100000000000001</v>
      </c>
      <c r="FJ113" s="2">
        <v>15.1</v>
      </c>
      <c r="FK113" s="2">
        <v>14</v>
      </c>
      <c r="FL113" s="2">
        <v>13.9</v>
      </c>
      <c r="FM113" s="2">
        <v>20.8</v>
      </c>
      <c r="FN113" s="2">
        <v>13.3</v>
      </c>
      <c r="FO113" s="2">
        <v>12.8</v>
      </c>
      <c r="FP113" s="2">
        <v>14.8</v>
      </c>
      <c r="FQ113" s="2">
        <v>15.8</v>
      </c>
      <c r="FR113" s="2">
        <v>17.100000000000001</v>
      </c>
      <c r="FS113" s="2">
        <v>14.9</v>
      </c>
      <c r="FT113" s="2">
        <v>14.3</v>
      </c>
      <c r="FU113" s="2">
        <v>13.6</v>
      </c>
      <c r="FV113" s="2">
        <v>14</v>
      </c>
      <c r="FW113" s="2">
        <v>14.1</v>
      </c>
      <c r="FX113" s="2">
        <v>14.9</v>
      </c>
      <c r="FY113" s="2">
        <v>21.7</v>
      </c>
      <c r="FZ113" s="2">
        <v>10.1</v>
      </c>
      <c r="GA113" s="2">
        <v>8.8000000000000007</v>
      </c>
      <c r="GB113" s="2">
        <v>9.6</v>
      </c>
      <c r="GC113" s="2">
        <v>10.8</v>
      </c>
      <c r="GD113" s="2">
        <v>10.3</v>
      </c>
      <c r="GE113" s="2">
        <v>10.3</v>
      </c>
      <c r="GF113" s="2">
        <v>12.4</v>
      </c>
      <c r="GG113" s="2">
        <v>12.3</v>
      </c>
      <c r="GH113" s="2">
        <v>11.7</v>
      </c>
      <c r="GI113" s="2">
        <v>13.1</v>
      </c>
      <c r="GJ113" s="2">
        <v>13.5</v>
      </c>
      <c r="GK113" s="2">
        <v>21.1</v>
      </c>
      <c r="GL113" s="2">
        <v>10.4</v>
      </c>
      <c r="GM113" s="2">
        <v>10.8</v>
      </c>
      <c r="GN113" s="2">
        <v>11.5</v>
      </c>
      <c r="GO113" s="2">
        <v>12.1</v>
      </c>
      <c r="GP113" s="2">
        <v>11.9</v>
      </c>
      <c r="GQ113" s="2">
        <v>12.6</v>
      </c>
      <c r="GR113" s="2">
        <v>15.2</v>
      </c>
      <c r="GS113" s="2">
        <v>10.6</v>
      </c>
      <c r="GT113" s="2">
        <v>11.2</v>
      </c>
      <c r="GU113" s="2">
        <v>12.1</v>
      </c>
      <c r="GV113" s="2">
        <v>12</v>
      </c>
      <c r="GW113" s="2">
        <v>20.8</v>
      </c>
      <c r="GX113" s="2">
        <v>13.1</v>
      </c>
      <c r="GY113" s="2">
        <v>12.5</v>
      </c>
      <c r="GZ113" s="2">
        <v>14.2</v>
      </c>
      <c r="HA113" s="2">
        <v>13.5</v>
      </c>
      <c r="HB113" s="2">
        <v>13.8</v>
      </c>
      <c r="HC113" s="2">
        <v>14.8</v>
      </c>
      <c r="HD113" s="2">
        <v>14.2</v>
      </c>
      <c r="HE113" s="2">
        <v>15.2</v>
      </c>
      <c r="HF113" s="2">
        <v>15.1</v>
      </c>
      <c r="HG113" s="2">
        <v>14.7</v>
      </c>
      <c r="HH113" s="2">
        <v>15.4</v>
      </c>
      <c r="HI113" s="2">
        <v>22.7</v>
      </c>
      <c r="HJ113" s="2">
        <v>12.5</v>
      </c>
      <c r="HK113" s="2">
        <v>12.9</v>
      </c>
      <c r="HL113" s="2">
        <v>14.1</v>
      </c>
      <c r="HM113" s="2">
        <v>16.7</v>
      </c>
      <c r="HN113" s="2">
        <v>15.5</v>
      </c>
      <c r="HO113" s="2">
        <v>16.600000000000001</v>
      </c>
      <c r="HP113" s="2">
        <v>15.2</v>
      </c>
      <c r="HQ113" s="2">
        <v>16.100000000000001</v>
      </c>
      <c r="HR113" s="2">
        <v>13.9</v>
      </c>
      <c r="HS113" s="2">
        <v>14.2</v>
      </c>
      <c r="HT113" s="2">
        <v>15.7</v>
      </c>
      <c r="HU113" s="2">
        <v>21.5</v>
      </c>
      <c r="HV113" s="2">
        <v>13</v>
      </c>
      <c r="HW113" s="2">
        <v>11.9</v>
      </c>
      <c r="HX113" s="2">
        <v>14</v>
      </c>
      <c r="HY113" s="2">
        <v>13.2</v>
      </c>
      <c r="HZ113" s="2">
        <v>14.1</v>
      </c>
      <c r="IA113" s="2">
        <v>13.9</v>
      </c>
      <c r="IB113" s="2">
        <v>13</v>
      </c>
      <c r="IC113" s="2">
        <v>13.9</v>
      </c>
      <c r="ID113" s="2">
        <v>12</v>
      </c>
      <c r="IE113" s="2">
        <v>12.4</v>
      </c>
      <c r="IF113" s="2">
        <v>13.8</v>
      </c>
      <c r="IG113" s="2">
        <v>20.3</v>
      </c>
      <c r="IH113" s="2">
        <v>13.9</v>
      </c>
      <c r="II113" s="2">
        <v>12.3</v>
      </c>
      <c r="IJ113" s="2">
        <v>14.1</v>
      </c>
      <c r="IK113" s="2">
        <v>14.9</v>
      </c>
      <c r="IL113" s="2">
        <v>16.7</v>
      </c>
      <c r="IM113" s="2">
        <v>16.899999999999999</v>
      </c>
      <c r="IN113" s="2">
        <v>17</v>
      </c>
      <c r="IO113" s="2">
        <v>17</v>
      </c>
      <c r="IP113" s="2">
        <v>15.8</v>
      </c>
      <c r="IQ113" s="2">
        <v>16.899999999999999</v>
      </c>
      <c r="IR113" s="2">
        <v>16.2</v>
      </c>
      <c r="IS113" s="2">
        <v>23.5</v>
      </c>
      <c r="IT113" s="2">
        <v>16.100000000000001</v>
      </c>
      <c r="IU113" s="2">
        <v>15.1</v>
      </c>
      <c r="IV113" s="2">
        <v>18.3</v>
      </c>
      <c r="IW113" s="2">
        <v>17.600000000000001</v>
      </c>
      <c r="IX113" s="2">
        <v>19.600000000000001</v>
      </c>
      <c r="IY113" s="2">
        <v>20</v>
      </c>
      <c r="IZ113" s="2">
        <v>22.4</v>
      </c>
      <c r="JA113" s="2">
        <v>20.3</v>
      </c>
      <c r="JB113" s="2">
        <v>19.399999999999999</v>
      </c>
      <c r="JC113" s="2">
        <v>19.7</v>
      </c>
      <c r="JD113" s="2">
        <v>19.7</v>
      </c>
      <c r="JE113" s="2">
        <v>28.7</v>
      </c>
      <c r="JF113" s="2">
        <v>20.6</v>
      </c>
      <c r="JG113" s="2">
        <v>18.399999999999999</v>
      </c>
      <c r="JH113" s="2">
        <v>20.7</v>
      </c>
      <c r="JI113" s="2">
        <v>18.7</v>
      </c>
      <c r="JJ113" s="2">
        <v>19.8</v>
      </c>
      <c r="JK113" s="2">
        <v>21.9</v>
      </c>
      <c r="JL113" s="2">
        <v>22.9</v>
      </c>
      <c r="JM113" s="2">
        <v>22.2</v>
      </c>
      <c r="JN113" s="2">
        <v>19.8</v>
      </c>
      <c r="JO113" s="2">
        <v>21.7</v>
      </c>
      <c r="JP113" s="2">
        <v>22.1</v>
      </c>
      <c r="JQ113" s="2">
        <v>33.5</v>
      </c>
      <c r="JR113" s="2">
        <v>21.2</v>
      </c>
      <c r="JS113" s="2">
        <v>20.7</v>
      </c>
      <c r="JT113" s="2">
        <v>22.9</v>
      </c>
      <c r="JU113" s="2">
        <v>21.9</v>
      </c>
      <c r="JV113" s="2">
        <v>22.6</v>
      </c>
      <c r="JW113" s="2">
        <v>24</v>
      </c>
      <c r="JX113" s="2">
        <v>23.9</v>
      </c>
      <c r="JY113" s="2">
        <v>23.5</v>
      </c>
      <c r="JZ113" s="2">
        <v>23</v>
      </c>
      <c r="KA113" s="2">
        <v>25.3</v>
      </c>
      <c r="KB113" s="2">
        <v>26.5</v>
      </c>
      <c r="KC113" s="2">
        <v>38.799999999999997</v>
      </c>
      <c r="KD113" s="2">
        <v>24.3</v>
      </c>
      <c r="KE113" s="2">
        <v>22.1</v>
      </c>
      <c r="KF113" s="2">
        <v>25.3</v>
      </c>
      <c r="KG113" s="2">
        <v>23.4</v>
      </c>
      <c r="KH113" s="2">
        <v>26.9</v>
      </c>
      <c r="KI113" s="2">
        <v>27.7</v>
      </c>
      <c r="KJ113" s="2">
        <v>27.6</v>
      </c>
      <c r="KK113" s="2">
        <v>26.6</v>
      </c>
      <c r="KL113" s="2">
        <v>25.6</v>
      </c>
      <c r="KM113" s="2">
        <v>25</v>
      </c>
      <c r="KN113" s="2">
        <v>26.6</v>
      </c>
      <c r="KO113" s="2">
        <v>39.6</v>
      </c>
      <c r="KP113" s="2">
        <v>26.6</v>
      </c>
      <c r="KQ113" s="2">
        <v>23.5</v>
      </c>
      <c r="KR113" s="2">
        <v>28.7</v>
      </c>
      <c r="KS113" s="2">
        <v>22.5</v>
      </c>
      <c r="KT113" s="2">
        <v>25.8</v>
      </c>
      <c r="KU113" s="2">
        <v>27</v>
      </c>
      <c r="KV113" s="2">
        <v>27.3</v>
      </c>
      <c r="KW113" s="2">
        <v>28.3</v>
      </c>
      <c r="KX113" s="2">
        <v>25.2</v>
      </c>
      <c r="KY113" s="2">
        <v>28.2</v>
      </c>
      <c r="KZ113" s="2">
        <v>28.5</v>
      </c>
      <c r="LA113" s="2">
        <v>45.5</v>
      </c>
      <c r="LB113" s="2">
        <v>29.4</v>
      </c>
      <c r="LC113" s="2">
        <v>25.1</v>
      </c>
      <c r="LD113" s="2">
        <v>28</v>
      </c>
      <c r="LE113" s="2">
        <v>30.6</v>
      </c>
      <c r="LF113" s="2">
        <v>31.5</v>
      </c>
      <c r="LG113" s="2">
        <v>30.9</v>
      </c>
      <c r="LH113" s="2">
        <v>33.1</v>
      </c>
      <c r="LI113" s="2">
        <v>31.6</v>
      </c>
      <c r="LJ113" s="2">
        <v>29.3</v>
      </c>
      <c r="LK113" s="2">
        <v>30.8</v>
      </c>
      <c r="LL113" s="2">
        <v>30.8</v>
      </c>
      <c r="LM113" s="2">
        <v>51.8</v>
      </c>
      <c r="LN113" s="2">
        <v>32.1</v>
      </c>
      <c r="LO113" s="2">
        <v>27.8</v>
      </c>
      <c r="LP113" s="2">
        <v>32</v>
      </c>
      <c r="LQ113" s="2">
        <v>28.6</v>
      </c>
      <c r="LR113" s="2">
        <v>31.2</v>
      </c>
      <c r="LS113" s="2">
        <v>36.299999999999997</v>
      </c>
      <c r="LT113" s="2">
        <v>35</v>
      </c>
      <c r="LU113" s="2">
        <v>35.200000000000003</v>
      </c>
      <c r="LV113" s="2">
        <v>31</v>
      </c>
      <c r="LW113" s="2">
        <v>32.200000000000003</v>
      </c>
      <c r="LX113" s="2">
        <v>33.700000000000003</v>
      </c>
      <c r="LY113" s="2">
        <v>48.6</v>
      </c>
      <c r="LZ113" s="2">
        <v>31.4</v>
      </c>
      <c r="MA113" s="2">
        <v>27.3</v>
      </c>
      <c r="MB113" s="2">
        <v>31.4</v>
      </c>
      <c r="MC113" s="2">
        <v>29.8</v>
      </c>
      <c r="MD113" s="2">
        <v>31.7</v>
      </c>
      <c r="ME113" s="2">
        <v>34.200000000000003</v>
      </c>
      <c r="MF113" s="2">
        <v>32</v>
      </c>
      <c r="MG113" s="2">
        <v>33.1</v>
      </c>
      <c r="MH113" s="2">
        <v>31.9</v>
      </c>
      <c r="MI113" s="2">
        <v>30.6</v>
      </c>
      <c r="MJ113" s="2">
        <v>31.6</v>
      </c>
      <c r="MK113" s="2">
        <v>46.1</v>
      </c>
      <c r="ML113" s="2">
        <v>30.1</v>
      </c>
      <c r="MM113" s="2">
        <v>26.4</v>
      </c>
      <c r="MN113" s="2">
        <v>29.9</v>
      </c>
      <c r="MO113" s="2">
        <v>27.9</v>
      </c>
      <c r="MP113" s="2">
        <v>29.7</v>
      </c>
    </row>
    <row r="114" spans="1:354" x14ac:dyDescent="0.25">
      <c r="A114" t="s">
        <v>112</v>
      </c>
      <c r="B114" s="12" t="s">
        <v>332</v>
      </c>
      <c r="C114" t="s">
        <v>215</v>
      </c>
      <c r="D114" t="str">
        <f t="shared" si="1"/>
        <v>Hardware, building &amp; garden supplies retailing</v>
      </c>
      <c r="E114" s="2">
        <v>2.4</v>
      </c>
      <c r="F114" s="2">
        <v>2.5</v>
      </c>
      <c r="G114" s="2">
        <v>2.1</v>
      </c>
      <c r="H114" s="2">
        <v>2.7</v>
      </c>
      <c r="I114" s="2">
        <v>2.9</v>
      </c>
      <c r="J114" s="2">
        <v>2.6</v>
      </c>
      <c r="K114" s="2">
        <v>2.6</v>
      </c>
      <c r="L114" s="2">
        <v>3.2</v>
      </c>
      <c r="M114" s="2">
        <v>6</v>
      </c>
      <c r="N114" s="2">
        <v>2.6</v>
      </c>
      <c r="O114" s="2">
        <v>2.4</v>
      </c>
      <c r="P114" s="2">
        <v>3</v>
      </c>
      <c r="Q114" s="2">
        <v>2.5</v>
      </c>
      <c r="R114" s="2">
        <v>3</v>
      </c>
      <c r="S114" s="2">
        <v>2.5</v>
      </c>
      <c r="T114" s="2">
        <v>2.7</v>
      </c>
      <c r="U114" s="2">
        <v>3.1</v>
      </c>
      <c r="V114" s="2">
        <v>3.2</v>
      </c>
      <c r="W114" s="2">
        <v>3.3</v>
      </c>
      <c r="X114" s="2">
        <v>3.4</v>
      </c>
      <c r="Y114" s="2">
        <v>5.9</v>
      </c>
      <c r="Z114" s="2">
        <v>2.7</v>
      </c>
      <c r="AA114" s="2">
        <v>3</v>
      </c>
      <c r="AB114" s="2">
        <v>3.1</v>
      </c>
      <c r="AC114" s="2">
        <v>2.5</v>
      </c>
      <c r="AD114" s="2">
        <v>3.2</v>
      </c>
      <c r="AE114" s="2">
        <v>2.7</v>
      </c>
      <c r="AF114" s="2">
        <v>2.2999999999999998</v>
      </c>
      <c r="AG114" s="2">
        <v>2.8</v>
      </c>
      <c r="AH114" s="2">
        <v>2.2999999999999998</v>
      </c>
      <c r="AI114" s="2">
        <v>3.5</v>
      </c>
      <c r="AJ114" s="2">
        <v>3.6</v>
      </c>
      <c r="AK114" s="2">
        <v>6.5</v>
      </c>
      <c r="AL114" s="2">
        <v>3</v>
      </c>
      <c r="AM114" s="2">
        <v>2.7</v>
      </c>
      <c r="AN114" s="2">
        <v>2.8</v>
      </c>
      <c r="AO114" s="2">
        <v>2.9</v>
      </c>
      <c r="AP114" s="2">
        <v>3.8</v>
      </c>
      <c r="AQ114" s="2">
        <v>2.7</v>
      </c>
      <c r="AR114" s="2">
        <v>3.2</v>
      </c>
      <c r="AS114" s="2">
        <v>3.3</v>
      </c>
      <c r="AT114" s="2">
        <v>3.5</v>
      </c>
      <c r="AU114" s="2">
        <v>4.3</v>
      </c>
      <c r="AV114" s="2">
        <v>4.8</v>
      </c>
      <c r="AW114" s="2">
        <v>6.8</v>
      </c>
      <c r="AX114" s="2">
        <v>4</v>
      </c>
      <c r="AY114" s="2">
        <v>3.4</v>
      </c>
      <c r="AZ114" s="2">
        <v>2.9</v>
      </c>
      <c r="BA114" s="2">
        <v>3.2</v>
      </c>
      <c r="BB114" s="2">
        <v>3.3</v>
      </c>
      <c r="BC114" s="2">
        <v>2.7</v>
      </c>
      <c r="BD114" s="2">
        <v>2.8</v>
      </c>
      <c r="BE114" s="2">
        <v>3.3</v>
      </c>
      <c r="BF114" s="2">
        <v>3.5</v>
      </c>
      <c r="BG114" s="2">
        <v>4.0999999999999996</v>
      </c>
      <c r="BH114" s="2">
        <v>4.5999999999999996</v>
      </c>
      <c r="BI114" s="2">
        <v>7.2</v>
      </c>
      <c r="BJ114" s="2">
        <v>4.3</v>
      </c>
      <c r="BK114" s="2">
        <v>3.8</v>
      </c>
      <c r="BL114" s="2">
        <v>4</v>
      </c>
      <c r="BM114" s="2">
        <v>5.4</v>
      </c>
      <c r="BN114" s="2">
        <v>5.8</v>
      </c>
      <c r="BO114" s="2">
        <v>5.7</v>
      </c>
      <c r="BP114" s="2">
        <v>4.9000000000000004</v>
      </c>
      <c r="BQ114" s="2">
        <v>4.7</v>
      </c>
      <c r="BR114" s="2">
        <v>4.2</v>
      </c>
      <c r="BS114" s="2">
        <v>4.4000000000000004</v>
      </c>
      <c r="BT114" s="2">
        <v>4.5999999999999996</v>
      </c>
      <c r="BU114" s="2">
        <v>9.8000000000000007</v>
      </c>
      <c r="BV114" s="2">
        <v>4</v>
      </c>
      <c r="BW114" s="2">
        <v>4.3</v>
      </c>
      <c r="BX114" s="2">
        <v>4.4000000000000004</v>
      </c>
      <c r="BY114" s="2">
        <v>4.3</v>
      </c>
      <c r="BZ114" s="2">
        <v>4.5999999999999996</v>
      </c>
      <c r="CA114" s="2">
        <v>4.4000000000000004</v>
      </c>
      <c r="CB114" s="2">
        <v>4.4000000000000004</v>
      </c>
      <c r="CC114" s="2">
        <v>4.9000000000000004</v>
      </c>
      <c r="CD114" s="2">
        <v>6.2</v>
      </c>
      <c r="CE114" s="2">
        <v>6.2</v>
      </c>
      <c r="CF114" s="2">
        <v>5.8</v>
      </c>
      <c r="CG114" s="2">
        <v>9.3000000000000007</v>
      </c>
      <c r="CH114" s="2">
        <v>5</v>
      </c>
      <c r="CI114" s="2">
        <v>5</v>
      </c>
      <c r="CJ114" s="2">
        <v>4.5</v>
      </c>
      <c r="CK114" s="2">
        <v>4.4000000000000004</v>
      </c>
      <c r="CL114" s="2">
        <v>5</v>
      </c>
      <c r="CM114" s="2">
        <v>4.0999999999999996</v>
      </c>
      <c r="CN114" s="2">
        <v>4.3</v>
      </c>
      <c r="CO114" s="2">
        <v>4.9000000000000004</v>
      </c>
      <c r="CP114" s="2">
        <v>5</v>
      </c>
      <c r="CQ114" s="2">
        <v>5</v>
      </c>
      <c r="CR114" s="2">
        <v>6.4</v>
      </c>
      <c r="CS114" s="2">
        <v>6.7</v>
      </c>
      <c r="CT114" s="2">
        <v>4.0999999999999996</v>
      </c>
      <c r="CU114" s="2">
        <v>4.0999999999999996</v>
      </c>
      <c r="CV114" s="2">
        <v>4.7</v>
      </c>
      <c r="CW114" s="2">
        <v>4.4000000000000004</v>
      </c>
      <c r="CX114" s="2">
        <v>4.5999999999999996</v>
      </c>
      <c r="CY114" s="2">
        <v>4.0999999999999996</v>
      </c>
      <c r="CZ114" s="2">
        <v>3.9</v>
      </c>
      <c r="DA114" s="2">
        <v>4.5999999999999996</v>
      </c>
      <c r="DB114" s="2">
        <v>5.0999999999999996</v>
      </c>
      <c r="DC114" s="2">
        <v>5.5</v>
      </c>
      <c r="DD114" s="2">
        <v>6.3</v>
      </c>
      <c r="DE114" s="2">
        <v>8.3000000000000007</v>
      </c>
      <c r="DF114" s="2">
        <v>4.8</v>
      </c>
      <c r="DG114" s="2">
        <v>4.3</v>
      </c>
      <c r="DH114" s="2">
        <v>5.8</v>
      </c>
      <c r="DI114" s="2">
        <v>5.6</v>
      </c>
      <c r="DJ114" s="2">
        <v>5.9</v>
      </c>
      <c r="DK114" s="2">
        <v>5.0999999999999996</v>
      </c>
      <c r="DL114" s="2">
        <v>6.1</v>
      </c>
      <c r="DM114" s="2">
        <v>5.8</v>
      </c>
      <c r="DN114" s="2">
        <v>5.6</v>
      </c>
      <c r="DO114" s="2">
        <v>7.2</v>
      </c>
      <c r="DP114" s="2">
        <v>7.6</v>
      </c>
      <c r="DQ114" s="2">
        <v>10.5</v>
      </c>
      <c r="DR114" s="2">
        <v>7.6</v>
      </c>
      <c r="DS114" s="2">
        <v>6.5</v>
      </c>
      <c r="DT114" s="2">
        <v>7.2</v>
      </c>
      <c r="DU114" s="2">
        <v>8.9</v>
      </c>
      <c r="DV114" s="2">
        <v>8.9</v>
      </c>
      <c r="DW114" s="2">
        <v>7.5</v>
      </c>
      <c r="DX114" s="2">
        <v>9</v>
      </c>
      <c r="DY114" s="2">
        <v>7.9</v>
      </c>
      <c r="DZ114" s="2">
        <v>7.9</v>
      </c>
      <c r="EA114" s="2">
        <v>8.1999999999999993</v>
      </c>
      <c r="EB114" s="2">
        <v>9.9</v>
      </c>
      <c r="EC114" s="2">
        <v>12.6</v>
      </c>
      <c r="ED114" s="2">
        <v>7.5</v>
      </c>
      <c r="EE114" s="2">
        <v>7.3</v>
      </c>
      <c r="EF114" s="2">
        <v>7.2</v>
      </c>
      <c r="EG114" s="2">
        <v>7.3</v>
      </c>
      <c r="EH114" s="2">
        <v>7.1</v>
      </c>
      <c r="EI114" s="2">
        <v>5.5</v>
      </c>
      <c r="EJ114" s="2">
        <v>5.9</v>
      </c>
      <c r="EK114" s="2">
        <v>6.4</v>
      </c>
      <c r="EL114" s="2">
        <v>8</v>
      </c>
      <c r="EM114" s="2">
        <v>9.1999999999999993</v>
      </c>
      <c r="EN114" s="2">
        <v>10.3</v>
      </c>
      <c r="EO114" s="2">
        <v>10.9</v>
      </c>
      <c r="EP114" s="2">
        <v>7</v>
      </c>
      <c r="EQ114" s="2">
        <v>6.7</v>
      </c>
      <c r="ER114" s="2">
        <v>8.1999999999999993</v>
      </c>
      <c r="ES114" s="2">
        <v>7</v>
      </c>
      <c r="ET114" s="2">
        <v>7.1</v>
      </c>
      <c r="EU114" s="2">
        <v>7.4</v>
      </c>
      <c r="EV114" s="2">
        <v>6.7</v>
      </c>
      <c r="EW114" s="2">
        <v>6.8</v>
      </c>
      <c r="EX114" s="2">
        <v>7.2</v>
      </c>
      <c r="EY114" s="2">
        <v>7.2</v>
      </c>
      <c r="EZ114" s="2">
        <v>7.5</v>
      </c>
      <c r="FA114" s="2">
        <v>10.3</v>
      </c>
      <c r="FB114" s="2">
        <v>8.6</v>
      </c>
      <c r="FC114" s="2">
        <v>8.1</v>
      </c>
      <c r="FD114" s="2">
        <v>9.9</v>
      </c>
      <c r="FE114" s="2">
        <v>8.4</v>
      </c>
      <c r="FF114" s="2">
        <v>8.4</v>
      </c>
      <c r="FG114" s="2">
        <v>8.5</v>
      </c>
      <c r="FH114" s="2">
        <v>8</v>
      </c>
      <c r="FI114" s="2">
        <v>8.5</v>
      </c>
      <c r="FJ114" s="2">
        <v>8.6</v>
      </c>
      <c r="FK114" s="2">
        <v>10.5</v>
      </c>
      <c r="FL114" s="2">
        <v>11</v>
      </c>
      <c r="FM114" s="2">
        <v>14.3</v>
      </c>
      <c r="FN114" s="2">
        <v>10.3</v>
      </c>
      <c r="FO114" s="2">
        <v>9.1999999999999993</v>
      </c>
      <c r="FP114" s="2">
        <v>9.6999999999999993</v>
      </c>
      <c r="FQ114" s="2">
        <v>9.3000000000000007</v>
      </c>
      <c r="FR114" s="2">
        <v>10.199999999999999</v>
      </c>
      <c r="FS114" s="2">
        <v>9.6</v>
      </c>
      <c r="FT114" s="2">
        <v>8.6</v>
      </c>
      <c r="FU114" s="2">
        <v>9.8000000000000007</v>
      </c>
      <c r="FV114" s="2">
        <v>9.3000000000000007</v>
      </c>
      <c r="FW114" s="2">
        <v>12.9</v>
      </c>
      <c r="FX114" s="2">
        <v>13.1</v>
      </c>
      <c r="FY114" s="2">
        <v>15.6</v>
      </c>
      <c r="FZ114" s="2">
        <v>11.1</v>
      </c>
      <c r="GA114" s="2">
        <v>12.1</v>
      </c>
      <c r="GB114" s="2">
        <v>11.8</v>
      </c>
      <c r="GC114" s="2">
        <v>12.1</v>
      </c>
      <c r="GD114" s="2">
        <v>10.5</v>
      </c>
      <c r="GE114" s="2">
        <v>10.1</v>
      </c>
      <c r="GF114" s="2">
        <v>9.9</v>
      </c>
      <c r="GG114" s="2">
        <v>10</v>
      </c>
      <c r="GH114" s="2">
        <v>11</v>
      </c>
      <c r="GI114" s="2">
        <v>12.1</v>
      </c>
      <c r="GJ114" s="2">
        <v>13.2</v>
      </c>
      <c r="GK114" s="2">
        <v>15.2</v>
      </c>
      <c r="GL114" s="2">
        <v>9.1999999999999993</v>
      </c>
      <c r="GM114" s="2">
        <v>8.3000000000000007</v>
      </c>
      <c r="GN114" s="2">
        <v>9.3000000000000007</v>
      </c>
      <c r="GO114" s="2">
        <v>8.9</v>
      </c>
      <c r="GP114" s="2">
        <v>9.6999999999999993</v>
      </c>
      <c r="GQ114" s="2">
        <v>8.5</v>
      </c>
      <c r="GR114" s="2">
        <v>9.1999999999999993</v>
      </c>
      <c r="GS114" s="2">
        <v>9.1999999999999993</v>
      </c>
      <c r="GT114" s="2">
        <v>10.3</v>
      </c>
      <c r="GU114" s="2">
        <v>9.6999999999999993</v>
      </c>
      <c r="GV114" s="2">
        <v>9.6</v>
      </c>
      <c r="GW114" s="2">
        <v>11.8</v>
      </c>
      <c r="GX114" s="2">
        <v>8.5</v>
      </c>
      <c r="GY114" s="2">
        <v>7.6</v>
      </c>
      <c r="GZ114" s="2">
        <v>8.8000000000000007</v>
      </c>
      <c r="HA114" s="2">
        <v>8.6</v>
      </c>
      <c r="HB114" s="2">
        <v>8.9</v>
      </c>
      <c r="HC114" s="2">
        <v>9</v>
      </c>
      <c r="HD114" s="2">
        <v>8.3000000000000007</v>
      </c>
      <c r="HE114" s="2">
        <v>8.8000000000000007</v>
      </c>
      <c r="HF114" s="2">
        <v>8.6999999999999993</v>
      </c>
      <c r="HG114" s="2">
        <v>10.1</v>
      </c>
      <c r="HH114" s="2">
        <v>10</v>
      </c>
      <c r="HI114" s="2">
        <v>13.3</v>
      </c>
      <c r="HJ114" s="2">
        <v>8.8000000000000007</v>
      </c>
      <c r="HK114" s="2">
        <v>8.5</v>
      </c>
      <c r="HL114" s="2">
        <v>8.5</v>
      </c>
      <c r="HM114" s="2">
        <v>7.8</v>
      </c>
      <c r="HN114" s="2">
        <v>8.5</v>
      </c>
      <c r="HO114" s="2">
        <v>9.1999999999999993</v>
      </c>
      <c r="HP114" s="2">
        <v>11.9</v>
      </c>
      <c r="HQ114" s="2">
        <v>14.5</v>
      </c>
      <c r="HR114" s="2">
        <v>15.2</v>
      </c>
      <c r="HS114" s="2">
        <v>18</v>
      </c>
      <c r="HT114" s="2">
        <v>20.399999999999999</v>
      </c>
      <c r="HU114" s="2">
        <v>23.5</v>
      </c>
      <c r="HV114" s="2">
        <v>18.3</v>
      </c>
      <c r="HW114" s="2">
        <v>19.399999999999999</v>
      </c>
      <c r="HX114" s="2">
        <v>20.8</v>
      </c>
      <c r="HY114" s="2">
        <v>19.100000000000001</v>
      </c>
      <c r="HZ114" s="2">
        <v>18.899999999999999</v>
      </c>
      <c r="IA114" s="2">
        <v>18.8</v>
      </c>
      <c r="IB114" s="2">
        <v>18.100000000000001</v>
      </c>
      <c r="IC114" s="2">
        <v>20</v>
      </c>
      <c r="ID114" s="2">
        <v>21.3</v>
      </c>
      <c r="IE114" s="2">
        <v>23.9</v>
      </c>
      <c r="IF114" s="2">
        <v>25</v>
      </c>
      <c r="IG114" s="2">
        <v>29.8</v>
      </c>
      <c r="IH114" s="2">
        <v>22.7</v>
      </c>
      <c r="II114" s="2">
        <v>19.899999999999999</v>
      </c>
      <c r="IJ114" s="2">
        <v>22.2</v>
      </c>
      <c r="IK114" s="2">
        <v>21.1</v>
      </c>
      <c r="IL114" s="2">
        <v>21.4</v>
      </c>
      <c r="IM114" s="2">
        <v>20</v>
      </c>
      <c r="IN114" s="2">
        <v>19.5</v>
      </c>
      <c r="IO114" s="2">
        <v>21.9</v>
      </c>
      <c r="IP114" s="2">
        <v>21</v>
      </c>
      <c r="IQ114" s="2">
        <v>25.3</v>
      </c>
      <c r="IR114" s="2">
        <v>26.4</v>
      </c>
      <c r="IS114" s="2">
        <v>30.5</v>
      </c>
      <c r="IT114" s="2">
        <v>23.9</v>
      </c>
      <c r="IU114" s="2">
        <v>21</v>
      </c>
      <c r="IV114" s="2">
        <v>23.7</v>
      </c>
      <c r="IW114" s="2">
        <v>22.5</v>
      </c>
      <c r="IX114" s="2">
        <v>22.9</v>
      </c>
      <c r="IY114" s="2">
        <v>23.5</v>
      </c>
      <c r="IZ114" s="2">
        <v>24</v>
      </c>
      <c r="JA114" s="2">
        <v>25.6</v>
      </c>
      <c r="JB114" s="2">
        <v>26.7</v>
      </c>
      <c r="JC114" s="2">
        <v>30.5</v>
      </c>
      <c r="JD114" s="2">
        <v>32.1</v>
      </c>
      <c r="JE114" s="2">
        <v>36.299999999999997</v>
      </c>
      <c r="JF114" s="2">
        <v>27.8</v>
      </c>
      <c r="JG114" s="2">
        <v>25.1</v>
      </c>
      <c r="JH114" s="2">
        <v>27.2</v>
      </c>
      <c r="JI114" s="2">
        <v>25.1</v>
      </c>
      <c r="JJ114" s="2">
        <v>24.8</v>
      </c>
      <c r="JK114" s="2">
        <v>25.5</v>
      </c>
      <c r="JL114" s="2">
        <v>24.2</v>
      </c>
      <c r="JM114" s="2">
        <v>25.4</v>
      </c>
      <c r="JN114" s="2">
        <v>28.2</v>
      </c>
      <c r="JO114" s="2">
        <v>29.3</v>
      </c>
      <c r="JP114" s="2">
        <v>29.1</v>
      </c>
      <c r="JQ114" s="2">
        <v>36</v>
      </c>
      <c r="JR114" s="2">
        <v>26.7</v>
      </c>
      <c r="JS114" s="2">
        <v>23.5</v>
      </c>
      <c r="JT114" s="2">
        <v>26.6</v>
      </c>
      <c r="JU114" s="2">
        <v>24.7</v>
      </c>
      <c r="JV114" s="2">
        <v>24.7</v>
      </c>
      <c r="JW114" s="2">
        <v>24.8</v>
      </c>
      <c r="JX114" s="2">
        <v>25</v>
      </c>
      <c r="JY114" s="2">
        <v>27.5</v>
      </c>
      <c r="JZ114" s="2">
        <v>27.8</v>
      </c>
      <c r="KA114" s="2">
        <v>32.4</v>
      </c>
      <c r="KB114" s="2">
        <v>32.299999999999997</v>
      </c>
      <c r="KC114" s="2">
        <v>39.299999999999997</v>
      </c>
      <c r="KD114" s="2">
        <v>30.4</v>
      </c>
      <c r="KE114" s="2">
        <v>26.8</v>
      </c>
      <c r="KF114" s="2">
        <v>29.6</v>
      </c>
      <c r="KG114" s="2">
        <v>27.3</v>
      </c>
      <c r="KH114" s="2">
        <v>28.3</v>
      </c>
      <c r="KI114" s="2">
        <v>28.6</v>
      </c>
      <c r="KJ114" s="2">
        <v>28.6</v>
      </c>
      <c r="KK114" s="2">
        <v>29.9</v>
      </c>
      <c r="KL114" s="2">
        <v>30.7</v>
      </c>
      <c r="KM114" s="2">
        <v>32.700000000000003</v>
      </c>
      <c r="KN114" s="2">
        <v>33.1</v>
      </c>
      <c r="KO114" s="2">
        <v>38.700000000000003</v>
      </c>
      <c r="KP114" s="2">
        <v>28.3</v>
      </c>
      <c r="KQ114" s="2">
        <v>26.7</v>
      </c>
      <c r="KR114" s="2">
        <v>29.5</v>
      </c>
      <c r="KS114" s="2">
        <v>29.9</v>
      </c>
      <c r="KT114" s="2">
        <v>30.7</v>
      </c>
      <c r="KU114" s="2">
        <v>33.9</v>
      </c>
      <c r="KV114" s="2">
        <v>29.7</v>
      </c>
      <c r="KW114" s="2">
        <v>33.200000000000003</v>
      </c>
      <c r="KX114" s="2">
        <v>33.6</v>
      </c>
      <c r="KY114" s="2">
        <v>35.9</v>
      </c>
      <c r="KZ114" s="2">
        <v>38.1</v>
      </c>
      <c r="LA114" s="2">
        <v>41.9</v>
      </c>
      <c r="LB114" s="2">
        <v>35.6</v>
      </c>
      <c r="LC114" s="2">
        <v>33.6</v>
      </c>
      <c r="LD114" s="2">
        <v>35.4</v>
      </c>
      <c r="LE114" s="2">
        <v>33.5</v>
      </c>
      <c r="LF114" s="2">
        <v>34.9</v>
      </c>
      <c r="LG114" s="2">
        <v>32.5</v>
      </c>
      <c r="LH114" s="2">
        <v>32.1</v>
      </c>
      <c r="LI114" s="2">
        <v>34.1</v>
      </c>
      <c r="LJ114" s="2">
        <v>33.4</v>
      </c>
      <c r="LK114" s="2">
        <v>37.1</v>
      </c>
      <c r="LL114" s="2">
        <v>37</v>
      </c>
      <c r="LM114" s="2">
        <v>43.8</v>
      </c>
      <c r="LN114" s="2">
        <v>34</v>
      </c>
      <c r="LO114" s="2">
        <v>30.9</v>
      </c>
      <c r="LP114" s="2">
        <v>33.299999999999997</v>
      </c>
      <c r="LQ114" s="2">
        <v>32.799999999999997</v>
      </c>
      <c r="LR114" s="2">
        <v>33.200000000000003</v>
      </c>
      <c r="LS114" s="2">
        <v>31.4</v>
      </c>
      <c r="LT114" s="2">
        <v>30.2</v>
      </c>
      <c r="LU114" s="2">
        <v>30.6</v>
      </c>
      <c r="LV114" s="2">
        <v>33.200000000000003</v>
      </c>
      <c r="LW114" s="2">
        <v>39.9</v>
      </c>
      <c r="LX114" s="2">
        <v>40.1</v>
      </c>
      <c r="LY114" s="2">
        <v>40.700000000000003</v>
      </c>
      <c r="LZ114" s="2">
        <v>34.4</v>
      </c>
      <c r="MA114" s="2">
        <v>33.4</v>
      </c>
      <c r="MB114" s="2">
        <v>35.799999999999997</v>
      </c>
      <c r="MC114" s="2">
        <v>33.299999999999997</v>
      </c>
      <c r="MD114" s="2">
        <v>33.700000000000003</v>
      </c>
      <c r="ME114" s="2">
        <v>31.6</v>
      </c>
      <c r="MF114" s="2">
        <v>30.3</v>
      </c>
      <c r="MG114" s="2">
        <v>31.4</v>
      </c>
      <c r="MH114" s="2">
        <v>32.200000000000003</v>
      </c>
      <c r="MI114" s="2">
        <v>35.6</v>
      </c>
      <c r="MJ114" s="2">
        <v>36.1</v>
      </c>
      <c r="MK114" s="2">
        <v>37.799999999999997</v>
      </c>
      <c r="ML114" s="2">
        <v>27.3</v>
      </c>
      <c r="MM114" s="2">
        <v>24.1</v>
      </c>
      <c r="MN114" s="2">
        <v>28.2</v>
      </c>
      <c r="MO114" s="2">
        <v>23.4</v>
      </c>
      <c r="MP114" s="2">
        <v>22.6</v>
      </c>
    </row>
    <row r="115" spans="1:354" x14ac:dyDescent="0.25">
      <c r="A115" t="s">
        <v>113</v>
      </c>
      <c r="B115" s="12" t="s">
        <v>333</v>
      </c>
      <c r="C115" t="s">
        <v>215</v>
      </c>
      <c r="D115" t="str">
        <f t="shared" si="1"/>
        <v>Household goods retailing</v>
      </c>
      <c r="E115" s="2">
        <v>13.6</v>
      </c>
      <c r="F115" s="2">
        <v>13.4</v>
      </c>
      <c r="G115" s="2">
        <v>13.7</v>
      </c>
      <c r="H115" s="2">
        <v>13.7</v>
      </c>
      <c r="I115" s="2">
        <v>13.4</v>
      </c>
      <c r="J115" s="2">
        <v>12.8</v>
      </c>
      <c r="K115" s="2">
        <v>12.3</v>
      </c>
      <c r="L115" s="2">
        <v>14.5</v>
      </c>
      <c r="M115" s="2">
        <v>21.7</v>
      </c>
      <c r="N115" s="2">
        <v>12</v>
      </c>
      <c r="O115" s="2">
        <v>11.9</v>
      </c>
      <c r="P115" s="2">
        <v>14.7</v>
      </c>
      <c r="Q115" s="2">
        <v>13.5</v>
      </c>
      <c r="R115" s="2">
        <v>14.7</v>
      </c>
      <c r="S115" s="2">
        <v>14.1</v>
      </c>
      <c r="T115" s="2">
        <v>13.7</v>
      </c>
      <c r="U115" s="2">
        <v>15.3</v>
      </c>
      <c r="V115" s="2">
        <v>14.9</v>
      </c>
      <c r="W115" s="2">
        <v>14.5</v>
      </c>
      <c r="X115" s="2">
        <v>16.8</v>
      </c>
      <c r="Y115" s="2">
        <v>24.5</v>
      </c>
      <c r="Z115" s="2">
        <v>14</v>
      </c>
      <c r="AA115" s="2">
        <v>15</v>
      </c>
      <c r="AB115" s="2">
        <v>16.100000000000001</v>
      </c>
      <c r="AC115" s="2">
        <v>14.5</v>
      </c>
      <c r="AD115" s="2">
        <v>18</v>
      </c>
      <c r="AE115" s="2">
        <v>16.399999999999999</v>
      </c>
      <c r="AF115" s="2">
        <v>15.6</v>
      </c>
      <c r="AG115" s="2">
        <v>16.399999999999999</v>
      </c>
      <c r="AH115" s="2">
        <v>14.7</v>
      </c>
      <c r="AI115" s="2">
        <v>17.5</v>
      </c>
      <c r="AJ115" s="2">
        <v>19.2</v>
      </c>
      <c r="AK115" s="2">
        <v>25</v>
      </c>
      <c r="AL115" s="2">
        <v>15.2</v>
      </c>
      <c r="AM115" s="2">
        <v>14.9</v>
      </c>
      <c r="AN115" s="2">
        <v>16</v>
      </c>
      <c r="AO115" s="2">
        <v>16</v>
      </c>
      <c r="AP115" s="2">
        <v>19.5</v>
      </c>
      <c r="AQ115" s="2">
        <v>16.3</v>
      </c>
      <c r="AR115" s="2">
        <v>16.899999999999999</v>
      </c>
      <c r="AS115" s="2">
        <v>16.7</v>
      </c>
      <c r="AT115" s="2">
        <v>16.899999999999999</v>
      </c>
      <c r="AU115" s="2">
        <v>18.5</v>
      </c>
      <c r="AV115" s="2">
        <v>20.3</v>
      </c>
      <c r="AW115" s="2">
        <v>27.3</v>
      </c>
      <c r="AX115" s="2">
        <v>15.9</v>
      </c>
      <c r="AY115" s="2">
        <v>14.8</v>
      </c>
      <c r="AZ115" s="2">
        <v>14.3</v>
      </c>
      <c r="BA115" s="2">
        <v>16.399999999999999</v>
      </c>
      <c r="BB115" s="2">
        <v>18.5</v>
      </c>
      <c r="BC115" s="2">
        <v>16.3</v>
      </c>
      <c r="BD115" s="2">
        <v>17</v>
      </c>
      <c r="BE115" s="2">
        <v>17.399999999999999</v>
      </c>
      <c r="BF115" s="2">
        <v>17.7</v>
      </c>
      <c r="BG115" s="2">
        <v>18.100000000000001</v>
      </c>
      <c r="BH115" s="2">
        <v>18.600000000000001</v>
      </c>
      <c r="BI115" s="2">
        <v>27</v>
      </c>
      <c r="BJ115" s="2">
        <v>16.899999999999999</v>
      </c>
      <c r="BK115" s="2">
        <v>16.2</v>
      </c>
      <c r="BL115" s="2">
        <v>17.2</v>
      </c>
      <c r="BM115" s="2">
        <v>19.399999999999999</v>
      </c>
      <c r="BN115" s="2">
        <v>21.5</v>
      </c>
      <c r="BO115" s="2">
        <v>21.4</v>
      </c>
      <c r="BP115" s="2">
        <v>19.7</v>
      </c>
      <c r="BQ115" s="2">
        <v>18.3</v>
      </c>
      <c r="BR115" s="2">
        <v>18</v>
      </c>
      <c r="BS115" s="2">
        <v>19.100000000000001</v>
      </c>
      <c r="BT115" s="2">
        <v>20.399999999999999</v>
      </c>
      <c r="BU115" s="2">
        <v>31.9</v>
      </c>
      <c r="BV115" s="2">
        <v>16.600000000000001</v>
      </c>
      <c r="BW115" s="2">
        <v>19.7</v>
      </c>
      <c r="BX115" s="2">
        <v>20.5</v>
      </c>
      <c r="BY115" s="2">
        <v>18.5</v>
      </c>
      <c r="BZ115" s="2">
        <v>21.8</v>
      </c>
      <c r="CA115" s="2">
        <v>21.5</v>
      </c>
      <c r="CB115" s="2">
        <v>21</v>
      </c>
      <c r="CC115" s="2">
        <v>21.2</v>
      </c>
      <c r="CD115" s="2">
        <v>23.2</v>
      </c>
      <c r="CE115" s="2">
        <v>22.2</v>
      </c>
      <c r="CF115" s="2">
        <v>23.5</v>
      </c>
      <c r="CG115" s="2">
        <v>30.9</v>
      </c>
      <c r="CH115" s="2">
        <v>19</v>
      </c>
      <c r="CI115" s="2">
        <v>19.399999999999999</v>
      </c>
      <c r="CJ115" s="2">
        <v>20.7</v>
      </c>
      <c r="CK115" s="2">
        <v>20.5</v>
      </c>
      <c r="CL115" s="2">
        <v>23.4</v>
      </c>
      <c r="CM115" s="2">
        <v>21.1</v>
      </c>
      <c r="CN115" s="2">
        <v>20.8</v>
      </c>
      <c r="CO115" s="2">
        <v>22.3</v>
      </c>
      <c r="CP115" s="2">
        <v>21.7</v>
      </c>
      <c r="CQ115" s="2">
        <v>20.8</v>
      </c>
      <c r="CR115" s="2">
        <v>24.7</v>
      </c>
      <c r="CS115" s="2">
        <v>29.2</v>
      </c>
      <c r="CT115" s="2">
        <v>19.8</v>
      </c>
      <c r="CU115" s="2">
        <v>20</v>
      </c>
      <c r="CV115" s="2">
        <v>22</v>
      </c>
      <c r="CW115" s="2">
        <v>20.9</v>
      </c>
      <c r="CX115" s="2">
        <v>24.9</v>
      </c>
      <c r="CY115" s="2">
        <v>22.2</v>
      </c>
      <c r="CZ115" s="2">
        <v>22</v>
      </c>
      <c r="DA115" s="2">
        <v>24.3</v>
      </c>
      <c r="DB115" s="2">
        <v>22.8</v>
      </c>
      <c r="DC115" s="2">
        <v>23.9</v>
      </c>
      <c r="DD115" s="2">
        <v>26.1</v>
      </c>
      <c r="DE115" s="2">
        <v>32.200000000000003</v>
      </c>
      <c r="DF115" s="2">
        <v>21.9</v>
      </c>
      <c r="DG115" s="2">
        <v>21</v>
      </c>
      <c r="DH115" s="2">
        <v>23</v>
      </c>
      <c r="DI115" s="2">
        <v>23.4</v>
      </c>
      <c r="DJ115" s="2">
        <v>25</v>
      </c>
      <c r="DK115" s="2">
        <v>23.3</v>
      </c>
      <c r="DL115" s="2">
        <v>26.6</v>
      </c>
      <c r="DM115" s="2">
        <v>26.5</v>
      </c>
      <c r="DN115" s="2">
        <v>22.6</v>
      </c>
      <c r="DO115" s="2">
        <v>25.2</v>
      </c>
      <c r="DP115" s="2">
        <v>26.8</v>
      </c>
      <c r="DQ115" s="2">
        <v>36</v>
      </c>
      <c r="DR115" s="2">
        <v>26.5</v>
      </c>
      <c r="DS115" s="2">
        <v>23.1</v>
      </c>
      <c r="DT115" s="2">
        <v>24.9</v>
      </c>
      <c r="DU115" s="2">
        <v>27.8</v>
      </c>
      <c r="DV115" s="2">
        <v>28.3</v>
      </c>
      <c r="DW115" s="2">
        <v>26.9</v>
      </c>
      <c r="DX115" s="2">
        <v>31</v>
      </c>
      <c r="DY115" s="2">
        <v>27.5</v>
      </c>
      <c r="DZ115" s="2">
        <v>27</v>
      </c>
      <c r="EA115" s="2">
        <v>27.9</v>
      </c>
      <c r="EB115" s="2">
        <v>31.3</v>
      </c>
      <c r="EC115" s="2">
        <v>41.3</v>
      </c>
      <c r="ED115" s="2">
        <v>28</v>
      </c>
      <c r="EE115" s="2">
        <v>26.6</v>
      </c>
      <c r="EF115" s="2">
        <v>26.8</v>
      </c>
      <c r="EG115" s="2">
        <v>27.2</v>
      </c>
      <c r="EH115" s="2">
        <v>27.3</v>
      </c>
      <c r="EI115" s="2">
        <v>24.5</v>
      </c>
      <c r="EJ115" s="2">
        <v>25.6</v>
      </c>
      <c r="EK115" s="2">
        <v>25.3</v>
      </c>
      <c r="EL115" s="2">
        <v>27.4</v>
      </c>
      <c r="EM115" s="2">
        <v>28.5</v>
      </c>
      <c r="EN115" s="2">
        <v>32.299999999999997</v>
      </c>
      <c r="EO115" s="2">
        <v>39.200000000000003</v>
      </c>
      <c r="EP115" s="2">
        <v>25.1</v>
      </c>
      <c r="EQ115" s="2">
        <v>25.3</v>
      </c>
      <c r="ER115" s="2">
        <v>29.4</v>
      </c>
      <c r="ES115" s="2">
        <v>28.3</v>
      </c>
      <c r="ET115" s="2">
        <v>30.8</v>
      </c>
      <c r="EU115" s="2">
        <v>31.6</v>
      </c>
      <c r="EV115" s="2">
        <v>28</v>
      </c>
      <c r="EW115" s="2">
        <v>30.5</v>
      </c>
      <c r="EX115" s="2">
        <v>30.3</v>
      </c>
      <c r="EY115" s="2">
        <v>28.2</v>
      </c>
      <c r="EZ115" s="2">
        <v>30.1</v>
      </c>
      <c r="FA115" s="2">
        <v>43</v>
      </c>
      <c r="FB115" s="2">
        <v>30.2</v>
      </c>
      <c r="FC115" s="2">
        <v>29.1</v>
      </c>
      <c r="FD115" s="2">
        <v>33.700000000000003</v>
      </c>
      <c r="FE115" s="2">
        <v>34.6</v>
      </c>
      <c r="FF115" s="2">
        <v>37.4</v>
      </c>
      <c r="FG115" s="2">
        <v>37.1</v>
      </c>
      <c r="FH115" s="2">
        <v>34.4</v>
      </c>
      <c r="FI115" s="2">
        <v>35.200000000000003</v>
      </c>
      <c r="FJ115" s="2">
        <v>33.9</v>
      </c>
      <c r="FK115" s="2">
        <v>37</v>
      </c>
      <c r="FL115" s="2">
        <v>37.1</v>
      </c>
      <c r="FM115" s="2">
        <v>48.2</v>
      </c>
      <c r="FN115" s="2">
        <v>33.200000000000003</v>
      </c>
      <c r="FO115" s="2">
        <v>31.8</v>
      </c>
      <c r="FP115" s="2">
        <v>34.700000000000003</v>
      </c>
      <c r="FQ115" s="2">
        <v>33.700000000000003</v>
      </c>
      <c r="FR115" s="2">
        <v>37.6</v>
      </c>
      <c r="FS115" s="2">
        <v>35.5</v>
      </c>
      <c r="FT115" s="2">
        <v>32.6</v>
      </c>
      <c r="FU115" s="2">
        <v>33.4</v>
      </c>
      <c r="FV115" s="2">
        <v>33.200000000000003</v>
      </c>
      <c r="FW115" s="2">
        <v>41.9</v>
      </c>
      <c r="FX115" s="2">
        <v>43.2</v>
      </c>
      <c r="FY115" s="2">
        <v>55.1</v>
      </c>
      <c r="FZ115" s="2">
        <v>33.4</v>
      </c>
      <c r="GA115" s="2">
        <v>32.799999999999997</v>
      </c>
      <c r="GB115" s="2">
        <v>32.5</v>
      </c>
      <c r="GC115" s="2">
        <v>36.5</v>
      </c>
      <c r="GD115" s="2">
        <v>36.200000000000003</v>
      </c>
      <c r="GE115" s="2">
        <v>35.9</v>
      </c>
      <c r="GF115" s="2">
        <v>36.4</v>
      </c>
      <c r="GG115" s="2">
        <v>35.1</v>
      </c>
      <c r="GH115" s="2">
        <v>35.200000000000003</v>
      </c>
      <c r="GI115" s="2">
        <v>39</v>
      </c>
      <c r="GJ115" s="2">
        <v>41.1</v>
      </c>
      <c r="GK115" s="2">
        <v>55.4</v>
      </c>
      <c r="GL115" s="2">
        <v>31</v>
      </c>
      <c r="GM115" s="2">
        <v>30.6</v>
      </c>
      <c r="GN115" s="2">
        <v>32.9</v>
      </c>
      <c r="GO115" s="2">
        <v>33.4</v>
      </c>
      <c r="GP115" s="2">
        <v>34.200000000000003</v>
      </c>
      <c r="GQ115" s="2">
        <v>33.799999999999997</v>
      </c>
      <c r="GR115" s="2">
        <v>37.4</v>
      </c>
      <c r="GS115" s="2">
        <v>32.6</v>
      </c>
      <c r="GT115" s="2">
        <v>35.1</v>
      </c>
      <c r="GU115" s="2">
        <v>36.700000000000003</v>
      </c>
      <c r="GV115" s="2">
        <v>37.9</v>
      </c>
      <c r="GW115" s="2">
        <v>51.3</v>
      </c>
      <c r="GX115" s="2">
        <v>36.6</v>
      </c>
      <c r="GY115" s="2">
        <v>36.1</v>
      </c>
      <c r="GZ115" s="2">
        <v>38.700000000000003</v>
      </c>
      <c r="HA115" s="2">
        <v>37.1</v>
      </c>
      <c r="HB115" s="2">
        <v>36.6</v>
      </c>
      <c r="HC115" s="2">
        <v>39.6</v>
      </c>
      <c r="HD115" s="2">
        <v>37.9</v>
      </c>
      <c r="HE115" s="2">
        <v>39.1</v>
      </c>
      <c r="HF115" s="2">
        <v>39.4</v>
      </c>
      <c r="HG115" s="2">
        <v>40.200000000000003</v>
      </c>
      <c r="HH115" s="2">
        <v>41.3</v>
      </c>
      <c r="HI115" s="2">
        <v>54.6</v>
      </c>
      <c r="HJ115" s="2">
        <v>36.200000000000003</v>
      </c>
      <c r="HK115" s="2">
        <v>35.700000000000003</v>
      </c>
      <c r="HL115" s="2">
        <v>37.299999999999997</v>
      </c>
      <c r="HM115" s="2">
        <v>39.799999999999997</v>
      </c>
      <c r="HN115" s="2">
        <v>41.4</v>
      </c>
      <c r="HO115" s="2">
        <v>48.1</v>
      </c>
      <c r="HP115" s="2">
        <v>40.9</v>
      </c>
      <c r="HQ115" s="2">
        <v>46.5</v>
      </c>
      <c r="HR115" s="2">
        <v>44.8</v>
      </c>
      <c r="HS115" s="2">
        <v>47.1</v>
      </c>
      <c r="HT115" s="2">
        <v>51.7</v>
      </c>
      <c r="HU115" s="2">
        <v>63.3</v>
      </c>
      <c r="HV115" s="2">
        <v>46.3</v>
      </c>
      <c r="HW115" s="2">
        <v>45.7</v>
      </c>
      <c r="HX115" s="2">
        <v>50</v>
      </c>
      <c r="HY115" s="2">
        <v>47.6</v>
      </c>
      <c r="HZ115" s="2">
        <v>48.9</v>
      </c>
      <c r="IA115" s="2">
        <v>48.7</v>
      </c>
      <c r="IB115" s="2">
        <v>45.3</v>
      </c>
      <c r="IC115" s="2">
        <v>48.7</v>
      </c>
      <c r="ID115" s="2">
        <v>47.5</v>
      </c>
      <c r="IE115" s="2">
        <v>52.7</v>
      </c>
      <c r="IF115" s="2">
        <v>57.1</v>
      </c>
      <c r="IG115" s="2">
        <v>70.599999999999994</v>
      </c>
      <c r="IH115" s="2">
        <v>53.6</v>
      </c>
      <c r="II115" s="2">
        <v>48.5</v>
      </c>
      <c r="IJ115" s="2">
        <v>52.7</v>
      </c>
      <c r="IK115" s="2">
        <v>54.1</v>
      </c>
      <c r="IL115" s="2">
        <v>56.9</v>
      </c>
      <c r="IM115" s="2">
        <v>57.1</v>
      </c>
      <c r="IN115" s="2">
        <v>53.6</v>
      </c>
      <c r="IO115" s="2">
        <v>56.9</v>
      </c>
      <c r="IP115" s="2">
        <v>54.4</v>
      </c>
      <c r="IQ115" s="2">
        <v>59.8</v>
      </c>
      <c r="IR115" s="2">
        <v>62</v>
      </c>
      <c r="IS115" s="2">
        <v>74.599999999999994</v>
      </c>
      <c r="IT115" s="2">
        <v>55.9</v>
      </c>
      <c r="IU115" s="2">
        <v>51.3</v>
      </c>
      <c r="IV115" s="2">
        <v>59.5</v>
      </c>
      <c r="IW115" s="2">
        <v>56.4</v>
      </c>
      <c r="IX115" s="2">
        <v>60.8</v>
      </c>
      <c r="IY115" s="2">
        <v>62.4</v>
      </c>
      <c r="IZ115" s="2">
        <v>64.400000000000006</v>
      </c>
      <c r="JA115" s="2">
        <v>64.5</v>
      </c>
      <c r="JB115" s="2">
        <v>65.8</v>
      </c>
      <c r="JC115" s="2">
        <v>71</v>
      </c>
      <c r="JD115" s="2">
        <v>74.900000000000006</v>
      </c>
      <c r="JE115" s="2">
        <v>91.8</v>
      </c>
      <c r="JF115" s="2">
        <v>68.2</v>
      </c>
      <c r="JG115" s="2">
        <v>60.9</v>
      </c>
      <c r="JH115" s="2">
        <v>68.3</v>
      </c>
      <c r="JI115" s="2">
        <v>63.4</v>
      </c>
      <c r="JJ115" s="2">
        <v>65</v>
      </c>
      <c r="JK115" s="2">
        <v>68.8</v>
      </c>
      <c r="JL115" s="2">
        <v>69.3</v>
      </c>
      <c r="JM115" s="2">
        <v>68</v>
      </c>
      <c r="JN115" s="2">
        <v>69.5</v>
      </c>
      <c r="JO115" s="2">
        <v>73.2</v>
      </c>
      <c r="JP115" s="2">
        <v>75.2</v>
      </c>
      <c r="JQ115" s="2">
        <v>96.8</v>
      </c>
      <c r="JR115" s="2">
        <v>69.5</v>
      </c>
      <c r="JS115" s="2">
        <v>64.2</v>
      </c>
      <c r="JT115" s="2">
        <v>70.8</v>
      </c>
      <c r="JU115" s="2">
        <v>70.2</v>
      </c>
      <c r="JV115" s="2">
        <v>70.7</v>
      </c>
      <c r="JW115" s="2">
        <v>72.900000000000006</v>
      </c>
      <c r="JX115" s="2">
        <v>74.5</v>
      </c>
      <c r="JY115" s="2">
        <v>77.900000000000006</v>
      </c>
      <c r="JZ115" s="2">
        <v>78.099999999999994</v>
      </c>
      <c r="KA115" s="2">
        <v>85</v>
      </c>
      <c r="KB115" s="2">
        <v>86.7</v>
      </c>
      <c r="KC115" s="2">
        <v>109.5</v>
      </c>
      <c r="KD115" s="2">
        <v>78.7</v>
      </c>
      <c r="KE115" s="2">
        <v>72.2</v>
      </c>
      <c r="KF115" s="2">
        <v>81.400000000000006</v>
      </c>
      <c r="KG115" s="2">
        <v>73.900000000000006</v>
      </c>
      <c r="KH115" s="2">
        <v>81.2</v>
      </c>
      <c r="KI115" s="2">
        <v>84</v>
      </c>
      <c r="KJ115" s="2">
        <v>80.5</v>
      </c>
      <c r="KK115" s="2">
        <v>83.9</v>
      </c>
      <c r="KL115" s="2">
        <v>83.3</v>
      </c>
      <c r="KM115" s="2">
        <v>85.9</v>
      </c>
      <c r="KN115" s="2">
        <v>88.6</v>
      </c>
      <c r="KO115" s="2">
        <v>111.8</v>
      </c>
      <c r="KP115" s="2">
        <v>80.900000000000006</v>
      </c>
      <c r="KQ115" s="2">
        <v>74.400000000000006</v>
      </c>
      <c r="KR115" s="2">
        <v>84.3</v>
      </c>
      <c r="KS115" s="2">
        <v>78.099999999999994</v>
      </c>
      <c r="KT115" s="2">
        <v>86.2</v>
      </c>
      <c r="KU115" s="2">
        <v>91.1</v>
      </c>
      <c r="KV115" s="2">
        <v>85.2</v>
      </c>
      <c r="KW115" s="2">
        <v>90.4</v>
      </c>
      <c r="KX115" s="2">
        <v>86.4</v>
      </c>
      <c r="KY115" s="2">
        <v>95.8</v>
      </c>
      <c r="KZ115" s="2">
        <v>98.4</v>
      </c>
      <c r="LA115" s="2">
        <v>122</v>
      </c>
      <c r="LB115" s="2">
        <v>93.7</v>
      </c>
      <c r="LC115" s="2">
        <v>87.8</v>
      </c>
      <c r="LD115" s="2">
        <v>90.9</v>
      </c>
      <c r="LE115" s="2">
        <v>92.2</v>
      </c>
      <c r="LF115" s="2">
        <v>97.5</v>
      </c>
      <c r="LG115" s="2">
        <v>94.1</v>
      </c>
      <c r="LH115" s="2">
        <v>94.1</v>
      </c>
      <c r="LI115" s="2">
        <v>95</v>
      </c>
      <c r="LJ115" s="2">
        <v>91.8</v>
      </c>
      <c r="LK115" s="2">
        <v>99.1</v>
      </c>
      <c r="LL115" s="2">
        <v>98.4</v>
      </c>
      <c r="LM115" s="2">
        <v>129.6</v>
      </c>
      <c r="LN115" s="2">
        <v>92.7</v>
      </c>
      <c r="LO115" s="2">
        <v>82</v>
      </c>
      <c r="LP115" s="2">
        <v>90.7</v>
      </c>
      <c r="LQ115" s="2">
        <v>88.4</v>
      </c>
      <c r="LR115" s="2">
        <v>91.4</v>
      </c>
      <c r="LS115" s="2">
        <v>96.5</v>
      </c>
      <c r="LT115" s="2">
        <v>92.8</v>
      </c>
      <c r="LU115" s="2">
        <v>94.3</v>
      </c>
      <c r="LV115" s="2">
        <v>91.7</v>
      </c>
      <c r="LW115" s="2">
        <v>99.6</v>
      </c>
      <c r="LX115" s="2">
        <v>94</v>
      </c>
      <c r="LY115" s="2">
        <v>115.2</v>
      </c>
      <c r="LZ115" s="2">
        <v>82</v>
      </c>
      <c r="MA115" s="2">
        <v>78.7</v>
      </c>
      <c r="MB115" s="2">
        <v>86.7</v>
      </c>
      <c r="MC115" s="2">
        <v>84.2</v>
      </c>
      <c r="MD115" s="2">
        <v>87.4</v>
      </c>
      <c r="ME115" s="2">
        <v>88.3</v>
      </c>
      <c r="MF115" s="2">
        <v>85.2</v>
      </c>
      <c r="MG115" s="2">
        <v>88.5</v>
      </c>
      <c r="MH115" s="2">
        <v>87.3</v>
      </c>
      <c r="MI115" s="2">
        <v>91.4</v>
      </c>
      <c r="MJ115" s="2">
        <v>94.6</v>
      </c>
      <c r="MK115" s="2">
        <v>112.6</v>
      </c>
      <c r="ML115" s="2">
        <v>77</v>
      </c>
      <c r="MM115" s="2">
        <v>74.3</v>
      </c>
      <c r="MN115" s="2">
        <v>81.900000000000006</v>
      </c>
      <c r="MO115" s="2">
        <v>71.599999999999994</v>
      </c>
      <c r="MP115" s="2">
        <v>73.400000000000006</v>
      </c>
    </row>
    <row r="116" spans="1:354" x14ac:dyDescent="0.25">
      <c r="A116" t="s">
        <v>114</v>
      </c>
      <c r="B116" s="12" t="s">
        <v>334</v>
      </c>
      <c r="C116" t="s">
        <v>215</v>
      </c>
      <c r="D116" t="str">
        <f t="shared" si="1"/>
        <v>Clothing retailing</v>
      </c>
      <c r="E116" s="2">
        <v>6.7</v>
      </c>
      <c r="F116" s="2">
        <v>7.4</v>
      </c>
      <c r="G116" s="2">
        <v>6.7</v>
      </c>
      <c r="H116" s="2">
        <v>7.1</v>
      </c>
      <c r="I116" s="2">
        <v>5.8</v>
      </c>
      <c r="J116" s="2">
        <v>5.8</v>
      </c>
      <c r="K116" s="2">
        <v>5.3</v>
      </c>
      <c r="L116" s="2">
        <v>7.1</v>
      </c>
      <c r="M116" s="2">
        <v>11.1</v>
      </c>
      <c r="N116" s="2">
        <v>5.3</v>
      </c>
      <c r="O116" s="2">
        <v>5.6</v>
      </c>
      <c r="P116" s="2">
        <v>6.5</v>
      </c>
      <c r="Q116" s="2">
        <v>6.9</v>
      </c>
      <c r="R116" s="2">
        <v>7</v>
      </c>
      <c r="S116" s="2">
        <v>6.7</v>
      </c>
      <c r="T116" s="2">
        <v>6</v>
      </c>
      <c r="U116" s="2">
        <v>6.5</v>
      </c>
      <c r="V116" s="2">
        <v>6</v>
      </c>
      <c r="W116" s="2">
        <v>6.4</v>
      </c>
      <c r="X116" s="2">
        <v>7</v>
      </c>
      <c r="Y116" s="2">
        <v>11.4</v>
      </c>
      <c r="Z116" s="2">
        <v>5.8</v>
      </c>
      <c r="AA116" s="2">
        <v>5.9</v>
      </c>
      <c r="AB116" s="2">
        <v>7.1</v>
      </c>
      <c r="AC116" s="2">
        <v>7.5</v>
      </c>
      <c r="AD116" s="2">
        <v>8.6</v>
      </c>
      <c r="AE116" s="2">
        <v>7.6</v>
      </c>
      <c r="AF116" s="2">
        <v>8.1999999999999993</v>
      </c>
      <c r="AG116" s="2">
        <v>7.8</v>
      </c>
      <c r="AH116" s="2">
        <v>7</v>
      </c>
      <c r="AI116" s="2">
        <v>8.1999999999999993</v>
      </c>
      <c r="AJ116" s="2">
        <v>9.1999999999999993</v>
      </c>
      <c r="AK116" s="2">
        <v>12.5</v>
      </c>
      <c r="AL116" s="2">
        <v>7.8</v>
      </c>
      <c r="AM116" s="2">
        <v>7.5</v>
      </c>
      <c r="AN116" s="2">
        <v>8.3000000000000007</v>
      </c>
      <c r="AO116" s="2">
        <v>8.1</v>
      </c>
      <c r="AP116" s="2">
        <v>9.3000000000000007</v>
      </c>
      <c r="AQ116" s="2">
        <v>8.6999999999999993</v>
      </c>
      <c r="AR116" s="2">
        <v>8.1999999999999993</v>
      </c>
      <c r="AS116" s="2">
        <v>7</v>
      </c>
      <c r="AT116" s="2">
        <v>7.1</v>
      </c>
      <c r="AU116" s="2">
        <v>7.4</v>
      </c>
      <c r="AV116" s="2">
        <v>8.5</v>
      </c>
      <c r="AW116" s="2">
        <v>12.9</v>
      </c>
      <c r="AX116" s="2">
        <v>7</v>
      </c>
      <c r="AY116" s="2">
        <v>7.5</v>
      </c>
      <c r="AZ116" s="2">
        <v>7.7</v>
      </c>
      <c r="BA116" s="2">
        <v>8.6</v>
      </c>
      <c r="BB116" s="2">
        <v>9</v>
      </c>
      <c r="BC116" s="2">
        <v>7.7</v>
      </c>
      <c r="BD116" s="2">
        <v>8.1</v>
      </c>
      <c r="BE116" s="2">
        <v>6.9</v>
      </c>
      <c r="BF116" s="2">
        <v>7.5</v>
      </c>
      <c r="BG116" s="2">
        <v>7.8</v>
      </c>
      <c r="BH116" s="2">
        <v>8.1999999999999993</v>
      </c>
      <c r="BI116" s="2">
        <v>13.2</v>
      </c>
      <c r="BJ116" s="2">
        <v>7.7</v>
      </c>
      <c r="BK116" s="2">
        <v>7.8</v>
      </c>
      <c r="BL116" s="2">
        <v>8.4</v>
      </c>
      <c r="BM116" s="2">
        <v>9.1</v>
      </c>
      <c r="BN116" s="2">
        <v>9.3000000000000007</v>
      </c>
      <c r="BO116" s="2">
        <v>9.4</v>
      </c>
      <c r="BP116" s="2">
        <v>9.8000000000000007</v>
      </c>
      <c r="BQ116" s="2">
        <v>7.6</v>
      </c>
      <c r="BR116" s="2">
        <v>8.1999999999999993</v>
      </c>
      <c r="BS116" s="2">
        <v>8.6999999999999993</v>
      </c>
      <c r="BT116" s="2">
        <v>9.1999999999999993</v>
      </c>
      <c r="BU116" s="2">
        <v>14.7</v>
      </c>
      <c r="BV116" s="2">
        <v>7.4</v>
      </c>
      <c r="BW116" s="2">
        <v>9.9</v>
      </c>
      <c r="BX116" s="2">
        <v>8.8000000000000007</v>
      </c>
      <c r="BY116" s="2">
        <v>8.6</v>
      </c>
      <c r="BZ116" s="2">
        <v>9.5</v>
      </c>
      <c r="CA116" s="2">
        <v>9.1999999999999993</v>
      </c>
      <c r="CB116" s="2">
        <v>8.8000000000000007</v>
      </c>
      <c r="CC116" s="2">
        <v>9.5</v>
      </c>
      <c r="CD116" s="2">
        <v>9.3000000000000007</v>
      </c>
      <c r="CE116" s="2">
        <v>9</v>
      </c>
      <c r="CF116" s="2">
        <v>10.7</v>
      </c>
      <c r="CG116" s="2">
        <v>15.6</v>
      </c>
      <c r="CH116" s="2">
        <v>9.1</v>
      </c>
      <c r="CI116" s="2">
        <v>9.1999999999999993</v>
      </c>
      <c r="CJ116" s="2">
        <v>9.4</v>
      </c>
      <c r="CK116" s="2">
        <v>9.5</v>
      </c>
      <c r="CL116" s="2">
        <v>10.5</v>
      </c>
      <c r="CM116" s="2">
        <v>10.5</v>
      </c>
      <c r="CN116" s="2">
        <v>8.8000000000000007</v>
      </c>
      <c r="CO116" s="2">
        <v>9.4</v>
      </c>
      <c r="CP116" s="2">
        <v>9.9</v>
      </c>
      <c r="CQ116" s="2">
        <v>10</v>
      </c>
      <c r="CR116" s="2">
        <v>11.1</v>
      </c>
      <c r="CS116" s="2">
        <v>15.2</v>
      </c>
      <c r="CT116" s="2">
        <v>9.5</v>
      </c>
      <c r="CU116" s="2">
        <v>9.1</v>
      </c>
      <c r="CV116" s="2">
        <v>11.1</v>
      </c>
      <c r="CW116" s="2">
        <v>10.9</v>
      </c>
      <c r="CX116" s="2">
        <v>12.2</v>
      </c>
      <c r="CY116" s="2">
        <v>11.7</v>
      </c>
      <c r="CZ116" s="2">
        <v>10.6</v>
      </c>
      <c r="DA116" s="2">
        <v>10.7</v>
      </c>
      <c r="DB116" s="2">
        <v>9.5</v>
      </c>
      <c r="DC116" s="2">
        <v>10.6</v>
      </c>
      <c r="DD116" s="2">
        <v>11</v>
      </c>
      <c r="DE116" s="2">
        <v>13.4</v>
      </c>
      <c r="DF116" s="2">
        <v>9.6999999999999993</v>
      </c>
      <c r="DG116" s="2">
        <v>11.3</v>
      </c>
      <c r="DH116" s="2">
        <v>10.5</v>
      </c>
      <c r="DI116" s="2">
        <v>10.9</v>
      </c>
      <c r="DJ116" s="2">
        <v>11.4</v>
      </c>
      <c r="DK116" s="2">
        <v>11.6</v>
      </c>
      <c r="DL116" s="2">
        <v>13.2</v>
      </c>
      <c r="DM116" s="2">
        <v>11</v>
      </c>
      <c r="DN116" s="2">
        <v>8.8000000000000007</v>
      </c>
      <c r="DO116" s="2">
        <v>9.9</v>
      </c>
      <c r="DP116" s="2">
        <v>11.6</v>
      </c>
      <c r="DQ116" s="2">
        <v>17.7</v>
      </c>
      <c r="DR116" s="2">
        <v>11.4</v>
      </c>
      <c r="DS116" s="2">
        <v>10.1</v>
      </c>
      <c r="DT116" s="2">
        <v>10.4</v>
      </c>
      <c r="DU116" s="2">
        <v>12.7</v>
      </c>
      <c r="DV116" s="2">
        <v>11.9</v>
      </c>
      <c r="DW116" s="2">
        <v>11.7</v>
      </c>
      <c r="DX116" s="2">
        <v>11.3</v>
      </c>
      <c r="DY116" s="2">
        <v>9.5</v>
      </c>
      <c r="DZ116" s="2">
        <v>9.6999999999999993</v>
      </c>
      <c r="EA116" s="2">
        <v>10.4</v>
      </c>
      <c r="EB116" s="2">
        <v>11</v>
      </c>
      <c r="EC116" s="2">
        <v>17.899999999999999</v>
      </c>
      <c r="ED116" s="2">
        <v>10.8</v>
      </c>
      <c r="EE116" s="2">
        <v>10</v>
      </c>
      <c r="EF116" s="2">
        <v>9.5</v>
      </c>
      <c r="EG116" s="2">
        <v>10.4</v>
      </c>
      <c r="EH116" s="2">
        <v>9.9</v>
      </c>
      <c r="EI116" s="2">
        <v>14.6</v>
      </c>
      <c r="EJ116" s="2">
        <v>10.3</v>
      </c>
      <c r="EK116" s="2">
        <v>9</v>
      </c>
      <c r="EL116" s="2">
        <v>9.5</v>
      </c>
      <c r="EM116" s="2">
        <v>10</v>
      </c>
      <c r="EN116" s="2">
        <v>12.5</v>
      </c>
      <c r="EO116" s="2">
        <v>15.2</v>
      </c>
      <c r="EP116" s="2">
        <v>10</v>
      </c>
      <c r="EQ116" s="2">
        <v>9.8000000000000007</v>
      </c>
      <c r="ER116" s="2">
        <v>12</v>
      </c>
      <c r="ES116" s="2">
        <v>13.8</v>
      </c>
      <c r="ET116" s="2">
        <v>13.5</v>
      </c>
      <c r="EU116" s="2">
        <v>11.2</v>
      </c>
      <c r="EV116" s="2">
        <v>11.6</v>
      </c>
      <c r="EW116" s="2">
        <v>11</v>
      </c>
      <c r="EX116" s="2">
        <v>10.199999999999999</v>
      </c>
      <c r="EY116" s="2">
        <v>10.1</v>
      </c>
      <c r="EZ116" s="2">
        <v>11.1</v>
      </c>
      <c r="FA116" s="2">
        <v>16.600000000000001</v>
      </c>
      <c r="FB116" s="2">
        <v>8.1</v>
      </c>
      <c r="FC116" s="2">
        <v>8.5</v>
      </c>
      <c r="FD116" s="2">
        <v>10.5</v>
      </c>
      <c r="FE116" s="2">
        <v>12.3</v>
      </c>
      <c r="FF116" s="2">
        <v>10.3</v>
      </c>
      <c r="FG116" s="2">
        <v>10.3</v>
      </c>
      <c r="FH116" s="2">
        <v>9.5</v>
      </c>
      <c r="FI116" s="2">
        <v>10.3</v>
      </c>
      <c r="FJ116" s="2">
        <v>9.4</v>
      </c>
      <c r="FK116" s="2">
        <v>9.8000000000000007</v>
      </c>
      <c r="FL116" s="2">
        <v>10.9</v>
      </c>
      <c r="FM116" s="2">
        <v>15.2</v>
      </c>
      <c r="FN116" s="2">
        <v>9.1999999999999993</v>
      </c>
      <c r="FO116" s="2">
        <v>8.6</v>
      </c>
      <c r="FP116" s="2">
        <v>9.9</v>
      </c>
      <c r="FQ116" s="2">
        <v>10.8</v>
      </c>
      <c r="FR116" s="2">
        <v>10.5</v>
      </c>
      <c r="FS116" s="2">
        <v>9.5</v>
      </c>
      <c r="FT116" s="2">
        <v>9.6</v>
      </c>
      <c r="FU116" s="2">
        <v>9.5</v>
      </c>
      <c r="FV116" s="2">
        <v>8.5</v>
      </c>
      <c r="FW116" s="2">
        <v>9.5</v>
      </c>
      <c r="FX116" s="2">
        <v>10.9</v>
      </c>
      <c r="FY116" s="2">
        <v>16</v>
      </c>
      <c r="FZ116" s="2">
        <v>8.9</v>
      </c>
      <c r="GA116" s="2">
        <v>7.5</v>
      </c>
      <c r="GB116" s="2">
        <v>9.1999999999999993</v>
      </c>
      <c r="GC116" s="2">
        <v>9.5</v>
      </c>
      <c r="GD116" s="2">
        <v>9.6</v>
      </c>
      <c r="GE116" s="2">
        <v>8.4</v>
      </c>
      <c r="GF116" s="2">
        <v>9.5</v>
      </c>
      <c r="GG116" s="2">
        <v>8.6</v>
      </c>
      <c r="GH116" s="2">
        <v>8.9</v>
      </c>
      <c r="GI116" s="2">
        <v>9.5</v>
      </c>
      <c r="GJ116" s="2">
        <v>10.3</v>
      </c>
      <c r="GK116" s="2">
        <v>16.2</v>
      </c>
      <c r="GL116" s="2">
        <v>8.6999999999999993</v>
      </c>
      <c r="GM116" s="2">
        <v>8.1999999999999993</v>
      </c>
      <c r="GN116" s="2">
        <v>8.8000000000000007</v>
      </c>
      <c r="GO116" s="2">
        <v>10.4</v>
      </c>
      <c r="GP116" s="2">
        <v>10.4</v>
      </c>
      <c r="GQ116" s="2">
        <v>9.6</v>
      </c>
      <c r="GR116" s="2">
        <v>9.1</v>
      </c>
      <c r="GS116" s="2">
        <v>8.1999999999999993</v>
      </c>
      <c r="GT116" s="2">
        <v>9.9</v>
      </c>
      <c r="GU116" s="2">
        <v>9.1999999999999993</v>
      </c>
      <c r="GV116" s="2">
        <v>10.199999999999999</v>
      </c>
      <c r="GW116" s="2">
        <v>15</v>
      </c>
      <c r="GX116" s="2">
        <v>8.5</v>
      </c>
      <c r="GY116" s="2">
        <v>7.9</v>
      </c>
      <c r="GZ116" s="2">
        <v>9.3000000000000007</v>
      </c>
      <c r="HA116" s="2">
        <v>10.4</v>
      </c>
      <c r="HB116" s="2">
        <v>9.3000000000000007</v>
      </c>
      <c r="HC116" s="2">
        <v>9.1999999999999993</v>
      </c>
      <c r="HD116" s="2">
        <v>9.1999999999999993</v>
      </c>
      <c r="HE116" s="2">
        <v>8.1999999999999993</v>
      </c>
      <c r="HF116" s="2">
        <v>8.5</v>
      </c>
      <c r="HG116" s="2">
        <v>7.8</v>
      </c>
      <c r="HH116" s="2">
        <v>8.6999999999999993</v>
      </c>
      <c r="HI116" s="2">
        <v>13.7</v>
      </c>
      <c r="HJ116" s="2">
        <v>7.1</v>
      </c>
      <c r="HK116" s="2">
        <v>6.7</v>
      </c>
      <c r="HL116" s="2">
        <v>7.2</v>
      </c>
      <c r="HM116" s="2">
        <v>7.4</v>
      </c>
      <c r="HN116" s="2">
        <v>7.3</v>
      </c>
      <c r="HO116" s="2">
        <v>8.1</v>
      </c>
      <c r="HP116" s="2">
        <v>5.9</v>
      </c>
      <c r="HQ116" s="2">
        <v>5.9</v>
      </c>
      <c r="HR116" s="2">
        <v>6.4</v>
      </c>
      <c r="HS116" s="2">
        <v>7</v>
      </c>
      <c r="HT116" s="2">
        <v>8.9</v>
      </c>
      <c r="HU116" s="2">
        <v>13</v>
      </c>
      <c r="HV116" s="2">
        <v>7.4</v>
      </c>
      <c r="HW116" s="2">
        <v>6.7</v>
      </c>
      <c r="HX116" s="2">
        <v>8.1</v>
      </c>
      <c r="HY116" s="2">
        <v>9.6999999999999993</v>
      </c>
      <c r="HZ116" s="2">
        <v>9.3000000000000007</v>
      </c>
      <c r="IA116" s="2">
        <v>8.8000000000000007</v>
      </c>
      <c r="IB116" s="2">
        <v>8.4</v>
      </c>
      <c r="IC116" s="2">
        <v>8.1999999999999993</v>
      </c>
      <c r="ID116" s="2">
        <v>8.3000000000000007</v>
      </c>
      <c r="IE116" s="2">
        <v>9.6999999999999993</v>
      </c>
      <c r="IF116" s="2">
        <v>11.9</v>
      </c>
      <c r="IG116" s="2">
        <v>16.2</v>
      </c>
      <c r="IH116" s="2">
        <v>10.199999999999999</v>
      </c>
      <c r="II116" s="2">
        <v>9.3000000000000007</v>
      </c>
      <c r="IJ116" s="2">
        <v>10.6</v>
      </c>
      <c r="IK116" s="2">
        <v>10.7</v>
      </c>
      <c r="IL116" s="2">
        <v>11.5</v>
      </c>
      <c r="IM116" s="2">
        <v>10.3</v>
      </c>
      <c r="IN116" s="2">
        <v>9.6</v>
      </c>
      <c r="IO116" s="2">
        <v>10.199999999999999</v>
      </c>
      <c r="IP116" s="2">
        <v>9.5</v>
      </c>
      <c r="IQ116" s="2">
        <v>9.3000000000000007</v>
      </c>
      <c r="IR116" s="2">
        <v>11.9</v>
      </c>
      <c r="IS116" s="2">
        <v>18</v>
      </c>
      <c r="IT116" s="2">
        <v>10.6</v>
      </c>
      <c r="IU116" s="2">
        <v>9.1999999999999993</v>
      </c>
      <c r="IV116" s="2">
        <v>11</v>
      </c>
      <c r="IW116" s="2">
        <v>11.8</v>
      </c>
      <c r="IX116" s="2">
        <v>11.1</v>
      </c>
      <c r="IY116" s="2">
        <v>10.8</v>
      </c>
      <c r="IZ116" s="2">
        <v>9.6999999999999993</v>
      </c>
      <c r="JA116" s="2">
        <v>9.6</v>
      </c>
      <c r="JB116" s="2">
        <v>9.9</v>
      </c>
      <c r="JC116" s="2">
        <v>10.199999999999999</v>
      </c>
      <c r="JD116" s="2">
        <v>11.2</v>
      </c>
      <c r="JE116" s="2">
        <v>17.5</v>
      </c>
      <c r="JF116" s="2">
        <v>10.9</v>
      </c>
      <c r="JG116" s="2">
        <v>10.1</v>
      </c>
      <c r="JH116" s="2">
        <v>11.1</v>
      </c>
      <c r="JI116" s="2">
        <v>12.5</v>
      </c>
      <c r="JJ116" s="2">
        <v>11.1</v>
      </c>
      <c r="JK116" s="2">
        <v>11.6</v>
      </c>
      <c r="JL116" s="2">
        <v>10.6</v>
      </c>
      <c r="JM116" s="2">
        <v>10.5</v>
      </c>
      <c r="JN116" s="2">
        <v>11</v>
      </c>
      <c r="JO116" s="2">
        <v>9.1</v>
      </c>
      <c r="JP116" s="2">
        <v>10.9</v>
      </c>
      <c r="JQ116" s="2">
        <v>17.600000000000001</v>
      </c>
      <c r="JR116" s="2">
        <v>10.8</v>
      </c>
      <c r="JS116" s="2">
        <v>10.4</v>
      </c>
      <c r="JT116" s="2">
        <v>11.9</v>
      </c>
      <c r="JU116" s="2">
        <v>13.7</v>
      </c>
      <c r="JV116" s="2">
        <v>12.8</v>
      </c>
      <c r="JW116" s="2">
        <v>13.3</v>
      </c>
      <c r="JX116" s="2">
        <v>11.7</v>
      </c>
      <c r="JY116" s="2">
        <v>11.4</v>
      </c>
      <c r="JZ116" s="2">
        <v>12.6</v>
      </c>
      <c r="KA116" s="2">
        <v>11.5</v>
      </c>
      <c r="KB116" s="2">
        <v>14.1</v>
      </c>
      <c r="KC116" s="2">
        <v>20.3</v>
      </c>
      <c r="KD116" s="2">
        <v>13.5</v>
      </c>
      <c r="KE116" s="2">
        <v>13.7</v>
      </c>
      <c r="KF116" s="2">
        <v>15</v>
      </c>
      <c r="KG116" s="2">
        <v>15.3</v>
      </c>
      <c r="KH116" s="2">
        <v>14.4</v>
      </c>
      <c r="KI116" s="2">
        <v>13.6</v>
      </c>
      <c r="KJ116" s="2">
        <v>13.8</v>
      </c>
      <c r="KK116" s="2">
        <v>14.3</v>
      </c>
      <c r="KL116" s="2">
        <v>15.6</v>
      </c>
      <c r="KM116" s="2">
        <v>16</v>
      </c>
      <c r="KN116" s="2">
        <v>16.7</v>
      </c>
      <c r="KO116" s="2">
        <v>23.5</v>
      </c>
      <c r="KP116" s="2">
        <v>15.4</v>
      </c>
      <c r="KQ116" s="2">
        <v>14.9</v>
      </c>
      <c r="KR116" s="2">
        <v>16.7</v>
      </c>
      <c r="KS116" s="2">
        <v>15.9</v>
      </c>
      <c r="KT116" s="2">
        <v>15.9</v>
      </c>
      <c r="KU116" s="2">
        <v>16.100000000000001</v>
      </c>
      <c r="KV116" s="2">
        <v>13.6</v>
      </c>
      <c r="KW116" s="2">
        <v>13.9</v>
      </c>
      <c r="KX116" s="2">
        <v>13.7</v>
      </c>
      <c r="KY116" s="2">
        <v>15.8</v>
      </c>
      <c r="KZ116" s="2">
        <v>18.600000000000001</v>
      </c>
      <c r="LA116" s="2">
        <v>23.6</v>
      </c>
      <c r="LB116" s="2">
        <v>15.6</v>
      </c>
      <c r="LC116" s="2">
        <v>15.4</v>
      </c>
      <c r="LD116" s="2">
        <v>17.399999999999999</v>
      </c>
      <c r="LE116" s="2">
        <v>16.899999999999999</v>
      </c>
      <c r="LF116" s="2">
        <v>15.9</v>
      </c>
      <c r="LG116" s="2">
        <v>15</v>
      </c>
      <c r="LH116" s="2">
        <v>14.6</v>
      </c>
      <c r="LI116" s="2">
        <v>14.3</v>
      </c>
      <c r="LJ116" s="2">
        <v>15</v>
      </c>
      <c r="LK116" s="2">
        <v>15.5</v>
      </c>
      <c r="LL116" s="2">
        <v>16.899999999999999</v>
      </c>
      <c r="LM116" s="2">
        <v>24</v>
      </c>
      <c r="LN116" s="2">
        <v>15.2</v>
      </c>
      <c r="LO116" s="2">
        <v>13.9</v>
      </c>
      <c r="LP116" s="2">
        <v>18.2</v>
      </c>
      <c r="LQ116" s="2">
        <v>17.7</v>
      </c>
      <c r="LR116" s="2">
        <v>16.899999999999999</v>
      </c>
      <c r="LS116" s="2">
        <v>14.3</v>
      </c>
      <c r="LT116" s="2">
        <v>13.8</v>
      </c>
      <c r="LU116" s="2">
        <v>12.8</v>
      </c>
      <c r="LV116" s="2">
        <v>12.7</v>
      </c>
      <c r="LW116" s="2">
        <v>14.6</v>
      </c>
      <c r="LX116" s="2">
        <v>16.600000000000001</v>
      </c>
      <c r="LY116" s="2">
        <v>22.1</v>
      </c>
      <c r="LZ116" s="2">
        <v>15</v>
      </c>
      <c r="MA116" s="2">
        <v>13.8</v>
      </c>
      <c r="MB116" s="2">
        <v>16.3</v>
      </c>
      <c r="MC116" s="2">
        <v>16.2</v>
      </c>
      <c r="MD116" s="2">
        <v>15.7</v>
      </c>
      <c r="ME116" s="2">
        <v>15.8</v>
      </c>
      <c r="MF116" s="2">
        <v>16.100000000000001</v>
      </c>
      <c r="MG116" s="2">
        <v>15.4</v>
      </c>
      <c r="MH116" s="2">
        <v>15.7</v>
      </c>
      <c r="MI116" s="2">
        <v>15.3</v>
      </c>
      <c r="MJ116" s="2">
        <v>16.899999999999999</v>
      </c>
      <c r="MK116" s="2">
        <v>24.1</v>
      </c>
      <c r="ML116" s="2">
        <v>15</v>
      </c>
      <c r="MM116" s="2">
        <v>14.8</v>
      </c>
      <c r="MN116" s="2">
        <v>17.3</v>
      </c>
      <c r="MO116" s="2">
        <v>17.5</v>
      </c>
      <c r="MP116" s="2">
        <v>17.2</v>
      </c>
    </row>
    <row r="117" spans="1:354" x14ac:dyDescent="0.25">
      <c r="A117" t="s">
        <v>115</v>
      </c>
      <c r="B117" s="12" t="s">
        <v>335</v>
      </c>
      <c r="C117" t="s">
        <v>215</v>
      </c>
      <c r="D117" t="str">
        <f t="shared" si="1"/>
        <v>Footwear &amp; other personal accessory retailing</v>
      </c>
      <c r="E117" s="2">
        <v>1.9</v>
      </c>
      <c r="F117" s="2">
        <v>1.9</v>
      </c>
      <c r="G117" s="2">
        <v>1.8</v>
      </c>
      <c r="H117" s="2">
        <v>1.8</v>
      </c>
      <c r="I117" s="2">
        <v>1.7</v>
      </c>
      <c r="J117" s="2">
        <v>1.7</v>
      </c>
      <c r="K117" s="2">
        <v>1.6</v>
      </c>
      <c r="L117" s="2">
        <v>1.9</v>
      </c>
      <c r="M117" s="2">
        <v>2.6</v>
      </c>
      <c r="N117" s="2">
        <v>1.5</v>
      </c>
      <c r="O117" s="2">
        <v>1.7</v>
      </c>
      <c r="P117" s="2">
        <v>1.9</v>
      </c>
      <c r="Q117" s="2">
        <v>2</v>
      </c>
      <c r="R117" s="2">
        <v>1.9</v>
      </c>
      <c r="S117" s="2">
        <v>1.9</v>
      </c>
      <c r="T117" s="2">
        <v>1.8</v>
      </c>
      <c r="U117" s="2">
        <v>1.9</v>
      </c>
      <c r="V117" s="2">
        <v>1.9</v>
      </c>
      <c r="W117" s="2">
        <v>1.9</v>
      </c>
      <c r="X117" s="2">
        <v>2.1</v>
      </c>
      <c r="Y117" s="2">
        <v>2.9</v>
      </c>
      <c r="Z117" s="2">
        <v>1.7</v>
      </c>
      <c r="AA117" s="2">
        <v>1.9</v>
      </c>
      <c r="AB117" s="2">
        <v>2.2000000000000002</v>
      </c>
      <c r="AC117" s="2">
        <v>2.2000000000000002</v>
      </c>
      <c r="AD117" s="2">
        <v>2.6</v>
      </c>
      <c r="AE117" s="2">
        <v>2.2000000000000002</v>
      </c>
      <c r="AF117" s="2">
        <v>2.2000000000000002</v>
      </c>
      <c r="AG117" s="2">
        <v>2.2000000000000002</v>
      </c>
      <c r="AH117" s="2">
        <v>2.1</v>
      </c>
      <c r="AI117" s="2">
        <v>2.4</v>
      </c>
      <c r="AJ117" s="2">
        <v>2.6</v>
      </c>
      <c r="AK117" s="2">
        <v>3.4</v>
      </c>
      <c r="AL117" s="2">
        <v>2.2999999999999998</v>
      </c>
      <c r="AM117" s="2">
        <v>2.4</v>
      </c>
      <c r="AN117" s="2">
        <v>2.4</v>
      </c>
      <c r="AO117" s="2">
        <v>2.4</v>
      </c>
      <c r="AP117" s="2">
        <v>2.8</v>
      </c>
      <c r="AQ117" s="2">
        <v>2.4</v>
      </c>
      <c r="AR117" s="2">
        <v>2.2999999999999998</v>
      </c>
      <c r="AS117" s="2">
        <v>2.2999999999999998</v>
      </c>
      <c r="AT117" s="2">
        <v>2.4</v>
      </c>
      <c r="AU117" s="2">
        <v>2.5</v>
      </c>
      <c r="AV117" s="2">
        <v>2.7</v>
      </c>
      <c r="AW117" s="2">
        <v>3.6</v>
      </c>
      <c r="AX117" s="2">
        <v>2.4</v>
      </c>
      <c r="AY117" s="2">
        <v>2.4</v>
      </c>
      <c r="AZ117" s="2">
        <v>2.2999999999999998</v>
      </c>
      <c r="BA117" s="2">
        <v>2.5</v>
      </c>
      <c r="BB117" s="2">
        <v>2.7</v>
      </c>
      <c r="BC117" s="2">
        <v>2.2999999999999998</v>
      </c>
      <c r="BD117" s="2">
        <v>2.4</v>
      </c>
      <c r="BE117" s="2">
        <v>2.2999999999999998</v>
      </c>
      <c r="BF117" s="2">
        <v>2.4</v>
      </c>
      <c r="BG117" s="2">
        <v>2.5</v>
      </c>
      <c r="BH117" s="2">
        <v>2.5</v>
      </c>
      <c r="BI117" s="2">
        <v>3.7</v>
      </c>
      <c r="BJ117" s="2">
        <v>2.2999999999999998</v>
      </c>
      <c r="BK117" s="2">
        <v>2.4</v>
      </c>
      <c r="BL117" s="2">
        <v>2.5</v>
      </c>
      <c r="BM117" s="2">
        <v>2.8</v>
      </c>
      <c r="BN117" s="2">
        <v>3</v>
      </c>
      <c r="BO117" s="2">
        <v>2.7</v>
      </c>
      <c r="BP117" s="2">
        <v>2.7</v>
      </c>
      <c r="BQ117" s="2">
        <v>2.4</v>
      </c>
      <c r="BR117" s="2">
        <v>2.6</v>
      </c>
      <c r="BS117" s="2">
        <v>2.8</v>
      </c>
      <c r="BT117" s="2">
        <v>2.7</v>
      </c>
      <c r="BU117" s="2">
        <v>4.2</v>
      </c>
      <c r="BV117" s="2">
        <v>2.5</v>
      </c>
      <c r="BW117" s="2">
        <v>3</v>
      </c>
      <c r="BX117" s="2">
        <v>2.7</v>
      </c>
      <c r="BY117" s="2">
        <v>2.8</v>
      </c>
      <c r="BZ117" s="2">
        <v>3</v>
      </c>
      <c r="CA117" s="2">
        <v>2.8</v>
      </c>
      <c r="CB117" s="2">
        <v>2.7</v>
      </c>
      <c r="CC117" s="2">
        <v>2.9</v>
      </c>
      <c r="CD117" s="2">
        <v>2.7</v>
      </c>
      <c r="CE117" s="2">
        <v>2.7</v>
      </c>
      <c r="CF117" s="2">
        <v>3.2</v>
      </c>
      <c r="CG117" s="2">
        <v>4.3</v>
      </c>
      <c r="CH117" s="2">
        <v>2.6</v>
      </c>
      <c r="CI117" s="2">
        <v>2.8</v>
      </c>
      <c r="CJ117" s="2">
        <v>2.7</v>
      </c>
      <c r="CK117" s="2">
        <v>2.7</v>
      </c>
      <c r="CL117" s="2">
        <v>2.9</v>
      </c>
      <c r="CM117" s="2">
        <v>2.8</v>
      </c>
      <c r="CN117" s="2">
        <v>2.5</v>
      </c>
      <c r="CO117" s="2">
        <v>2.6</v>
      </c>
      <c r="CP117" s="2">
        <v>2.7</v>
      </c>
      <c r="CQ117" s="2">
        <v>2.7</v>
      </c>
      <c r="CR117" s="2">
        <v>3</v>
      </c>
      <c r="CS117" s="2">
        <v>4.2</v>
      </c>
      <c r="CT117" s="2">
        <v>2.6</v>
      </c>
      <c r="CU117" s="2">
        <v>2.6</v>
      </c>
      <c r="CV117" s="2">
        <v>2.8</v>
      </c>
      <c r="CW117" s="2">
        <v>2.9</v>
      </c>
      <c r="CX117" s="2">
        <v>3.1</v>
      </c>
      <c r="CY117" s="2">
        <v>2.9</v>
      </c>
      <c r="CZ117" s="2">
        <v>2.7</v>
      </c>
      <c r="DA117" s="2">
        <v>2.8</v>
      </c>
      <c r="DB117" s="2">
        <v>2.8</v>
      </c>
      <c r="DC117" s="2">
        <v>3</v>
      </c>
      <c r="DD117" s="2">
        <v>3.1</v>
      </c>
      <c r="DE117" s="2">
        <v>4.4000000000000004</v>
      </c>
      <c r="DF117" s="2">
        <v>2.9</v>
      </c>
      <c r="DG117" s="2">
        <v>3</v>
      </c>
      <c r="DH117" s="2">
        <v>3</v>
      </c>
      <c r="DI117" s="2">
        <v>3</v>
      </c>
      <c r="DJ117" s="2">
        <v>3.1</v>
      </c>
      <c r="DK117" s="2">
        <v>3</v>
      </c>
      <c r="DL117" s="2">
        <v>3.2</v>
      </c>
      <c r="DM117" s="2">
        <v>2.9</v>
      </c>
      <c r="DN117" s="2">
        <v>2.6</v>
      </c>
      <c r="DO117" s="2">
        <v>2.9</v>
      </c>
      <c r="DP117" s="2">
        <v>3.1</v>
      </c>
      <c r="DQ117" s="2">
        <v>4.7</v>
      </c>
      <c r="DR117" s="2">
        <v>3.1</v>
      </c>
      <c r="DS117" s="2">
        <v>2.9</v>
      </c>
      <c r="DT117" s="2">
        <v>3</v>
      </c>
      <c r="DU117" s="2">
        <v>3.3</v>
      </c>
      <c r="DV117" s="2">
        <v>3.2</v>
      </c>
      <c r="DW117" s="2">
        <v>3.1</v>
      </c>
      <c r="DX117" s="2">
        <v>3.1</v>
      </c>
      <c r="DY117" s="2">
        <v>2.8</v>
      </c>
      <c r="DZ117" s="2">
        <v>2.9</v>
      </c>
      <c r="EA117" s="2">
        <v>3.4</v>
      </c>
      <c r="EB117" s="2">
        <v>3.2</v>
      </c>
      <c r="EC117" s="2">
        <v>4.8</v>
      </c>
      <c r="ED117" s="2">
        <v>3.1</v>
      </c>
      <c r="EE117" s="2">
        <v>2.9</v>
      </c>
      <c r="EF117" s="2">
        <v>3.1</v>
      </c>
      <c r="EG117" s="2">
        <v>3.3</v>
      </c>
      <c r="EH117" s="2">
        <v>3</v>
      </c>
      <c r="EI117" s="2">
        <v>3.8</v>
      </c>
      <c r="EJ117" s="2">
        <v>3.2</v>
      </c>
      <c r="EK117" s="2">
        <v>2.9</v>
      </c>
      <c r="EL117" s="2">
        <v>3.5</v>
      </c>
      <c r="EM117" s="2">
        <v>3.6</v>
      </c>
      <c r="EN117" s="2">
        <v>4.0999999999999996</v>
      </c>
      <c r="EO117" s="2">
        <v>5.8</v>
      </c>
      <c r="EP117" s="2">
        <v>3.3</v>
      </c>
      <c r="EQ117" s="2">
        <v>3.5</v>
      </c>
      <c r="ER117" s="2">
        <v>3.4</v>
      </c>
      <c r="ES117" s="2">
        <v>3.4</v>
      </c>
      <c r="ET117" s="2">
        <v>3.6</v>
      </c>
      <c r="EU117" s="2">
        <v>3.5</v>
      </c>
      <c r="EV117" s="2">
        <v>3.4</v>
      </c>
      <c r="EW117" s="2">
        <v>3.4</v>
      </c>
      <c r="EX117" s="2">
        <v>3.1</v>
      </c>
      <c r="EY117" s="2">
        <v>3.1</v>
      </c>
      <c r="EZ117" s="2">
        <v>3.3</v>
      </c>
      <c r="FA117" s="2">
        <v>4.8</v>
      </c>
      <c r="FB117" s="2">
        <v>3.1</v>
      </c>
      <c r="FC117" s="2">
        <v>3.2</v>
      </c>
      <c r="FD117" s="2">
        <v>3.3</v>
      </c>
      <c r="FE117" s="2">
        <v>3.4</v>
      </c>
      <c r="FF117" s="2">
        <v>3.5</v>
      </c>
      <c r="FG117" s="2">
        <v>3.8</v>
      </c>
      <c r="FH117" s="2">
        <v>3.2</v>
      </c>
      <c r="FI117" s="2">
        <v>3.5</v>
      </c>
      <c r="FJ117" s="2">
        <v>3.2</v>
      </c>
      <c r="FK117" s="2">
        <v>3.8</v>
      </c>
      <c r="FL117" s="2">
        <v>4.5</v>
      </c>
      <c r="FM117" s="2">
        <v>6.3</v>
      </c>
      <c r="FN117" s="2">
        <v>4</v>
      </c>
      <c r="FO117" s="2">
        <v>3.9</v>
      </c>
      <c r="FP117" s="2">
        <v>3.9</v>
      </c>
      <c r="FQ117" s="2">
        <v>3.8</v>
      </c>
      <c r="FR117" s="2">
        <v>4.0999999999999996</v>
      </c>
      <c r="FS117" s="2">
        <v>4.3</v>
      </c>
      <c r="FT117" s="2">
        <v>3.7</v>
      </c>
      <c r="FU117" s="2">
        <v>3.8</v>
      </c>
      <c r="FV117" s="2">
        <v>3.6</v>
      </c>
      <c r="FW117" s="2">
        <v>4.2</v>
      </c>
      <c r="FX117" s="2">
        <v>4.2</v>
      </c>
      <c r="FY117" s="2">
        <v>5.8</v>
      </c>
      <c r="FZ117" s="2">
        <v>4.3</v>
      </c>
      <c r="GA117" s="2">
        <v>3.8</v>
      </c>
      <c r="GB117" s="2">
        <v>4.0999999999999996</v>
      </c>
      <c r="GC117" s="2">
        <v>4.0999999999999996</v>
      </c>
      <c r="GD117" s="2">
        <v>4.4000000000000004</v>
      </c>
      <c r="GE117" s="2">
        <v>3.7</v>
      </c>
      <c r="GF117" s="2">
        <v>4.3</v>
      </c>
      <c r="GG117" s="2">
        <v>4.5999999999999996</v>
      </c>
      <c r="GH117" s="2">
        <v>4.3</v>
      </c>
      <c r="GI117" s="2">
        <v>4.5999999999999996</v>
      </c>
      <c r="GJ117" s="2">
        <v>4.9000000000000004</v>
      </c>
      <c r="GK117" s="2">
        <v>6.3</v>
      </c>
      <c r="GL117" s="2">
        <v>4.8</v>
      </c>
      <c r="GM117" s="2">
        <v>4.5999999999999996</v>
      </c>
      <c r="GN117" s="2">
        <v>4.5999999999999996</v>
      </c>
      <c r="GO117" s="2">
        <v>4.5</v>
      </c>
      <c r="GP117" s="2">
        <v>4.5</v>
      </c>
      <c r="GQ117" s="2">
        <v>4.2</v>
      </c>
      <c r="GR117" s="2">
        <v>3.9</v>
      </c>
      <c r="GS117" s="2">
        <v>4</v>
      </c>
      <c r="GT117" s="2">
        <v>4.3</v>
      </c>
      <c r="GU117" s="2">
        <v>4.5</v>
      </c>
      <c r="GV117" s="2">
        <v>4.8</v>
      </c>
      <c r="GW117" s="2">
        <v>6.4</v>
      </c>
      <c r="GX117" s="2">
        <v>4.8</v>
      </c>
      <c r="GY117" s="2">
        <v>4.5</v>
      </c>
      <c r="GZ117" s="2">
        <v>4.5</v>
      </c>
      <c r="HA117" s="2">
        <v>5</v>
      </c>
      <c r="HB117" s="2">
        <v>4.8</v>
      </c>
      <c r="HC117" s="2">
        <v>4.5</v>
      </c>
      <c r="HD117" s="2">
        <v>4.4000000000000004</v>
      </c>
      <c r="HE117" s="2">
        <v>4.0999999999999996</v>
      </c>
      <c r="HF117" s="2">
        <v>4.3</v>
      </c>
      <c r="HG117" s="2">
        <v>4.3</v>
      </c>
      <c r="HH117" s="2">
        <v>4.8</v>
      </c>
      <c r="HI117" s="2">
        <v>6.9</v>
      </c>
      <c r="HJ117" s="2">
        <v>4.4000000000000004</v>
      </c>
      <c r="HK117" s="2">
        <v>4.5</v>
      </c>
      <c r="HL117" s="2">
        <v>4.3</v>
      </c>
      <c r="HM117" s="2">
        <v>4.2</v>
      </c>
      <c r="HN117" s="2">
        <v>4.5999999999999996</v>
      </c>
      <c r="HO117" s="2">
        <v>4.5999999999999996</v>
      </c>
      <c r="HP117" s="2">
        <v>4.7</v>
      </c>
      <c r="HQ117" s="2">
        <v>5.3</v>
      </c>
      <c r="HR117" s="2">
        <v>5.4</v>
      </c>
      <c r="HS117" s="2">
        <v>4.5999999999999996</v>
      </c>
      <c r="HT117" s="2">
        <v>5.3</v>
      </c>
      <c r="HU117" s="2">
        <v>7.2</v>
      </c>
      <c r="HV117" s="2">
        <v>4.4000000000000004</v>
      </c>
      <c r="HW117" s="2">
        <v>4.0999999999999996</v>
      </c>
      <c r="HX117" s="2">
        <v>4.5999999999999996</v>
      </c>
      <c r="HY117" s="2">
        <v>5.0999999999999996</v>
      </c>
      <c r="HZ117" s="2">
        <v>5.0999999999999996</v>
      </c>
      <c r="IA117" s="2">
        <v>4.5999999999999996</v>
      </c>
      <c r="IB117" s="2">
        <v>4.3</v>
      </c>
      <c r="IC117" s="2">
        <v>4.5999999999999996</v>
      </c>
      <c r="ID117" s="2">
        <v>4.5999999999999996</v>
      </c>
      <c r="IE117" s="2">
        <v>5.0999999999999996</v>
      </c>
      <c r="IF117" s="2">
        <v>5.8</v>
      </c>
      <c r="IG117" s="2">
        <v>7.5</v>
      </c>
      <c r="IH117" s="2">
        <v>5.6</v>
      </c>
      <c r="II117" s="2">
        <v>5.2</v>
      </c>
      <c r="IJ117" s="2">
        <v>5.7</v>
      </c>
      <c r="IK117" s="2">
        <v>5.9</v>
      </c>
      <c r="IL117" s="2">
        <v>6.4</v>
      </c>
      <c r="IM117" s="2">
        <v>5.4</v>
      </c>
      <c r="IN117" s="2">
        <v>5.4</v>
      </c>
      <c r="IO117" s="2">
        <v>5.4</v>
      </c>
      <c r="IP117" s="2">
        <v>5.3</v>
      </c>
      <c r="IQ117" s="2">
        <v>5.9</v>
      </c>
      <c r="IR117" s="2">
        <v>6.6</v>
      </c>
      <c r="IS117" s="2">
        <v>9</v>
      </c>
      <c r="IT117" s="2">
        <v>6.4</v>
      </c>
      <c r="IU117" s="2">
        <v>5.8</v>
      </c>
      <c r="IV117" s="2">
        <v>6.4</v>
      </c>
      <c r="IW117" s="2">
        <v>6.5</v>
      </c>
      <c r="IX117" s="2">
        <v>6.6</v>
      </c>
      <c r="IY117" s="2">
        <v>5.5</v>
      </c>
      <c r="IZ117" s="2">
        <v>6</v>
      </c>
      <c r="JA117" s="2">
        <v>6.2</v>
      </c>
      <c r="JB117" s="2">
        <v>6.5</v>
      </c>
      <c r="JC117" s="2">
        <v>7.5</v>
      </c>
      <c r="JD117" s="2">
        <v>8.4</v>
      </c>
      <c r="JE117" s="2">
        <v>11.6</v>
      </c>
      <c r="JF117" s="2">
        <v>8.8000000000000007</v>
      </c>
      <c r="JG117" s="2">
        <v>6.9</v>
      </c>
      <c r="JH117" s="2">
        <v>7.2</v>
      </c>
      <c r="JI117" s="2">
        <v>7.6</v>
      </c>
      <c r="JJ117" s="2">
        <v>7.3</v>
      </c>
      <c r="JK117" s="2">
        <v>6.9</v>
      </c>
      <c r="JL117" s="2">
        <v>7.3</v>
      </c>
      <c r="JM117" s="2">
        <v>6.8</v>
      </c>
      <c r="JN117" s="2">
        <v>7.1</v>
      </c>
      <c r="JO117" s="2">
        <v>7.6</v>
      </c>
      <c r="JP117" s="2">
        <v>7.8</v>
      </c>
      <c r="JQ117" s="2">
        <v>10.9</v>
      </c>
      <c r="JR117" s="2">
        <v>7.3</v>
      </c>
      <c r="JS117" s="2">
        <v>7.2</v>
      </c>
      <c r="JT117" s="2">
        <v>7.4</v>
      </c>
      <c r="JU117" s="2">
        <v>7.3</v>
      </c>
      <c r="JV117" s="2">
        <v>7.1</v>
      </c>
      <c r="JW117" s="2">
        <v>7.1</v>
      </c>
      <c r="JX117" s="2">
        <v>7.1</v>
      </c>
      <c r="JY117" s="2">
        <v>7.5</v>
      </c>
      <c r="JZ117" s="2">
        <v>7.3</v>
      </c>
      <c r="KA117" s="2">
        <v>7.7</v>
      </c>
      <c r="KB117" s="2">
        <v>8.1999999999999993</v>
      </c>
      <c r="KC117" s="2">
        <v>11.3</v>
      </c>
      <c r="KD117" s="2">
        <v>7.7</v>
      </c>
      <c r="KE117" s="2">
        <v>7.5</v>
      </c>
      <c r="KF117" s="2">
        <v>8.4</v>
      </c>
      <c r="KG117" s="2">
        <v>8.1999999999999993</v>
      </c>
      <c r="KH117" s="2">
        <v>7.4</v>
      </c>
      <c r="KI117" s="2">
        <v>7.8</v>
      </c>
      <c r="KJ117" s="2">
        <v>7.3</v>
      </c>
      <c r="KK117" s="2">
        <v>8.1</v>
      </c>
      <c r="KL117" s="2">
        <v>7.6</v>
      </c>
      <c r="KM117" s="2">
        <v>8.5</v>
      </c>
      <c r="KN117" s="2">
        <v>8.9</v>
      </c>
      <c r="KO117" s="2">
        <v>12.1</v>
      </c>
      <c r="KP117" s="2">
        <v>7.9</v>
      </c>
      <c r="KQ117" s="2">
        <v>7.6</v>
      </c>
      <c r="KR117" s="2">
        <v>8.1</v>
      </c>
      <c r="KS117" s="2">
        <v>8.5</v>
      </c>
      <c r="KT117" s="2">
        <v>9.1</v>
      </c>
      <c r="KU117" s="2">
        <v>9.1</v>
      </c>
      <c r="KV117" s="2">
        <v>8.6</v>
      </c>
      <c r="KW117" s="2">
        <v>9</v>
      </c>
      <c r="KX117" s="2">
        <v>8.4</v>
      </c>
      <c r="KY117" s="2">
        <v>9.3000000000000007</v>
      </c>
      <c r="KZ117" s="2">
        <v>10</v>
      </c>
      <c r="LA117" s="2">
        <v>14.2</v>
      </c>
      <c r="LB117" s="2">
        <v>8.6999999999999993</v>
      </c>
      <c r="LC117" s="2">
        <v>8.6</v>
      </c>
      <c r="LD117" s="2">
        <v>7.6</v>
      </c>
      <c r="LE117" s="2">
        <v>8.1999999999999993</v>
      </c>
      <c r="LF117" s="2">
        <v>8.1999999999999993</v>
      </c>
      <c r="LG117" s="2">
        <v>7.7</v>
      </c>
      <c r="LH117" s="2">
        <v>7.7</v>
      </c>
      <c r="LI117" s="2">
        <v>7.8</v>
      </c>
      <c r="LJ117" s="2">
        <v>7.7</v>
      </c>
      <c r="LK117" s="2">
        <v>8.8000000000000007</v>
      </c>
      <c r="LL117" s="2">
        <v>9.5</v>
      </c>
      <c r="LM117" s="2">
        <v>14.4</v>
      </c>
      <c r="LN117" s="2">
        <v>9.3000000000000007</v>
      </c>
      <c r="LO117" s="2">
        <v>8.6999999999999993</v>
      </c>
      <c r="LP117" s="2">
        <v>9.4</v>
      </c>
      <c r="LQ117" s="2">
        <v>8.8000000000000007</v>
      </c>
      <c r="LR117" s="2">
        <v>10.6</v>
      </c>
      <c r="LS117" s="2">
        <v>7.6</v>
      </c>
      <c r="LT117" s="2">
        <v>7</v>
      </c>
      <c r="LU117" s="2">
        <v>7</v>
      </c>
      <c r="LV117" s="2">
        <v>6.9</v>
      </c>
      <c r="LW117" s="2">
        <v>6.6</v>
      </c>
      <c r="LX117" s="2">
        <v>6.8</v>
      </c>
      <c r="LY117" s="2">
        <v>11.6</v>
      </c>
      <c r="LZ117" s="2">
        <v>7.1</v>
      </c>
      <c r="MA117" s="2">
        <v>6.7</v>
      </c>
      <c r="MB117" s="2">
        <v>6.8</v>
      </c>
      <c r="MC117" s="2">
        <v>6.4</v>
      </c>
      <c r="MD117" s="2">
        <v>6.5</v>
      </c>
      <c r="ME117" s="2">
        <v>5.7</v>
      </c>
      <c r="MF117" s="2">
        <v>6.2</v>
      </c>
      <c r="MG117" s="2">
        <v>6.4</v>
      </c>
      <c r="MH117" s="2">
        <v>6.5</v>
      </c>
      <c r="MI117" s="2">
        <v>6</v>
      </c>
      <c r="MJ117" s="2">
        <v>6.8</v>
      </c>
      <c r="MK117" s="2">
        <v>12.3</v>
      </c>
      <c r="ML117" s="2">
        <v>5.7</v>
      </c>
      <c r="MM117" s="2">
        <v>5.9</v>
      </c>
      <c r="MN117" s="2">
        <v>5.5</v>
      </c>
      <c r="MO117" s="2">
        <v>5.5</v>
      </c>
      <c r="MP117" s="2">
        <v>5.8</v>
      </c>
    </row>
    <row r="118" spans="1:354" x14ac:dyDescent="0.25">
      <c r="A118" t="s">
        <v>116</v>
      </c>
      <c r="B118" s="12" t="s">
        <v>336</v>
      </c>
      <c r="C118" t="s">
        <v>215</v>
      </c>
      <c r="D118" t="str">
        <f t="shared" si="1"/>
        <v>Clothing, footwear &amp; personal accessory retailing</v>
      </c>
      <c r="E118" s="2">
        <v>8.6999999999999993</v>
      </c>
      <c r="F118" s="2">
        <v>9.3000000000000007</v>
      </c>
      <c r="G118" s="2">
        <v>8.6</v>
      </c>
      <c r="H118" s="2">
        <v>8.9</v>
      </c>
      <c r="I118" s="2">
        <v>7.5</v>
      </c>
      <c r="J118" s="2">
        <v>7.5</v>
      </c>
      <c r="K118" s="2">
        <v>7</v>
      </c>
      <c r="L118" s="2">
        <v>9</v>
      </c>
      <c r="M118" s="2">
        <v>13.8</v>
      </c>
      <c r="N118" s="2">
        <v>6.8</v>
      </c>
      <c r="O118" s="2">
        <v>7.3</v>
      </c>
      <c r="P118" s="2">
        <v>8.5</v>
      </c>
      <c r="Q118" s="2">
        <v>8.9</v>
      </c>
      <c r="R118" s="2">
        <v>8.9</v>
      </c>
      <c r="S118" s="2">
        <v>8.6</v>
      </c>
      <c r="T118" s="2">
        <v>7.8</v>
      </c>
      <c r="U118" s="2">
        <v>8.3000000000000007</v>
      </c>
      <c r="V118" s="2">
        <v>7.9</v>
      </c>
      <c r="W118" s="2">
        <v>8.4</v>
      </c>
      <c r="X118" s="2">
        <v>9.1</v>
      </c>
      <c r="Y118" s="2">
        <v>14.3</v>
      </c>
      <c r="Z118" s="2">
        <v>7.5</v>
      </c>
      <c r="AA118" s="2">
        <v>7.8</v>
      </c>
      <c r="AB118" s="2">
        <v>9.1999999999999993</v>
      </c>
      <c r="AC118" s="2">
        <v>9.6999999999999993</v>
      </c>
      <c r="AD118" s="2">
        <v>11.1</v>
      </c>
      <c r="AE118" s="2">
        <v>9.8000000000000007</v>
      </c>
      <c r="AF118" s="2">
        <v>10.4</v>
      </c>
      <c r="AG118" s="2">
        <v>10</v>
      </c>
      <c r="AH118" s="2">
        <v>9.1999999999999993</v>
      </c>
      <c r="AI118" s="2">
        <v>10.5</v>
      </c>
      <c r="AJ118" s="2">
        <v>11.8</v>
      </c>
      <c r="AK118" s="2">
        <v>15.9</v>
      </c>
      <c r="AL118" s="2">
        <v>10.1</v>
      </c>
      <c r="AM118" s="2">
        <v>9.9</v>
      </c>
      <c r="AN118" s="2">
        <v>10.7</v>
      </c>
      <c r="AO118" s="2">
        <v>10.5</v>
      </c>
      <c r="AP118" s="2">
        <v>12.1</v>
      </c>
      <c r="AQ118" s="2">
        <v>11.1</v>
      </c>
      <c r="AR118" s="2">
        <v>10.6</v>
      </c>
      <c r="AS118" s="2">
        <v>9.3000000000000007</v>
      </c>
      <c r="AT118" s="2">
        <v>9.5</v>
      </c>
      <c r="AU118" s="2">
        <v>10</v>
      </c>
      <c r="AV118" s="2">
        <v>11.2</v>
      </c>
      <c r="AW118" s="2">
        <v>16.5</v>
      </c>
      <c r="AX118" s="2">
        <v>9.4</v>
      </c>
      <c r="AY118" s="2">
        <v>10</v>
      </c>
      <c r="AZ118" s="2">
        <v>10</v>
      </c>
      <c r="BA118" s="2">
        <v>11.1</v>
      </c>
      <c r="BB118" s="2">
        <v>11.7</v>
      </c>
      <c r="BC118" s="2">
        <v>10</v>
      </c>
      <c r="BD118" s="2">
        <v>10.5</v>
      </c>
      <c r="BE118" s="2">
        <v>9.1999999999999993</v>
      </c>
      <c r="BF118" s="2">
        <v>9.9</v>
      </c>
      <c r="BG118" s="2">
        <v>10.4</v>
      </c>
      <c r="BH118" s="2">
        <v>10.8</v>
      </c>
      <c r="BI118" s="2">
        <v>16.8</v>
      </c>
      <c r="BJ118" s="2">
        <v>10</v>
      </c>
      <c r="BK118" s="2">
        <v>10.199999999999999</v>
      </c>
      <c r="BL118" s="2">
        <v>10.8</v>
      </c>
      <c r="BM118" s="2">
        <v>11.9</v>
      </c>
      <c r="BN118" s="2">
        <v>12.2</v>
      </c>
      <c r="BO118" s="2">
        <v>12.1</v>
      </c>
      <c r="BP118" s="2">
        <v>12.6</v>
      </c>
      <c r="BQ118" s="2">
        <v>10</v>
      </c>
      <c r="BR118" s="2">
        <v>10.8</v>
      </c>
      <c r="BS118" s="2">
        <v>11.4</v>
      </c>
      <c r="BT118" s="2">
        <v>12</v>
      </c>
      <c r="BU118" s="2">
        <v>18.899999999999999</v>
      </c>
      <c r="BV118" s="2">
        <v>9.9</v>
      </c>
      <c r="BW118" s="2">
        <v>12.9</v>
      </c>
      <c r="BX118" s="2">
        <v>11.5</v>
      </c>
      <c r="BY118" s="2">
        <v>11.4</v>
      </c>
      <c r="BZ118" s="2">
        <v>12.5</v>
      </c>
      <c r="CA118" s="2">
        <v>12</v>
      </c>
      <c r="CB118" s="2">
        <v>11.5</v>
      </c>
      <c r="CC118" s="2">
        <v>12.4</v>
      </c>
      <c r="CD118" s="2">
        <v>12</v>
      </c>
      <c r="CE118" s="2">
        <v>11.7</v>
      </c>
      <c r="CF118" s="2">
        <v>13.9</v>
      </c>
      <c r="CG118" s="2">
        <v>19.899999999999999</v>
      </c>
      <c r="CH118" s="2">
        <v>11.7</v>
      </c>
      <c r="CI118" s="2">
        <v>12</v>
      </c>
      <c r="CJ118" s="2">
        <v>12.1</v>
      </c>
      <c r="CK118" s="2">
        <v>12.2</v>
      </c>
      <c r="CL118" s="2">
        <v>13.4</v>
      </c>
      <c r="CM118" s="2">
        <v>13.3</v>
      </c>
      <c r="CN118" s="2">
        <v>11.3</v>
      </c>
      <c r="CO118" s="2">
        <v>12</v>
      </c>
      <c r="CP118" s="2">
        <v>12.5</v>
      </c>
      <c r="CQ118" s="2">
        <v>12.7</v>
      </c>
      <c r="CR118" s="2">
        <v>14.1</v>
      </c>
      <c r="CS118" s="2">
        <v>19.399999999999999</v>
      </c>
      <c r="CT118" s="2">
        <v>12.1</v>
      </c>
      <c r="CU118" s="2">
        <v>11.7</v>
      </c>
      <c r="CV118" s="2">
        <v>13.9</v>
      </c>
      <c r="CW118" s="2">
        <v>13.8</v>
      </c>
      <c r="CX118" s="2">
        <v>15.4</v>
      </c>
      <c r="CY118" s="2">
        <v>14.7</v>
      </c>
      <c r="CZ118" s="2">
        <v>13.3</v>
      </c>
      <c r="DA118" s="2">
        <v>13.5</v>
      </c>
      <c r="DB118" s="2">
        <v>12.3</v>
      </c>
      <c r="DC118" s="2">
        <v>13.6</v>
      </c>
      <c r="DD118" s="2">
        <v>14.1</v>
      </c>
      <c r="DE118" s="2">
        <v>17.7</v>
      </c>
      <c r="DF118" s="2">
        <v>12.6</v>
      </c>
      <c r="DG118" s="2">
        <v>14.3</v>
      </c>
      <c r="DH118" s="2">
        <v>13.6</v>
      </c>
      <c r="DI118" s="2">
        <v>13.9</v>
      </c>
      <c r="DJ118" s="2">
        <v>14.5</v>
      </c>
      <c r="DK118" s="2">
        <v>14.6</v>
      </c>
      <c r="DL118" s="2">
        <v>16.5</v>
      </c>
      <c r="DM118" s="2">
        <v>13.9</v>
      </c>
      <c r="DN118" s="2">
        <v>11.4</v>
      </c>
      <c r="DO118" s="2">
        <v>12.8</v>
      </c>
      <c r="DP118" s="2">
        <v>14.7</v>
      </c>
      <c r="DQ118" s="2">
        <v>22.4</v>
      </c>
      <c r="DR118" s="2">
        <v>14.5</v>
      </c>
      <c r="DS118" s="2">
        <v>13</v>
      </c>
      <c r="DT118" s="2">
        <v>13.4</v>
      </c>
      <c r="DU118" s="2">
        <v>16</v>
      </c>
      <c r="DV118" s="2">
        <v>15.1</v>
      </c>
      <c r="DW118" s="2">
        <v>14.8</v>
      </c>
      <c r="DX118" s="2">
        <v>14.3</v>
      </c>
      <c r="DY118" s="2">
        <v>12.3</v>
      </c>
      <c r="DZ118" s="2">
        <v>12.6</v>
      </c>
      <c r="EA118" s="2">
        <v>13.8</v>
      </c>
      <c r="EB118" s="2">
        <v>14.2</v>
      </c>
      <c r="EC118" s="2">
        <v>22.7</v>
      </c>
      <c r="ED118" s="2">
        <v>14</v>
      </c>
      <c r="EE118" s="2">
        <v>12.9</v>
      </c>
      <c r="EF118" s="2">
        <v>12.6</v>
      </c>
      <c r="EG118" s="2">
        <v>13.7</v>
      </c>
      <c r="EH118" s="2">
        <v>12.9</v>
      </c>
      <c r="EI118" s="2">
        <v>18.399999999999999</v>
      </c>
      <c r="EJ118" s="2">
        <v>13.5</v>
      </c>
      <c r="EK118" s="2">
        <v>11.9</v>
      </c>
      <c r="EL118" s="2">
        <v>13</v>
      </c>
      <c r="EM118" s="2">
        <v>13.6</v>
      </c>
      <c r="EN118" s="2">
        <v>16.600000000000001</v>
      </c>
      <c r="EO118" s="2">
        <v>21</v>
      </c>
      <c r="EP118" s="2">
        <v>13.3</v>
      </c>
      <c r="EQ118" s="2">
        <v>13.3</v>
      </c>
      <c r="ER118" s="2">
        <v>15.4</v>
      </c>
      <c r="ES118" s="2">
        <v>17.2</v>
      </c>
      <c r="ET118" s="2">
        <v>17.2</v>
      </c>
      <c r="EU118" s="2">
        <v>14.7</v>
      </c>
      <c r="EV118" s="2">
        <v>15.1</v>
      </c>
      <c r="EW118" s="2">
        <v>14.4</v>
      </c>
      <c r="EX118" s="2">
        <v>13.3</v>
      </c>
      <c r="EY118" s="2">
        <v>13.2</v>
      </c>
      <c r="EZ118" s="2">
        <v>14.4</v>
      </c>
      <c r="FA118" s="2">
        <v>21.3</v>
      </c>
      <c r="FB118" s="2">
        <v>11.3</v>
      </c>
      <c r="FC118" s="2">
        <v>11.7</v>
      </c>
      <c r="FD118" s="2">
        <v>13.8</v>
      </c>
      <c r="FE118" s="2">
        <v>15.7</v>
      </c>
      <c r="FF118" s="2">
        <v>13.8</v>
      </c>
      <c r="FG118" s="2">
        <v>14.1</v>
      </c>
      <c r="FH118" s="2">
        <v>12.6</v>
      </c>
      <c r="FI118" s="2">
        <v>13.8</v>
      </c>
      <c r="FJ118" s="2">
        <v>12.6</v>
      </c>
      <c r="FK118" s="2">
        <v>13.6</v>
      </c>
      <c r="FL118" s="2">
        <v>15.5</v>
      </c>
      <c r="FM118" s="2">
        <v>21.5</v>
      </c>
      <c r="FN118" s="2">
        <v>13.2</v>
      </c>
      <c r="FO118" s="2">
        <v>12.5</v>
      </c>
      <c r="FP118" s="2">
        <v>13.8</v>
      </c>
      <c r="FQ118" s="2">
        <v>14.7</v>
      </c>
      <c r="FR118" s="2">
        <v>14.5</v>
      </c>
      <c r="FS118" s="2">
        <v>13.8</v>
      </c>
      <c r="FT118" s="2">
        <v>13.3</v>
      </c>
      <c r="FU118" s="2">
        <v>13.3</v>
      </c>
      <c r="FV118" s="2">
        <v>12.2</v>
      </c>
      <c r="FW118" s="2">
        <v>13.7</v>
      </c>
      <c r="FX118" s="2">
        <v>15.2</v>
      </c>
      <c r="FY118" s="2">
        <v>21.9</v>
      </c>
      <c r="FZ118" s="2">
        <v>13.2</v>
      </c>
      <c r="GA118" s="2">
        <v>11.4</v>
      </c>
      <c r="GB118" s="2">
        <v>13.4</v>
      </c>
      <c r="GC118" s="2">
        <v>13.5</v>
      </c>
      <c r="GD118" s="2">
        <v>14</v>
      </c>
      <c r="GE118" s="2">
        <v>12.2</v>
      </c>
      <c r="GF118" s="2">
        <v>13.8</v>
      </c>
      <c r="GG118" s="2">
        <v>13.2</v>
      </c>
      <c r="GH118" s="2">
        <v>13.3</v>
      </c>
      <c r="GI118" s="2">
        <v>14.2</v>
      </c>
      <c r="GJ118" s="2">
        <v>15.2</v>
      </c>
      <c r="GK118" s="2">
        <v>22.5</v>
      </c>
      <c r="GL118" s="2">
        <v>13.5</v>
      </c>
      <c r="GM118" s="2">
        <v>12.8</v>
      </c>
      <c r="GN118" s="2">
        <v>13.5</v>
      </c>
      <c r="GO118" s="2">
        <v>14.9</v>
      </c>
      <c r="GP118" s="2">
        <v>14.9</v>
      </c>
      <c r="GQ118" s="2">
        <v>13.8</v>
      </c>
      <c r="GR118" s="2">
        <v>13</v>
      </c>
      <c r="GS118" s="2">
        <v>12.2</v>
      </c>
      <c r="GT118" s="2">
        <v>14.2</v>
      </c>
      <c r="GU118" s="2">
        <v>13.7</v>
      </c>
      <c r="GV118" s="2">
        <v>15</v>
      </c>
      <c r="GW118" s="2">
        <v>21.4</v>
      </c>
      <c r="GX118" s="2">
        <v>13.3</v>
      </c>
      <c r="GY118" s="2">
        <v>12.4</v>
      </c>
      <c r="GZ118" s="2">
        <v>13.8</v>
      </c>
      <c r="HA118" s="2">
        <v>15.4</v>
      </c>
      <c r="HB118" s="2">
        <v>14.1</v>
      </c>
      <c r="HC118" s="2">
        <v>13.7</v>
      </c>
      <c r="HD118" s="2">
        <v>13.6</v>
      </c>
      <c r="HE118" s="2">
        <v>12.3</v>
      </c>
      <c r="HF118" s="2">
        <v>12.8</v>
      </c>
      <c r="HG118" s="2">
        <v>12.1</v>
      </c>
      <c r="HH118" s="2">
        <v>13.5</v>
      </c>
      <c r="HI118" s="2">
        <v>20.6</v>
      </c>
      <c r="HJ118" s="2">
        <v>11.5</v>
      </c>
      <c r="HK118" s="2">
        <v>11.2</v>
      </c>
      <c r="HL118" s="2">
        <v>11.5</v>
      </c>
      <c r="HM118" s="2">
        <v>11.7</v>
      </c>
      <c r="HN118" s="2">
        <v>11.9</v>
      </c>
      <c r="HO118" s="2">
        <v>12.7</v>
      </c>
      <c r="HP118" s="2">
        <v>10.6</v>
      </c>
      <c r="HQ118" s="2">
        <v>11.2</v>
      </c>
      <c r="HR118" s="2">
        <v>11.8</v>
      </c>
      <c r="HS118" s="2">
        <v>11.6</v>
      </c>
      <c r="HT118" s="2">
        <v>14.1</v>
      </c>
      <c r="HU118" s="2">
        <v>20.3</v>
      </c>
      <c r="HV118" s="2">
        <v>11.7</v>
      </c>
      <c r="HW118" s="2">
        <v>10.8</v>
      </c>
      <c r="HX118" s="2">
        <v>12.7</v>
      </c>
      <c r="HY118" s="2">
        <v>14.8</v>
      </c>
      <c r="HZ118" s="2">
        <v>14.4</v>
      </c>
      <c r="IA118" s="2">
        <v>13.4</v>
      </c>
      <c r="IB118" s="2">
        <v>12.7</v>
      </c>
      <c r="IC118" s="2">
        <v>12.8</v>
      </c>
      <c r="ID118" s="2">
        <v>12.9</v>
      </c>
      <c r="IE118" s="2">
        <v>14.9</v>
      </c>
      <c r="IF118" s="2">
        <v>17.7</v>
      </c>
      <c r="IG118" s="2">
        <v>23.7</v>
      </c>
      <c r="IH118" s="2">
        <v>15.8</v>
      </c>
      <c r="II118" s="2">
        <v>14.5</v>
      </c>
      <c r="IJ118" s="2">
        <v>16.3</v>
      </c>
      <c r="IK118" s="2">
        <v>16.600000000000001</v>
      </c>
      <c r="IL118" s="2">
        <v>17.899999999999999</v>
      </c>
      <c r="IM118" s="2">
        <v>15.7</v>
      </c>
      <c r="IN118" s="2">
        <v>15</v>
      </c>
      <c r="IO118" s="2">
        <v>15.6</v>
      </c>
      <c r="IP118" s="2">
        <v>14.8</v>
      </c>
      <c r="IQ118" s="2">
        <v>15.3</v>
      </c>
      <c r="IR118" s="2">
        <v>18.600000000000001</v>
      </c>
      <c r="IS118" s="2">
        <v>27</v>
      </c>
      <c r="IT118" s="2">
        <v>17</v>
      </c>
      <c r="IU118" s="2">
        <v>15</v>
      </c>
      <c r="IV118" s="2">
        <v>17.5</v>
      </c>
      <c r="IW118" s="2">
        <v>18.3</v>
      </c>
      <c r="IX118" s="2">
        <v>17.7</v>
      </c>
      <c r="IY118" s="2">
        <v>16.3</v>
      </c>
      <c r="IZ118" s="2">
        <v>15.7</v>
      </c>
      <c r="JA118" s="2">
        <v>15.8</v>
      </c>
      <c r="JB118" s="2">
        <v>16.399999999999999</v>
      </c>
      <c r="JC118" s="2">
        <v>17.600000000000001</v>
      </c>
      <c r="JD118" s="2">
        <v>19.5</v>
      </c>
      <c r="JE118" s="2">
        <v>29.1</v>
      </c>
      <c r="JF118" s="2">
        <v>19.7</v>
      </c>
      <c r="JG118" s="2">
        <v>16.899999999999999</v>
      </c>
      <c r="JH118" s="2">
        <v>18.3</v>
      </c>
      <c r="JI118" s="2">
        <v>20.100000000000001</v>
      </c>
      <c r="JJ118" s="2">
        <v>18.399999999999999</v>
      </c>
      <c r="JK118" s="2">
        <v>18.5</v>
      </c>
      <c r="JL118" s="2">
        <v>17.899999999999999</v>
      </c>
      <c r="JM118" s="2">
        <v>17.3</v>
      </c>
      <c r="JN118" s="2">
        <v>18.100000000000001</v>
      </c>
      <c r="JO118" s="2">
        <v>16.7</v>
      </c>
      <c r="JP118" s="2">
        <v>18.7</v>
      </c>
      <c r="JQ118" s="2">
        <v>28.6</v>
      </c>
      <c r="JR118" s="2">
        <v>18.2</v>
      </c>
      <c r="JS118" s="2">
        <v>17.600000000000001</v>
      </c>
      <c r="JT118" s="2">
        <v>19.3</v>
      </c>
      <c r="JU118" s="2">
        <v>21</v>
      </c>
      <c r="JV118" s="2">
        <v>19.899999999999999</v>
      </c>
      <c r="JW118" s="2">
        <v>20.399999999999999</v>
      </c>
      <c r="JX118" s="2">
        <v>18.899999999999999</v>
      </c>
      <c r="JY118" s="2">
        <v>18.899999999999999</v>
      </c>
      <c r="JZ118" s="2">
        <v>19.899999999999999</v>
      </c>
      <c r="KA118" s="2">
        <v>19.2</v>
      </c>
      <c r="KB118" s="2">
        <v>22.3</v>
      </c>
      <c r="KC118" s="2">
        <v>31.7</v>
      </c>
      <c r="KD118" s="2">
        <v>21.1</v>
      </c>
      <c r="KE118" s="2">
        <v>21.2</v>
      </c>
      <c r="KF118" s="2">
        <v>23.4</v>
      </c>
      <c r="KG118" s="2">
        <v>23.5</v>
      </c>
      <c r="KH118" s="2">
        <v>21.8</v>
      </c>
      <c r="KI118" s="2">
        <v>21.4</v>
      </c>
      <c r="KJ118" s="2">
        <v>21.1</v>
      </c>
      <c r="KK118" s="2">
        <v>22.3</v>
      </c>
      <c r="KL118" s="2">
        <v>23.3</v>
      </c>
      <c r="KM118" s="2">
        <v>24.5</v>
      </c>
      <c r="KN118" s="2">
        <v>25.6</v>
      </c>
      <c r="KO118" s="2">
        <v>35.6</v>
      </c>
      <c r="KP118" s="2">
        <v>23.3</v>
      </c>
      <c r="KQ118" s="2">
        <v>22.6</v>
      </c>
      <c r="KR118" s="2">
        <v>24.8</v>
      </c>
      <c r="KS118" s="2">
        <v>24.4</v>
      </c>
      <c r="KT118" s="2">
        <v>24.9</v>
      </c>
      <c r="KU118" s="2">
        <v>25.2</v>
      </c>
      <c r="KV118" s="2">
        <v>22.1</v>
      </c>
      <c r="KW118" s="2">
        <v>22.8</v>
      </c>
      <c r="KX118" s="2">
        <v>22.1</v>
      </c>
      <c r="KY118" s="2">
        <v>25.2</v>
      </c>
      <c r="KZ118" s="2">
        <v>28.7</v>
      </c>
      <c r="LA118" s="2">
        <v>37.700000000000003</v>
      </c>
      <c r="LB118" s="2">
        <v>24.2</v>
      </c>
      <c r="LC118" s="2">
        <v>24</v>
      </c>
      <c r="LD118" s="2">
        <v>25</v>
      </c>
      <c r="LE118" s="2">
        <v>25.1</v>
      </c>
      <c r="LF118" s="2">
        <v>24.1</v>
      </c>
      <c r="LG118" s="2">
        <v>22.7</v>
      </c>
      <c r="LH118" s="2">
        <v>22.2</v>
      </c>
      <c r="LI118" s="2">
        <v>22.2</v>
      </c>
      <c r="LJ118" s="2">
        <v>22.7</v>
      </c>
      <c r="LK118" s="2">
        <v>24.4</v>
      </c>
      <c r="LL118" s="2">
        <v>26.4</v>
      </c>
      <c r="LM118" s="2">
        <v>38.299999999999997</v>
      </c>
      <c r="LN118" s="2">
        <v>24.5</v>
      </c>
      <c r="LO118" s="2">
        <v>22.6</v>
      </c>
      <c r="LP118" s="2">
        <v>27.6</v>
      </c>
      <c r="LQ118" s="2">
        <v>26.5</v>
      </c>
      <c r="LR118" s="2">
        <v>27.5</v>
      </c>
      <c r="LS118" s="2">
        <v>21.9</v>
      </c>
      <c r="LT118" s="2">
        <v>20.9</v>
      </c>
      <c r="LU118" s="2">
        <v>19.8</v>
      </c>
      <c r="LV118" s="2">
        <v>19.600000000000001</v>
      </c>
      <c r="LW118" s="2">
        <v>21.1</v>
      </c>
      <c r="LX118" s="2">
        <v>23.3</v>
      </c>
      <c r="LY118" s="2">
        <v>33.700000000000003</v>
      </c>
      <c r="LZ118" s="2">
        <v>22.2</v>
      </c>
      <c r="MA118" s="2">
        <v>20.5</v>
      </c>
      <c r="MB118" s="2">
        <v>23.1</v>
      </c>
      <c r="MC118" s="2">
        <v>22.6</v>
      </c>
      <c r="MD118" s="2">
        <v>22.2</v>
      </c>
      <c r="ME118" s="2">
        <v>21.5</v>
      </c>
      <c r="MF118" s="2">
        <v>22.3</v>
      </c>
      <c r="MG118" s="2">
        <v>21.8</v>
      </c>
      <c r="MH118" s="2">
        <v>22.1</v>
      </c>
      <c r="MI118" s="2">
        <v>21.3</v>
      </c>
      <c r="MJ118" s="2">
        <v>23.7</v>
      </c>
      <c r="MK118" s="2">
        <v>36.299999999999997</v>
      </c>
      <c r="ML118" s="2">
        <v>20.7</v>
      </c>
      <c r="MM118" s="2">
        <v>20.7</v>
      </c>
      <c r="MN118" s="2">
        <v>22.8</v>
      </c>
      <c r="MO118" s="2">
        <v>23</v>
      </c>
      <c r="MP118" s="2">
        <v>23</v>
      </c>
    </row>
    <row r="119" spans="1:354" x14ac:dyDescent="0.25">
      <c r="A119" t="s">
        <v>117</v>
      </c>
      <c r="B119" s="12" t="s">
        <v>337</v>
      </c>
      <c r="C119" t="s">
        <v>215</v>
      </c>
      <c r="D119" t="str">
        <f t="shared" si="1"/>
        <v>Department stores</v>
      </c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</row>
    <row r="120" spans="1:354" x14ac:dyDescent="0.25">
      <c r="A120" t="s">
        <v>118</v>
      </c>
      <c r="B120" s="12" t="s">
        <v>338</v>
      </c>
      <c r="C120" t="s">
        <v>215</v>
      </c>
      <c r="D120" t="str">
        <f t="shared" si="1"/>
        <v>Newspaper &amp; book retailing</v>
      </c>
      <c r="E120" s="2">
        <v>2.9</v>
      </c>
      <c r="F120" s="2">
        <v>2.9</v>
      </c>
      <c r="G120" s="2">
        <v>2.9</v>
      </c>
      <c r="H120" s="2">
        <v>3.1</v>
      </c>
      <c r="I120" s="2">
        <v>3.1</v>
      </c>
      <c r="J120" s="2">
        <v>3.2</v>
      </c>
      <c r="K120" s="2">
        <v>2.9</v>
      </c>
      <c r="L120" s="2">
        <v>3.1</v>
      </c>
      <c r="M120" s="2">
        <v>4.5999999999999996</v>
      </c>
      <c r="N120" s="2">
        <v>2.9</v>
      </c>
      <c r="O120" s="2">
        <v>3.2</v>
      </c>
      <c r="P120" s="2">
        <v>3.5</v>
      </c>
      <c r="Q120" s="2">
        <v>3.1</v>
      </c>
      <c r="R120" s="2">
        <v>3.1</v>
      </c>
      <c r="S120" s="2">
        <v>2.9</v>
      </c>
      <c r="T120" s="2">
        <v>2.9</v>
      </c>
      <c r="U120" s="2">
        <v>2.9</v>
      </c>
      <c r="V120" s="2">
        <v>2.9</v>
      </c>
      <c r="W120" s="2">
        <v>3.2</v>
      </c>
      <c r="X120" s="2">
        <v>3.4</v>
      </c>
      <c r="Y120" s="2">
        <v>4.8</v>
      </c>
      <c r="Z120" s="2">
        <v>3.4</v>
      </c>
      <c r="AA120" s="2">
        <v>3.5</v>
      </c>
      <c r="AB120" s="2">
        <v>3.6</v>
      </c>
      <c r="AC120" s="2">
        <v>3.3</v>
      </c>
      <c r="AD120" s="2">
        <v>4</v>
      </c>
      <c r="AE120" s="2">
        <v>3.5</v>
      </c>
      <c r="AF120" s="2">
        <v>3.5</v>
      </c>
      <c r="AG120" s="2">
        <v>3.7</v>
      </c>
      <c r="AH120" s="2">
        <v>3.2</v>
      </c>
      <c r="AI120" s="2">
        <v>4</v>
      </c>
      <c r="AJ120" s="2">
        <v>4</v>
      </c>
      <c r="AK120" s="2">
        <v>5.9</v>
      </c>
      <c r="AL120" s="2">
        <v>4</v>
      </c>
      <c r="AM120" s="2">
        <v>4</v>
      </c>
      <c r="AN120" s="2">
        <v>4</v>
      </c>
      <c r="AO120" s="2">
        <v>4</v>
      </c>
      <c r="AP120" s="2">
        <v>4.3</v>
      </c>
      <c r="AQ120" s="2">
        <v>3.8</v>
      </c>
      <c r="AR120" s="2">
        <v>3.3</v>
      </c>
      <c r="AS120" s="2">
        <v>3.3</v>
      </c>
      <c r="AT120" s="2">
        <v>3.4</v>
      </c>
      <c r="AU120" s="2">
        <v>3.3</v>
      </c>
      <c r="AV120" s="2">
        <v>3.5</v>
      </c>
      <c r="AW120" s="2">
        <v>5.2</v>
      </c>
      <c r="AX120" s="2">
        <v>3.8</v>
      </c>
      <c r="AY120" s="2">
        <v>4.0999999999999996</v>
      </c>
      <c r="AZ120" s="2">
        <v>4.0999999999999996</v>
      </c>
      <c r="BA120" s="2">
        <v>3.6</v>
      </c>
      <c r="BB120" s="2">
        <v>4</v>
      </c>
      <c r="BC120" s="2">
        <v>3.8</v>
      </c>
      <c r="BD120" s="2">
        <v>4.4000000000000004</v>
      </c>
      <c r="BE120" s="2">
        <v>4.5</v>
      </c>
      <c r="BF120" s="2">
        <v>4</v>
      </c>
      <c r="BG120" s="2">
        <v>4.2</v>
      </c>
      <c r="BH120" s="2">
        <v>4.2</v>
      </c>
      <c r="BI120" s="2">
        <v>6.6</v>
      </c>
      <c r="BJ120" s="2">
        <v>4.4000000000000004</v>
      </c>
      <c r="BK120" s="2">
        <v>5.9</v>
      </c>
      <c r="BL120" s="2">
        <v>5.3</v>
      </c>
      <c r="BM120" s="2">
        <v>5.0999999999999996</v>
      </c>
      <c r="BN120" s="2">
        <v>5.0999999999999996</v>
      </c>
      <c r="BO120" s="2">
        <v>4.5999999999999996</v>
      </c>
      <c r="BP120" s="2">
        <v>5.5</v>
      </c>
      <c r="BQ120" s="2">
        <v>5.3</v>
      </c>
      <c r="BR120" s="2">
        <v>5.4</v>
      </c>
      <c r="BS120" s="2">
        <v>5.7</v>
      </c>
      <c r="BT120" s="2">
        <v>5.7</v>
      </c>
      <c r="BU120" s="2">
        <v>8.3000000000000007</v>
      </c>
      <c r="BV120" s="2">
        <v>5.5</v>
      </c>
      <c r="BW120" s="2">
        <v>5.6</v>
      </c>
      <c r="BX120" s="2">
        <v>6.2</v>
      </c>
      <c r="BY120" s="2">
        <v>5.5</v>
      </c>
      <c r="BZ120" s="2">
        <v>5.6</v>
      </c>
      <c r="CA120" s="2">
        <v>5.8</v>
      </c>
      <c r="CB120" s="2">
        <v>5.4</v>
      </c>
      <c r="CC120" s="2">
        <v>5.8</v>
      </c>
      <c r="CD120" s="2">
        <v>6.2</v>
      </c>
      <c r="CE120" s="2">
        <v>5.7</v>
      </c>
      <c r="CF120" s="2">
        <v>6.2</v>
      </c>
      <c r="CG120" s="2">
        <v>8.1</v>
      </c>
      <c r="CH120" s="2">
        <v>5.3</v>
      </c>
      <c r="CI120" s="2">
        <v>5.8</v>
      </c>
      <c r="CJ120" s="2">
        <v>6.1</v>
      </c>
      <c r="CK120" s="2">
        <v>5.2</v>
      </c>
      <c r="CL120" s="2">
        <v>5.6</v>
      </c>
      <c r="CM120" s="2">
        <v>5.5</v>
      </c>
      <c r="CN120" s="2">
        <v>5.3</v>
      </c>
      <c r="CO120" s="2">
        <v>6.3</v>
      </c>
      <c r="CP120" s="2">
        <v>6.2</v>
      </c>
      <c r="CQ120" s="2">
        <v>6.3</v>
      </c>
      <c r="CR120" s="2">
        <v>7</v>
      </c>
      <c r="CS120" s="2">
        <v>10.7</v>
      </c>
      <c r="CT120" s="2">
        <v>7.6</v>
      </c>
      <c r="CU120" s="2">
        <v>9</v>
      </c>
      <c r="CV120" s="2">
        <v>9.6</v>
      </c>
      <c r="CW120" s="2">
        <v>8.1999999999999993</v>
      </c>
      <c r="CX120" s="2">
        <v>9</v>
      </c>
      <c r="CY120" s="2">
        <v>8.9</v>
      </c>
      <c r="CZ120" s="2">
        <v>8.6</v>
      </c>
      <c r="DA120" s="2">
        <v>9.5</v>
      </c>
      <c r="DB120" s="2">
        <v>8.5</v>
      </c>
      <c r="DC120" s="2">
        <v>9.3000000000000007</v>
      </c>
      <c r="DD120" s="2">
        <v>9.8000000000000007</v>
      </c>
      <c r="DE120" s="2">
        <v>11.8</v>
      </c>
      <c r="DF120" s="2">
        <v>7.8</v>
      </c>
      <c r="DG120" s="2">
        <v>8.4</v>
      </c>
      <c r="DH120" s="2">
        <v>8.6</v>
      </c>
      <c r="DI120" s="2">
        <v>7.5</v>
      </c>
      <c r="DJ120" s="2">
        <v>8.6999999999999993</v>
      </c>
      <c r="DK120" s="2">
        <v>7.5</v>
      </c>
      <c r="DL120" s="2">
        <v>9.1999999999999993</v>
      </c>
      <c r="DM120" s="2">
        <v>9.1999999999999993</v>
      </c>
      <c r="DN120" s="2">
        <v>9.5</v>
      </c>
      <c r="DO120" s="2">
        <v>10.1</v>
      </c>
      <c r="DP120" s="2">
        <v>10.6</v>
      </c>
      <c r="DQ120" s="2">
        <v>15.4</v>
      </c>
      <c r="DR120" s="2">
        <v>10.6</v>
      </c>
      <c r="DS120" s="2">
        <v>11.6</v>
      </c>
      <c r="DT120" s="2">
        <v>11.3</v>
      </c>
      <c r="DU120" s="2">
        <v>11</v>
      </c>
      <c r="DV120" s="2">
        <v>12.2</v>
      </c>
      <c r="DW120" s="2">
        <v>10.1</v>
      </c>
      <c r="DX120" s="2">
        <v>11.4</v>
      </c>
      <c r="DY120" s="2">
        <v>10.7</v>
      </c>
      <c r="DZ120" s="2">
        <v>10.199999999999999</v>
      </c>
      <c r="EA120" s="2">
        <v>10.6</v>
      </c>
      <c r="EB120" s="2">
        <v>10.9</v>
      </c>
      <c r="EC120" s="2">
        <v>17.399999999999999</v>
      </c>
      <c r="ED120" s="2">
        <v>11.4</v>
      </c>
      <c r="EE120" s="2">
        <v>13.4</v>
      </c>
      <c r="EF120" s="2">
        <v>11.7</v>
      </c>
      <c r="EG120" s="2">
        <v>13.1</v>
      </c>
      <c r="EH120" s="2">
        <v>11.5</v>
      </c>
      <c r="EI120" s="2">
        <v>9.5</v>
      </c>
      <c r="EJ120" s="2">
        <v>11.2</v>
      </c>
      <c r="EK120" s="2">
        <v>10.5</v>
      </c>
      <c r="EL120" s="2">
        <v>10.199999999999999</v>
      </c>
      <c r="EM120" s="2">
        <v>11</v>
      </c>
      <c r="EN120" s="2">
        <v>10.9</v>
      </c>
      <c r="EO120" s="2">
        <v>14.8</v>
      </c>
      <c r="EP120" s="2">
        <v>10.199999999999999</v>
      </c>
      <c r="EQ120" s="2">
        <v>11.7</v>
      </c>
      <c r="ER120" s="2">
        <v>11.3</v>
      </c>
      <c r="ES120" s="2">
        <v>10.199999999999999</v>
      </c>
      <c r="ET120" s="2">
        <v>11.1</v>
      </c>
      <c r="EU120" s="2">
        <v>10.9</v>
      </c>
      <c r="EV120" s="2">
        <v>9.9</v>
      </c>
      <c r="EW120" s="2">
        <v>10</v>
      </c>
      <c r="EX120" s="2">
        <v>11.1</v>
      </c>
      <c r="EY120" s="2">
        <v>9.3000000000000007</v>
      </c>
      <c r="EZ120" s="2">
        <v>10.199999999999999</v>
      </c>
      <c r="FA120" s="2">
        <v>12.6</v>
      </c>
      <c r="FB120" s="2">
        <v>9</v>
      </c>
      <c r="FC120" s="2">
        <v>9.6999999999999993</v>
      </c>
      <c r="FD120" s="2">
        <v>10.1</v>
      </c>
      <c r="FE120" s="2">
        <v>8.3000000000000007</v>
      </c>
      <c r="FF120" s="2">
        <v>9.6999999999999993</v>
      </c>
      <c r="FG120" s="2">
        <v>9.1999999999999993</v>
      </c>
      <c r="FH120" s="2">
        <v>9.4</v>
      </c>
      <c r="FI120" s="2">
        <v>10.199999999999999</v>
      </c>
      <c r="FJ120" s="2">
        <v>8.6999999999999993</v>
      </c>
      <c r="FK120" s="2">
        <v>8.6999999999999993</v>
      </c>
      <c r="FL120" s="2">
        <v>9.4</v>
      </c>
      <c r="FM120" s="2">
        <v>11.1</v>
      </c>
      <c r="FN120" s="2">
        <v>10.7</v>
      </c>
      <c r="FO120" s="2">
        <v>10.9</v>
      </c>
      <c r="FP120" s="2">
        <v>8.9</v>
      </c>
      <c r="FQ120" s="2">
        <v>7.5</v>
      </c>
      <c r="FR120" s="2">
        <v>7.8</v>
      </c>
      <c r="FS120" s="2">
        <v>7.3</v>
      </c>
      <c r="FT120" s="2">
        <v>7.3</v>
      </c>
      <c r="FU120" s="2">
        <v>7.5</v>
      </c>
      <c r="FV120" s="2">
        <v>6.7</v>
      </c>
      <c r="FW120" s="2">
        <v>7.1</v>
      </c>
      <c r="FX120" s="2">
        <v>7.6</v>
      </c>
      <c r="FY120" s="2">
        <v>10</v>
      </c>
      <c r="FZ120" s="2">
        <v>9.1</v>
      </c>
      <c r="GA120" s="2">
        <v>9.6999999999999993</v>
      </c>
      <c r="GB120" s="2">
        <v>7.6</v>
      </c>
      <c r="GC120" s="2">
        <v>8.4</v>
      </c>
      <c r="GD120" s="2">
        <v>8.5</v>
      </c>
      <c r="GE120" s="2">
        <v>8</v>
      </c>
      <c r="GF120" s="2">
        <v>10.199999999999999</v>
      </c>
      <c r="GG120" s="2">
        <v>9.5</v>
      </c>
      <c r="GH120" s="2">
        <v>9.8000000000000007</v>
      </c>
      <c r="GI120" s="2">
        <v>9.6</v>
      </c>
      <c r="GJ120" s="2">
        <v>9.9</v>
      </c>
      <c r="GK120" s="2">
        <v>13.7</v>
      </c>
      <c r="GL120" s="2">
        <v>10.8</v>
      </c>
      <c r="GM120" s="2">
        <v>11.2</v>
      </c>
      <c r="GN120" s="2">
        <v>10.199999999999999</v>
      </c>
      <c r="GO120" s="2">
        <v>9.6999999999999993</v>
      </c>
      <c r="GP120" s="2">
        <v>10</v>
      </c>
      <c r="GQ120" s="2">
        <v>9.1999999999999993</v>
      </c>
      <c r="GR120" s="2">
        <v>8.1</v>
      </c>
      <c r="GS120" s="2">
        <v>8.1</v>
      </c>
      <c r="GT120" s="2">
        <v>8.1999999999999993</v>
      </c>
      <c r="GU120" s="2">
        <v>8.6</v>
      </c>
      <c r="GV120" s="2">
        <v>8.8000000000000007</v>
      </c>
      <c r="GW120" s="2">
        <v>11.7</v>
      </c>
      <c r="GX120" s="2">
        <v>9.4</v>
      </c>
      <c r="GY120" s="2">
        <v>10.4</v>
      </c>
      <c r="GZ120" s="2">
        <v>10.4</v>
      </c>
      <c r="HA120" s="2">
        <v>9.5</v>
      </c>
      <c r="HB120" s="2">
        <v>9.6</v>
      </c>
      <c r="HC120" s="2">
        <v>9.3000000000000007</v>
      </c>
      <c r="HD120" s="2">
        <v>10.3</v>
      </c>
      <c r="HE120" s="2">
        <v>9.4</v>
      </c>
      <c r="HF120" s="2">
        <v>9.6999999999999993</v>
      </c>
      <c r="HG120" s="2">
        <v>9.8000000000000007</v>
      </c>
      <c r="HH120" s="2">
        <v>10.1</v>
      </c>
      <c r="HI120" s="2">
        <v>12.8</v>
      </c>
      <c r="HJ120" s="2">
        <v>10.7</v>
      </c>
      <c r="HK120" s="2">
        <v>11.4</v>
      </c>
      <c r="HL120" s="2">
        <v>10.7</v>
      </c>
      <c r="HM120" s="2">
        <v>9.4</v>
      </c>
      <c r="HN120" s="2">
        <v>10</v>
      </c>
      <c r="HO120" s="2">
        <v>9.8000000000000007</v>
      </c>
      <c r="HP120" s="2">
        <v>9.6</v>
      </c>
      <c r="HQ120" s="2">
        <v>10.1</v>
      </c>
      <c r="HR120" s="2">
        <v>9.9</v>
      </c>
      <c r="HS120" s="2">
        <v>9.9</v>
      </c>
      <c r="HT120" s="2">
        <v>10.5</v>
      </c>
      <c r="HU120" s="2">
        <v>13</v>
      </c>
      <c r="HV120" s="2">
        <v>11.5</v>
      </c>
      <c r="HW120" s="2">
        <v>11.7</v>
      </c>
      <c r="HX120" s="2">
        <v>11.6</v>
      </c>
      <c r="HY120" s="2">
        <v>8.5</v>
      </c>
      <c r="HZ120" s="2">
        <v>8.8000000000000007</v>
      </c>
      <c r="IA120" s="2">
        <v>8.4</v>
      </c>
      <c r="IB120" s="2">
        <v>9.1</v>
      </c>
      <c r="IC120" s="2">
        <v>8.5</v>
      </c>
      <c r="ID120" s="2">
        <v>8.3000000000000007</v>
      </c>
      <c r="IE120" s="2">
        <v>8.6999999999999993</v>
      </c>
      <c r="IF120" s="2">
        <v>9.6</v>
      </c>
      <c r="IG120" s="2">
        <v>12.3</v>
      </c>
      <c r="IH120" s="2">
        <v>10</v>
      </c>
      <c r="II120" s="2">
        <v>10.6</v>
      </c>
      <c r="IJ120" s="2">
        <v>10.3</v>
      </c>
      <c r="IK120" s="2">
        <v>9</v>
      </c>
      <c r="IL120" s="2">
        <v>10.3</v>
      </c>
      <c r="IM120" s="2">
        <v>9.6999999999999993</v>
      </c>
      <c r="IN120" s="2">
        <v>10.199999999999999</v>
      </c>
      <c r="IO120" s="2">
        <v>10.199999999999999</v>
      </c>
      <c r="IP120" s="2">
        <v>9.3000000000000007</v>
      </c>
      <c r="IQ120" s="2">
        <v>9.3000000000000007</v>
      </c>
      <c r="IR120" s="2">
        <v>9.6999999999999993</v>
      </c>
      <c r="IS120" s="2">
        <v>13.7</v>
      </c>
      <c r="IT120" s="2">
        <v>10.1</v>
      </c>
      <c r="IU120" s="2">
        <v>10.7</v>
      </c>
      <c r="IV120" s="2">
        <v>10.199999999999999</v>
      </c>
      <c r="IW120" s="2">
        <v>10.3</v>
      </c>
      <c r="IX120" s="2">
        <v>10.3</v>
      </c>
      <c r="IY120" s="2">
        <v>9.6</v>
      </c>
      <c r="IZ120" s="2">
        <v>13.5</v>
      </c>
      <c r="JA120" s="2">
        <v>13.7</v>
      </c>
      <c r="JB120" s="2">
        <v>13.7</v>
      </c>
      <c r="JC120" s="2">
        <v>13.2</v>
      </c>
      <c r="JD120" s="2">
        <v>13.3</v>
      </c>
      <c r="JE120" s="2">
        <v>18.3</v>
      </c>
      <c r="JF120" s="2">
        <v>13.7</v>
      </c>
      <c r="JG120" s="2">
        <v>15.2</v>
      </c>
      <c r="JH120" s="2">
        <v>13.4</v>
      </c>
      <c r="JI120" s="2">
        <v>13.2</v>
      </c>
      <c r="JJ120" s="2">
        <v>13.4</v>
      </c>
      <c r="JK120" s="2">
        <v>13.1</v>
      </c>
      <c r="JL120" s="2">
        <v>15.2</v>
      </c>
      <c r="JM120" s="2">
        <v>14.6</v>
      </c>
      <c r="JN120" s="2">
        <v>14.9</v>
      </c>
      <c r="JO120" s="2">
        <v>14.2</v>
      </c>
      <c r="JP120" s="2">
        <v>13.8</v>
      </c>
      <c r="JQ120" s="2">
        <v>17.600000000000001</v>
      </c>
      <c r="JR120" s="2">
        <v>14.2</v>
      </c>
      <c r="JS120" s="2">
        <v>14.4</v>
      </c>
      <c r="JT120" s="2">
        <v>14</v>
      </c>
      <c r="JU120" s="2">
        <v>12.8</v>
      </c>
      <c r="JV120" s="2">
        <v>13.1</v>
      </c>
      <c r="JW120" s="2">
        <v>12.8</v>
      </c>
      <c r="JX120" s="2">
        <v>15.1</v>
      </c>
      <c r="JY120" s="2">
        <v>14.8</v>
      </c>
      <c r="JZ120" s="2">
        <v>14.7</v>
      </c>
      <c r="KA120" s="2">
        <v>16</v>
      </c>
      <c r="KB120" s="2">
        <v>16.8</v>
      </c>
      <c r="KC120" s="2">
        <v>24.1</v>
      </c>
      <c r="KD120" s="2">
        <v>16.3</v>
      </c>
      <c r="KE120" s="2">
        <v>15.7</v>
      </c>
      <c r="KF120" s="2">
        <v>16.5</v>
      </c>
      <c r="KG120" s="2">
        <v>14.6</v>
      </c>
      <c r="KH120" s="2">
        <v>13.8</v>
      </c>
      <c r="KI120" s="2">
        <v>13</v>
      </c>
      <c r="KJ120" s="2">
        <v>16.5</v>
      </c>
      <c r="KK120" s="2">
        <v>16.600000000000001</v>
      </c>
      <c r="KL120" s="2">
        <v>17</v>
      </c>
      <c r="KM120" s="2">
        <v>15.5</v>
      </c>
      <c r="KN120" s="2">
        <v>16.399999999999999</v>
      </c>
      <c r="KO120" s="2">
        <v>22.3</v>
      </c>
      <c r="KP120" s="2">
        <v>15.8</v>
      </c>
      <c r="KQ120" s="2">
        <v>16.2</v>
      </c>
      <c r="KR120" s="2">
        <v>16.3</v>
      </c>
      <c r="KS120" s="2">
        <v>15.2</v>
      </c>
      <c r="KT120" s="2">
        <v>16.100000000000001</v>
      </c>
      <c r="KU120" s="2">
        <v>15.3</v>
      </c>
      <c r="KV120" s="2">
        <v>16.600000000000001</v>
      </c>
      <c r="KW120" s="2">
        <v>17.2</v>
      </c>
      <c r="KX120" s="2">
        <v>15.6</v>
      </c>
      <c r="KY120" s="2">
        <v>11.3</v>
      </c>
      <c r="KZ120" s="2">
        <v>11.6</v>
      </c>
      <c r="LA120" s="2">
        <v>15.3</v>
      </c>
      <c r="LB120" s="2">
        <v>11.7</v>
      </c>
      <c r="LC120" s="2">
        <v>11.6</v>
      </c>
      <c r="LD120" s="2">
        <v>11.7</v>
      </c>
      <c r="LE120" s="2">
        <v>12.6</v>
      </c>
      <c r="LF120" s="2">
        <v>12.9</v>
      </c>
      <c r="LG120" s="2">
        <v>12.7</v>
      </c>
      <c r="LH120" s="2">
        <v>15.5</v>
      </c>
      <c r="LI120" s="2">
        <v>15.9</v>
      </c>
      <c r="LJ120" s="2">
        <v>15</v>
      </c>
      <c r="LK120" s="2">
        <v>15.3</v>
      </c>
      <c r="LL120" s="2">
        <v>16.3</v>
      </c>
      <c r="LM120" s="2">
        <v>23.3</v>
      </c>
      <c r="LN120" s="2">
        <v>16</v>
      </c>
      <c r="LO120" s="2">
        <v>16.899999999999999</v>
      </c>
      <c r="LP120" s="2">
        <v>15.6</v>
      </c>
      <c r="LQ120" s="2">
        <v>14.2</v>
      </c>
      <c r="LR120" s="2">
        <v>14.2</v>
      </c>
      <c r="LS120" s="2">
        <v>13.7</v>
      </c>
      <c r="LT120" s="2">
        <v>15.5</v>
      </c>
      <c r="LU120" s="2">
        <v>13.3</v>
      </c>
      <c r="LV120" s="2">
        <v>14.9</v>
      </c>
      <c r="LW120" s="2">
        <v>14.8</v>
      </c>
      <c r="LX120" s="2">
        <v>15.1</v>
      </c>
      <c r="LY120" s="2">
        <v>17.399999999999999</v>
      </c>
      <c r="LZ120" s="2">
        <v>13.5</v>
      </c>
      <c r="MA120" s="2">
        <v>16.399999999999999</v>
      </c>
      <c r="MB120" s="2">
        <v>14.2</v>
      </c>
      <c r="MC120" s="2">
        <v>11.4</v>
      </c>
      <c r="MD120" s="2">
        <v>11.4</v>
      </c>
      <c r="ME120" s="2">
        <v>11.5</v>
      </c>
      <c r="MF120" s="2">
        <v>12.4</v>
      </c>
      <c r="MG120" s="2">
        <v>11</v>
      </c>
      <c r="MH120" s="2">
        <v>11.8</v>
      </c>
      <c r="MI120" s="2">
        <v>12.1</v>
      </c>
      <c r="MJ120" s="2">
        <v>12.3</v>
      </c>
      <c r="MK120" s="2">
        <v>15.6</v>
      </c>
      <c r="ML120" s="2">
        <v>11.5</v>
      </c>
      <c r="MM120" s="2">
        <v>14.9</v>
      </c>
      <c r="MN120" s="2">
        <v>12.8</v>
      </c>
      <c r="MO120" s="2">
        <v>9.8000000000000007</v>
      </c>
      <c r="MP120" s="2">
        <v>10.3</v>
      </c>
    </row>
    <row r="121" spans="1:354" x14ac:dyDescent="0.25">
      <c r="A121" t="s">
        <v>119</v>
      </c>
      <c r="B121" s="12" t="s">
        <v>339</v>
      </c>
      <c r="C121" t="s">
        <v>215</v>
      </c>
      <c r="D121" t="str">
        <f t="shared" si="1"/>
        <v>Other recreational goods retailing</v>
      </c>
      <c r="E121" s="2">
        <v>1.8</v>
      </c>
      <c r="F121" s="2">
        <v>1.9</v>
      </c>
      <c r="G121" s="2">
        <v>1.9</v>
      </c>
      <c r="H121" s="2">
        <v>1.8</v>
      </c>
      <c r="I121" s="2">
        <v>1.8</v>
      </c>
      <c r="J121" s="2">
        <v>1.8</v>
      </c>
      <c r="K121" s="2">
        <v>1.8</v>
      </c>
      <c r="L121" s="2">
        <v>2</v>
      </c>
      <c r="M121" s="2">
        <v>2.5</v>
      </c>
      <c r="N121" s="2">
        <v>1.7</v>
      </c>
      <c r="O121" s="2">
        <v>1.9</v>
      </c>
      <c r="P121" s="2">
        <v>2.1</v>
      </c>
      <c r="Q121" s="2">
        <v>2.1</v>
      </c>
      <c r="R121" s="2">
        <v>2.1</v>
      </c>
      <c r="S121" s="2">
        <v>2</v>
      </c>
      <c r="T121" s="2">
        <v>2</v>
      </c>
      <c r="U121" s="2">
        <v>2.2000000000000002</v>
      </c>
      <c r="V121" s="2">
        <v>2</v>
      </c>
      <c r="W121" s="2">
        <v>2.1</v>
      </c>
      <c r="X121" s="2">
        <v>2.2999999999999998</v>
      </c>
      <c r="Y121" s="2">
        <v>2.8</v>
      </c>
      <c r="Z121" s="2">
        <v>1.8</v>
      </c>
      <c r="AA121" s="2">
        <v>2</v>
      </c>
      <c r="AB121" s="2">
        <v>2.1</v>
      </c>
      <c r="AC121" s="2">
        <v>2</v>
      </c>
      <c r="AD121" s="2">
        <v>2.2000000000000002</v>
      </c>
      <c r="AE121" s="2">
        <v>2.2000000000000002</v>
      </c>
      <c r="AF121" s="2">
        <v>2.2000000000000002</v>
      </c>
      <c r="AG121" s="2">
        <v>2.4</v>
      </c>
      <c r="AH121" s="2">
        <v>2.2000000000000002</v>
      </c>
      <c r="AI121" s="2">
        <v>2.4</v>
      </c>
      <c r="AJ121" s="2">
        <v>2.5</v>
      </c>
      <c r="AK121" s="2">
        <v>3.3</v>
      </c>
      <c r="AL121" s="2">
        <v>2.2999999999999998</v>
      </c>
      <c r="AM121" s="2">
        <v>2.1</v>
      </c>
      <c r="AN121" s="2">
        <v>2.4</v>
      </c>
      <c r="AO121" s="2">
        <v>2.2000000000000002</v>
      </c>
      <c r="AP121" s="2">
        <v>2.5</v>
      </c>
      <c r="AQ121" s="2">
        <v>2.2999999999999998</v>
      </c>
      <c r="AR121" s="2">
        <v>2.2999999999999998</v>
      </c>
      <c r="AS121" s="2">
        <v>2.4</v>
      </c>
      <c r="AT121" s="2">
        <v>2.2999999999999998</v>
      </c>
      <c r="AU121" s="2">
        <v>2.6</v>
      </c>
      <c r="AV121" s="2">
        <v>2.8</v>
      </c>
      <c r="AW121" s="2">
        <v>3.6</v>
      </c>
      <c r="AX121" s="2">
        <v>2.5</v>
      </c>
      <c r="AY121" s="2">
        <v>2.2000000000000002</v>
      </c>
      <c r="AZ121" s="2">
        <v>2.2000000000000002</v>
      </c>
      <c r="BA121" s="2">
        <v>2.2000000000000002</v>
      </c>
      <c r="BB121" s="2">
        <v>2.5</v>
      </c>
      <c r="BC121" s="2">
        <v>2.2000000000000002</v>
      </c>
      <c r="BD121" s="2">
        <v>2.5</v>
      </c>
      <c r="BE121" s="2">
        <v>2.5</v>
      </c>
      <c r="BF121" s="2">
        <v>2.5</v>
      </c>
      <c r="BG121" s="2">
        <v>2.7</v>
      </c>
      <c r="BH121" s="2">
        <v>2.7</v>
      </c>
      <c r="BI121" s="2">
        <v>3.6</v>
      </c>
      <c r="BJ121" s="2">
        <v>2.4</v>
      </c>
      <c r="BK121" s="2">
        <v>2.2999999999999998</v>
      </c>
      <c r="BL121" s="2">
        <v>2.4</v>
      </c>
      <c r="BM121" s="2">
        <v>2.9</v>
      </c>
      <c r="BN121" s="2">
        <v>3.1</v>
      </c>
      <c r="BO121" s="2">
        <v>3</v>
      </c>
      <c r="BP121" s="2">
        <v>2.9</v>
      </c>
      <c r="BQ121" s="2">
        <v>2.7</v>
      </c>
      <c r="BR121" s="2">
        <v>3</v>
      </c>
      <c r="BS121" s="2">
        <v>3.2</v>
      </c>
      <c r="BT121" s="2">
        <v>3.2</v>
      </c>
      <c r="BU121" s="2">
        <v>4.8</v>
      </c>
      <c r="BV121" s="2">
        <v>3</v>
      </c>
      <c r="BW121" s="2">
        <v>3.1</v>
      </c>
      <c r="BX121" s="2">
        <v>3.2</v>
      </c>
      <c r="BY121" s="2">
        <v>3</v>
      </c>
      <c r="BZ121" s="2">
        <v>3.2</v>
      </c>
      <c r="CA121" s="2">
        <v>3.3</v>
      </c>
      <c r="CB121" s="2">
        <v>3.2</v>
      </c>
      <c r="CC121" s="2">
        <v>3.9</v>
      </c>
      <c r="CD121" s="2">
        <v>3.2</v>
      </c>
      <c r="CE121" s="2">
        <v>3.3</v>
      </c>
      <c r="CF121" s="2">
        <v>4</v>
      </c>
      <c r="CG121" s="2">
        <v>4.8</v>
      </c>
      <c r="CH121" s="2">
        <v>3.3</v>
      </c>
      <c r="CI121" s="2">
        <v>3.3</v>
      </c>
      <c r="CJ121" s="2">
        <v>3.5</v>
      </c>
      <c r="CK121" s="2">
        <v>3.1</v>
      </c>
      <c r="CL121" s="2">
        <v>3.1</v>
      </c>
      <c r="CM121" s="2">
        <v>3</v>
      </c>
      <c r="CN121" s="2">
        <v>2.9</v>
      </c>
      <c r="CO121" s="2">
        <v>3.1</v>
      </c>
      <c r="CP121" s="2">
        <v>3.1</v>
      </c>
      <c r="CQ121" s="2">
        <v>3</v>
      </c>
      <c r="CR121" s="2">
        <v>3.4</v>
      </c>
      <c r="CS121" s="2">
        <v>4.5</v>
      </c>
      <c r="CT121" s="2">
        <v>2.8</v>
      </c>
      <c r="CU121" s="2">
        <v>2.8</v>
      </c>
      <c r="CV121" s="2">
        <v>3</v>
      </c>
      <c r="CW121" s="2">
        <v>2.9</v>
      </c>
      <c r="CX121" s="2">
        <v>3.2</v>
      </c>
      <c r="CY121" s="2">
        <v>2.7</v>
      </c>
      <c r="CZ121" s="2">
        <v>2.7</v>
      </c>
      <c r="DA121" s="2">
        <v>3</v>
      </c>
      <c r="DB121" s="2">
        <v>3.1</v>
      </c>
      <c r="DC121" s="2">
        <v>3.3</v>
      </c>
      <c r="DD121" s="2">
        <v>3.5</v>
      </c>
      <c r="DE121" s="2">
        <v>4.7</v>
      </c>
      <c r="DF121" s="2">
        <v>3.1</v>
      </c>
      <c r="DG121" s="2">
        <v>3</v>
      </c>
      <c r="DH121" s="2">
        <v>3</v>
      </c>
      <c r="DI121" s="2">
        <v>3.2</v>
      </c>
      <c r="DJ121" s="2">
        <v>3.1</v>
      </c>
      <c r="DK121" s="2">
        <v>3.1</v>
      </c>
      <c r="DL121" s="2">
        <v>3.5</v>
      </c>
      <c r="DM121" s="2">
        <v>3.5</v>
      </c>
      <c r="DN121" s="2">
        <v>3</v>
      </c>
      <c r="DO121" s="2">
        <v>3.3</v>
      </c>
      <c r="DP121" s="2">
        <v>3.4</v>
      </c>
      <c r="DQ121" s="2">
        <v>5.0999999999999996</v>
      </c>
      <c r="DR121" s="2">
        <v>3.7</v>
      </c>
      <c r="DS121" s="2">
        <v>3</v>
      </c>
      <c r="DT121" s="2">
        <v>3.4</v>
      </c>
      <c r="DU121" s="2">
        <v>3.5</v>
      </c>
      <c r="DV121" s="2">
        <v>3.7</v>
      </c>
      <c r="DW121" s="2">
        <v>3.7</v>
      </c>
      <c r="DX121" s="2">
        <v>3.7</v>
      </c>
      <c r="DY121" s="2">
        <v>3.5</v>
      </c>
      <c r="DZ121" s="2">
        <v>4.0999999999999996</v>
      </c>
      <c r="EA121" s="2">
        <v>5</v>
      </c>
      <c r="EB121" s="2">
        <v>4.3</v>
      </c>
      <c r="EC121" s="2">
        <v>6.3</v>
      </c>
      <c r="ED121" s="2">
        <v>4.0999999999999996</v>
      </c>
      <c r="EE121" s="2">
        <v>3.6</v>
      </c>
      <c r="EF121" s="2">
        <v>4.4000000000000004</v>
      </c>
      <c r="EG121" s="2">
        <v>4.7</v>
      </c>
      <c r="EH121" s="2">
        <v>3.8</v>
      </c>
      <c r="EI121" s="2">
        <v>4.9000000000000004</v>
      </c>
      <c r="EJ121" s="2">
        <v>4.0999999999999996</v>
      </c>
      <c r="EK121" s="2">
        <v>4.0999999999999996</v>
      </c>
      <c r="EL121" s="2">
        <v>5.3</v>
      </c>
      <c r="EM121" s="2">
        <v>5.3</v>
      </c>
      <c r="EN121" s="2">
        <v>6.1</v>
      </c>
      <c r="EO121" s="2">
        <v>9.1</v>
      </c>
      <c r="EP121" s="2">
        <v>5.2</v>
      </c>
      <c r="EQ121" s="2">
        <v>4.9000000000000004</v>
      </c>
      <c r="ER121" s="2">
        <v>4.5999999999999996</v>
      </c>
      <c r="ES121" s="2">
        <v>4.5</v>
      </c>
      <c r="ET121" s="2">
        <v>4.5999999999999996</v>
      </c>
      <c r="EU121" s="2">
        <v>4.3</v>
      </c>
      <c r="EV121" s="2">
        <v>4.5</v>
      </c>
      <c r="EW121" s="2">
        <v>5</v>
      </c>
      <c r="EX121" s="2">
        <v>4.9000000000000004</v>
      </c>
      <c r="EY121" s="2">
        <v>4.4000000000000004</v>
      </c>
      <c r="EZ121" s="2">
        <v>5.3</v>
      </c>
      <c r="FA121" s="2">
        <v>9.1999999999999993</v>
      </c>
      <c r="FB121" s="2">
        <v>4.2</v>
      </c>
      <c r="FC121" s="2">
        <v>4.4000000000000004</v>
      </c>
      <c r="FD121" s="2">
        <v>4.5999999999999996</v>
      </c>
      <c r="FE121" s="2">
        <v>4.9000000000000004</v>
      </c>
      <c r="FF121" s="2">
        <v>4.8</v>
      </c>
      <c r="FG121" s="2">
        <v>4.7</v>
      </c>
      <c r="FH121" s="2">
        <v>4.4000000000000004</v>
      </c>
      <c r="FI121" s="2">
        <v>4.8</v>
      </c>
      <c r="FJ121" s="2">
        <v>4.9000000000000004</v>
      </c>
      <c r="FK121" s="2">
        <v>5.4</v>
      </c>
      <c r="FL121" s="2">
        <v>5.7</v>
      </c>
      <c r="FM121" s="2">
        <v>9.5</v>
      </c>
      <c r="FN121" s="2">
        <v>5.0999999999999996</v>
      </c>
      <c r="FO121" s="2">
        <v>4.5999999999999996</v>
      </c>
      <c r="FP121" s="2">
        <v>5.2</v>
      </c>
      <c r="FQ121" s="2">
        <v>5.4</v>
      </c>
      <c r="FR121" s="2">
        <v>5.5</v>
      </c>
      <c r="FS121" s="2">
        <v>4.7</v>
      </c>
      <c r="FT121" s="2">
        <v>4.7</v>
      </c>
      <c r="FU121" s="2">
        <v>4.8</v>
      </c>
      <c r="FV121" s="2">
        <v>4.9000000000000004</v>
      </c>
      <c r="FW121" s="2">
        <v>5.4</v>
      </c>
      <c r="FX121" s="2">
        <v>6</v>
      </c>
      <c r="FY121" s="2">
        <v>9.5</v>
      </c>
      <c r="FZ121" s="2">
        <v>4.5999999999999996</v>
      </c>
      <c r="GA121" s="2">
        <v>4.0999999999999996</v>
      </c>
      <c r="GB121" s="2">
        <v>4.3</v>
      </c>
      <c r="GC121" s="2">
        <v>5.3</v>
      </c>
      <c r="GD121" s="2">
        <v>4.8</v>
      </c>
      <c r="GE121" s="2">
        <v>4.5999999999999996</v>
      </c>
      <c r="GF121" s="2">
        <v>5.2</v>
      </c>
      <c r="GG121" s="2">
        <v>4.5999999999999996</v>
      </c>
      <c r="GH121" s="2">
        <v>4.9000000000000004</v>
      </c>
      <c r="GI121" s="2">
        <v>5.6</v>
      </c>
      <c r="GJ121" s="2">
        <v>6.2</v>
      </c>
      <c r="GK121" s="2">
        <v>10.9</v>
      </c>
      <c r="GL121" s="2">
        <v>4.7</v>
      </c>
      <c r="GM121" s="2">
        <v>4.0999999999999996</v>
      </c>
      <c r="GN121" s="2">
        <v>4.5</v>
      </c>
      <c r="GO121" s="2">
        <v>4.3</v>
      </c>
      <c r="GP121" s="2">
        <v>4</v>
      </c>
      <c r="GQ121" s="2">
        <v>4.3</v>
      </c>
      <c r="GR121" s="2">
        <v>4.5999999999999996</v>
      </c>
      <c r="GS121" s="2">
        <v>4.4000000000000004</v>
      </c>
      <c r="GT121" s="2">
        <v>4.5999999999999996</v>
      </c>
      <c r="GU121" s="2">
        <v>5.2</v>
      </c>
      <c r="GV121" s="2">
        <v>5.5</v>
      </c>
      <c r="GW121" s="2">
        <v>9.9</v>
      </c>
      <c r="GX121" s="2">
        <v>4.7</v>
      </c>
      <c r="GY121" s="2">
        <v>4.3</v>
      </c>
      <c r="GZ121" s="2">
        <v>4.5999999999999996</v>
      </c>
      <c r="HA121" s="2">
        <v>4.5999999999999996</v>
      </c>
      <c r="HB121" s="2">
        <v>4.2</v>
      </c>
      <c r="HC121" s="2">
        <v>4.5999999999999996</v>
      </c>
      <c r="HD121" s="2">
        <v>4.3</v>
      </c>
      <c r="HE121" s="2">
        <v>4.4000000000000004</v>
      </c>
      <c r="HF121" s="2">
        <v>4.8</v>
      </c>
      <c r="HG121" s="2">
        <v>4.9000000000000004</v>
      </c>
      <c r="HH121" s="2">
        <v>5.7</v>
      </c>
      <c r="HI121" s="2">
        <v>9.8000000000000007</v>
      </c>
      <c r="HJ121" s="2">
        <v>4.5999999999999996</v>
      </c>
      <c r="HK121" s="2">
        <v>4.3</v>
      </c>
      <c r="HL121" s="2">
        <v>4.0999999999999996</v>
      </c>
      <c r="HM121" s="2">
        <v>4.7</v>
      </c>
      <c r="HN121" s="2">
        <v>4.4000000000000004</v>
      </c>
      <c r="HO121" s="2">
        <v>4.5</v>
      </c>
      <c r="HP121" s="2">
        <v>3.6</v>
      </c>
      <c r="HQ121" s="2">
        <v>4.0999999999999996</v>
      </c>
      <c r="HR121" s="2">
        <v>3.9</v>
      </c>
      <c r="HS121" s="2">
        <v>4.5999999999999996</v>
      </c>
      <c r="HT121" s="2">
        <v>5.3</v>
      </c>
      <c r="HU121" s="2">
        <v>8.4</v>
      </c>
      <c r="HV121" s="2">
        <v>4.7</v>
      </c>
      <c r="HW121" s="2">
        <v>3.9</v>
      </c>
      <c r="HX121" s="2">
        <v>4.5</v>
      </c>
      <c r="HY121" s="2">
        <v>5</v>
      </c>
      <c r="HZ121" s="2">
        <v>5</v>
      </c>
      <c r="IA121" s="2">
        <v>4.7</v>
      </c>
      <c r="IB121" s="2">
        <v>4.5</v>
      </c>
      <c r="IC121" s="2">
        <v>5.4</v>
      </c>
      <c r="ID121" s="2">
        <v>5</v>
      </c>
      <c r="IE121" s="2">
        <v>5.5</v>
      </c>
      <c r="IF121" s="2">
        <v>6.6</v>
      </c>
      <c r="IG121" s="2">
        <v>10.5</v>
      </c>
      <c r="IH121" s="2">
        <v>6.1</v>
      </c>
      <c r="II121" s="2">
        <v>5.4</v>
      </c>
      <c r="IJ121" s="2">
        <v>5.7</v>
      </c>
      <c r="IK121" s="2">
        <v>5.4</v>
      </c>
      <c r="IL121" s="2">
        <v>5.3</v>
      </c>
      <c r="IM121" s="2">
        <v>5</v>
      </c>
      <c r="IN121" s="2">
        <v>4.5999999999999996</v>
      </c>
      <c r="IO121" s="2">
        <v>5</v>
      </c>
      <c r="IP121" s="2">
        <v>4.7</v>
      </c>
      <c r="IQ121" s="2">
        <v>5.0999999999999996</v>
      </c>
      <c r="IR121" s="2">
        <v>5.8</v>
      </c>
      <c r="IS121" s="2">
        <v>9.8000000000000007</v>
      </c>
      <c r="IT121" s="2">
        <v>5.4</v>
      </c>
      <c r="IU121" s="2">
        <v>4.5</v>
      </c>
      <c r="IV121" s="2">
        <v>5.2</v>
      </c>
      <c r="IW121" s="2">
        <v>4.8</v>
      </c>
      <c r="IX121" s="2">
        <v>4.9000000000000004</v>
      </c>
      <c r="IY121" s="2">
        <v>4.8</v>
      </c>
      <c r="IZ121" s="2">
        <v>5</v>
      </c>
      <c r="JA121" s="2">
        <v>5</v>
      </c>
      <c r="JB121" s="2">
        <v>5.0999999999999996</v>
      </c>
      <c r="JC121" s="2">
        <v>5.3</v>
      </c>
      <c r="JD121" s="2">
        <v>5.4</v>
      </c>
      <c r="JE121" s="2">
        <v>8.9</v>
      </c>
      <c r="JF121" s="2">
        <v>5.4</v>
      </c>
      <c r="JG121" s="2">
        <v>4.9000000000000004</v>
      </c>
      <c r="JH121" s="2">
        <v>5.5</v>
      </c>
      <c r="JI121" s="2">
        <v>5.0999999999999996</v>
      </c>
      <c r="JJ121" s="2">
        <v>5</v>
      </c>
      <c r="JK121" s="2">
        <v>5.2</v>
      </c>
      <c r="JL121" s="2">
        <v>5.2</v>
      </c>
      <c r="JM121" s="2">
        <v>5.0999999999999996</v>
      </c>
      <c r="JN121" s="2">
        <v>5.3</v>
      </c>
      <c r="JO121" s="2">
        <v>5.8</v>
      </c>
      <c r="JP121" s="2">
        <v>6.2</v>
      </c>
      <c r="JQ121" s="2">
        <v>10.3</v>
      </c>
      <c r="JR121" s="2">
        <v>5.7</v>
      </c>
      <c r="JS121" s="2">
        <v>5.8</v>
      </c>
      <c r="JT121" s="2">
        <v>5.9</v>
      </c>
      <c r="JU121" s="2">
        <v>7</v>
      </c>
      <c r="JV121" s="2">
        <v>6.3</v>
      </c>
      <c r="JW121" s="2">
        <v>6.3</v>
      </c>
      <c r="JX121" s="2">
        <v>6.1</v>
      </c>
      <c r="JY121" s="2">
        <v>6.2</v>
      </c>
      <c r="JZ121" s="2">
        <v>6.4</v>
      </c>
      <c r="KA121" s="2">
        <v>5.9</v>
      </c>
      <c r="KB121" s="2">
        <v>6.3</v>
      </c>
      <c r="KC121" s="2">
        <v>10</v>
      </c>
      <c r="KD121" s="2">
        <v>6</v>
      </c>
      <c r="KE121" s="2">
        <v>5.4</v>
      </c>
      <c r="KF121" s="2">
        <v>6</v>
      </c>
      <c r="KG121" s="2">
        <v>5.8</v>
      </c>
      <c r="KH121" s="2">
        <v>5.8</v>
      </c>
      <c r="KI121" s="2">
        <v>5.9</v>
      </c>
      <c r="KJ121" s="2">
        <v>5.7</v>
      </c>
      <c r="KK121" s="2">
        <v>6.1</v>
      </c>
      <c r="KL121" s="2">
        <v>6.1</v>
      </c>
      <c r="KM121" s="2">
        <v>5.7</v>
      </c>
      <c r="KN121" s="2">
        <v>6.6</v>
      </c>
      <c r="KO121" s="2">
        <v>9.6999999999999993</v>
      </c>
      <c r="KP121" s="2">
        <v>6.1</v>
      </c>
      <c r="KQ121" s="2">
        <v>5.8</v>
      </c>
      <c r="KR121" s="2">
        <v>6.7</v>
      </c>
      <c r="KS121" s="2">
        <v>5.5</v>
      </c>
      <c r="KT121" s="2">
        <v>5.7</v>
      </c>
      <c r="KU121" s="2">
        <v>5.9</v>
      </c>
      <c r="KV121" s="2">
        <v>5.8</v>
      </c>
      <c r="KW121" s="2">
        <v>5.9</v>
      </c>
      <c r="KX121" s="2">
        <v>5.9</v>
      </c>
      <c r="KY121" s="2">
        <v>7.1</v>
      </c>
      <c r="KZ121" s="2">
        <v>8.1999999999999993</v>
      </c>
      <c r="LA121" s="2">
        <v>12.4</v>
      </c>
      <c r="LB121" s="2">
        <v>7.8</v>
      </c>
      <c r="LC121" s="2">
        <v>7.5</v>
      </c>
      <c r="LD121" s="2">
        <v>7.8</v>
      </c>
      <c r="LE121" s="2">
        <v>7.1</v>
      </c>
      <c r="LF121" s="2">
        <v>6.7</v>
      </c>
      <c r="LG121" s="2">
        <v>6.3</v>
      </c>
      <c r="LH121" s="2">
        <v>6.3</v>
      </c>
      <c r="LI121" s="2">
        <v>6.3</v>
      </c>
      <c r="LJ121" s="2">
        <v>6.3</v>
      </c>
      <c r="LK121" s="2">
        <v>6.9</v>
      </c>
      <c r="LL121" s="2">
        <v>7.3</v>
      </c>
      <c r="LM121" s="2">
        <v>13</v>
      </c>
      <c r="LN121" s="2">
        <v>7.5</v>
      </c>
      <c r="LO121" s="2">
        <v>6.4</v>
      </c>
      <c r="LP121" s="2">
        <v>7.5</v>
      </c>
      <c r="LQ121" s="2">
        <v>8.1999999999999993</v>
      </c>
      <c r="LR121" s="2">
        <v>7.7</v>
      </c>
      <c r="LS121" s="2">
        <v>7.3</v>
      </c>
      <c r="LT121" s="2">
        <v>6.6</v>
      </c>
      <c r="LU121" s="2">
        <v>6.5</v>
      </c>
      <c r="LV121" s="2">
        <v>6</v>
      </c>
      <c r="LW121" s="2">
        <v>6.7</v>
      </c>
      <c r="LX121" s="2">
        <v>6.9</v>
      </c>
      <c r="LY121" s="2">
        <v>11.5</v>
      </c>
      <c r="LZ121" s="2">
        <v>7.9</v>
      </c>
      <c r="MA121" s="2">
        <v>6.3</v>
      </c>
      <c r="MB121" s="2">
        <v>7.3</v>
      </c>
      <c r="MC121" s="2">
        <v>5.8</v>
      </c>
      <c r="MD121" s="2">
        <v>5.6</v>
      </c>
      <c r="ME121" s="2">
        <v>5.7</v>
      </c>
      <c r="MF121" s="2">
        <v>5.5</v>
      </c>
      <c r="MG121" s="2">
        <v>4.9000000000000004</v>
      </c>
      <c r="MH121" s="2">
        <v>5.0999999999999996</v>
      </c>
      <c r="MI121" s="2">
        <v>8</v>
      </c>
      <c r="MJ121" s="2">
        <v>8.6</v>
      </c>
      <c r="MK121" s="2">
        <v>14.3</v>
      </c>
      <c r="ML121" s="2">
        <v>8.8000000000000007</v>
      </c>
      <c r="MM121" s="2">
        <v>7.2</v>
      </c>
      <c r="MN121" s="2">
        <v>8.4</v>
      </c>
      <c r="MO121" s="2">
        <v>8.5</v>
      </c>
      <c r="MP121" s="2">
        <v>7.2</v>
      </c>
    </row>
    <row r="122" spans="1:354" x14ac:dyDescent="0.25">
      <c r="A122" t="s">
        <v>120</v>
      </c>
      <c r="B122" s="12" t="s">
        <v>340</v>
      </c>
      <c r="C122" t="s">
        <v>215</v>
      </c>
      <c r="D122" t="str">
        <f t="shared" si="1"/>
        <v>Pharmaceutical, cosmetic &amp; toiletry goods retailing</v>
      </c>
      <c r="E122" s="2">
        <v>4</v>
      </c>
      <c r="F122" s="2">
        <v>4</v>
      </c>
      <c r="G122" s="2">
        <v>3.9</v>
      </c>
      <c r="H122" s="2">
        <v>4.4000000000000004</v>
      </c>
      <c r="I122" s="2">
        <v>4.2</v>
      </c>
      <c r="J122" s="2">
        <v>4</v>
      </c>
      <c r="K122" s="2">
        <v>4.2</v>
      </c>
      <c r="L122" s="2">
        <v>4.7</v>
      </c>
      <c r="M122" s="2">
        <v>5.8</v>
      </c>
      <c r="N122" s="2">
        <v>3.9</v>
      </c>
      <c r="O122" s="2">
        <v>3.8</v>
      </c>
      <c r="P122" s="2">
        <v>4.2</v>
      </c>
      <c r="Q122" s="2">
        <v>3.9</v>
      </c>
      <c r="R122" s="2">
        <v>3.9</v>
      </c>
      <c r="S122" s="2">
        <v>4.2</v>
      </c>
      <c r="T122" s="2">
        <v>4</v>
      </c>
      <c r="U122" s="2">
        <v>4</v>
      </c>
      <c r="V122" s="2">
        <v>4.2</v>
      </c>
      <c r="W122" s="2">
        <v>4</v>
      </c>
      <c r="X122" s="2">
        <v>4</v>
      </c>
      <c r="Y122" s="2">
        <v>5.7</v>
      </c>
      <c r="Z122" s="2">
        <v>3.9</v>
      </c>
      <c r="AA122" s="2">
        <v>3.9</v>
      </c>
      <c r="AB122" s="2">
        <v>4</v>
      </c>
      <c r="AC122" s="2">
        <v>3.7</v>
      </c>
      <c r="AD122" s="2">
        <v>4.4000000000000004</v>
      </c>
      <c r="AE122" s="2">
        <v>3.9</v>
      </c>
      <c r="AF122" s="2">
        <v>3.9</v>
      </c>
      <c r="AG122" s="2">
        <v>4.2</v>
      </c>
      <c r="AH122" s="2">
        <v>3.8</v>
      </c>
      <c r="AI122" s="2">
        <v>4.2</v>
      </c>
      <c r="AJ122" s="2">
        <v>4.5999999999999996</v>
      </c>
      <c r="AK122" s="2">
        <v>5.2</v>
      </c>
      <c r="AL122" s="2">
        <v>4.5999999999999996</v>
      </c>
      <c r="AM122" s="2">
        <v>4.4000000000000004</v>
      </c>
      <c r="AN122" s="2">
        <v>4.0999999999999996</v>
      </c>
      <c r="AO122" s="2">
        <v>3.8</v>
      </c>
      <c r="AP122" s="2">
        <v>4.7</v>
      </c>
      <c r="AQ122" s="2">
        <v>3.9</v>
      </c>
      <c r="AR122" s="2">
        <v>3.7</v>
      </c>
      <c r="AS122" s="2">
        <v>3.9</v>
      </c>
      <c r="AT122" s="2">
        <v>3.9</v>
      </c>
      <c r="AU122" s="2">
        <v>4.0999999999999996</v>
      </c>
      <c r="AV122" s="2">
        <v>4.3</v>
      </c>
      <c r="AW122" s="2">
        <v>5.5</v>
      </c>
      <c r="AX122" s="2">
        <v>4.3</v>
      </c>
      <c r="AY122" s="2">
        <v>3.8</v>
      </c>
      <c r="AZ122" s="2">
        <v>3.6</v>
      </c>
      <c r="BA122" s="2">
        <v>4.7</v>
      </c>
      <c r="BB122" s="2">
        <v>4.9000000000000004</v>
      </c>
      <c r="BC122" s="2">
        <v>4.5999999999999996</v>
      </c>
      <c r="BD122" s="2">
        <v>5</v>
      </c>
      <c r="BE122" s="2">
        <v>4.9000000000000004</v>
      </c>
      <c r="BF122" s="2">
        <v>5.4</v>
      </c>
      <c r="BG122" s="2">
        <v>5.5</v>
      </c>
      <c r="BH122" s="2">
        <v>4.8</v>
      </c>
      <c r="BI122" s="2">
        <v>6.7</v>
      </c>
      <c r="BJ122" s="2">
        <v>5.5</v>
      </c>
      <c r="BK122" s="2">
        <v>4.9000000000000004</v>
      </c>
      <c r="BL122" s="2">
        <v>5.4</v>
      </c>
      <c r="BM122" s="2">
        <v>5.6</v>
      </c>
      <c r="BN122" s="2">
        <v>5.8</v>
      </c>
      <c r="BO122" s="2">
        <v>5.7</v>
      </c>
      <c r="BP122" s="2">
        <v>6.4</v>
      </c>
      <c r="BQ122" s="2">
        <v>6.4</v>
      </c>
      <c r="BR122" s="2">
        <v>5.8</v>
      </c>
      <c r="BS122" s="2">
        <v>6.4</v>
      </c>
      <c r="BT122" s="2">
        <v>6.1</v>
      </c>
      <c r="BU122" s="2">
        <v>8.8000000000000007</v>
      </c>
      <c r="BV122" s="2">
        <v>5.7</v>
      </c>
      <c r="BW122" s="2">
        <v>5.7</v>
      </c>
      <c r="BX122" s="2">
        <v>6.5</v>
      </c>
      <c r="BY122" s="2">
        <v>5.8</v>
      </c>
      <c r="BZ122" s="2">
        <v>6.5</v>
      </c>
      <c r="CA122" s="2">
        <v>6.5</v>
      </c>
      <c r="CB122" s="2">
        <v>6.7</v>
      </c>
      <c r="CC122" s="2">
        <v>6.5</v>
      </c>
      <c r="CD122" s="2">
        <v>6.5</v>
      </c>
      <c r="CE122" s="2">
        <v>6.4</v>
      </c>
      <c r="CF122" s="2">
        <v>6.7</v>
      </c>
      <c r="CG122" s="2">
        <v>8.3000000000000007</v>
      </c>
      <c r="CH122" s="2">
        <v>6.4</v>
      </c>
      <c r="CI122" s="2">
        <v>6.2</v>
      </c>
      <c r="CJ122" s="2">
        <v>6.6</v>
      </c>
      <c r="CK122" s="2">
        <v>6.4</v>
      </c>
      <c r="CL122" s="2">
        <v>6.8</v>
      </c>
      <c r="CM122" s="2">
        <v>6.6</v>
      </c>
      <c r="CN122" s="2">
        <v>6.9</v>
      </c>
      <c r="CO122" s="2">
        <v>7.4</v>
      </c>
      <c r="CP122" s="2">
        <v>6.4</v>
      </c>
      <c r="CQ122" s="2">
        <v>6.9</v>
      </c>
      <c r="CR122" s="2">
        <v>7.2</v>
      </c>
      <c r="CS122" s="2">
        <v>7.7</v>
      </c>
      <c r="CT122" s="2">
        <v>6.7</v>
      </c>
      <c r="CU122" s="2">
        <v>5.8</v>
      </c>
      <c r="CV122" s="2">
        <v>7</v>
      </c>
      <c r="CW122" s="2">
        <v>6.4</v>
      </c>
      <c r="CX122" s="2">
        <v>7.1</v>
      </c>
      <c r="CY122" s="2">
        <v>6.9</v>
      </c>
      <c r="CZ122" s="2">
        <v>7.6</v>
      </c>
      <c r="DA122" s="2">
        <v>7.9</v>
      </c>
      <c r="DB122" s="2">
        <v>7.6</v>
      </c>
      <c r="DC122" s="2">
        <v>8.3000000000000007</v>
      </c>
      <c r="DD122" s="2">
        <v>8.9</v>
      </c>
      <c r="DE122" s="2">
        <v>8.1999999999999993</v>
      </c>
      <c r="DF122" s="2">
        <v>7.5</v>
      </c>
      <c r="DG122" s="2">
        <v>6.5</v>
      </c>
      <c r="DH122" s="2">
        <v>7.4</v>
      </c>
      <c r="DI122" s="2">
        <v>7</v>
      </c>
      <c r="DJ122" s="2">
        <v>8</v>
      </c>
      <c r="DK122" s="2">
        <v>7.1</v>
      </c>
      <c r="DL122" s="2">
        <v>8.1</v>
      </c>
      <c r="DM122" s="2">
        <v>7.8</v>
      </c>
      <c r="DN122" s="2">
        <v>7.9</v>
      </c>
      <c r="DO122" s="2">
        <v>9.1999999999999993</v>
      </c>
      <c r="DP122" s="2">
        <v>9.1999999999999993</v>
      </c>
      <c r="DQ122" s="2">
        <v>12.4</v>
      </c>
      <c r="DR122" s="2">
        <v>9.6</v>
      </c>
      <c r="DS122" s="2">
        <v>7.6</v>
      </c>
      <c r="DT122" s="2">
        <v>8.8000000000000007</v>
      </c>
      <c r="DU122" s="2">
        <v>9.1999999999999993</v>
      </c>
      <c r="DV122" s="2">
        <v>9.1</v>
      </c>
      <c r="DW122" s="2">
        <v>8.6999999999999993</v>
      </c>
      <c r="DX122" s="2">
        <v>9.1</v>
      </c>
      <c r="DY122" s="2">
        <v>9.3000000000000007</v>
      </c>
      <c r="DZ122" s="2">
        <v>6.6</v>
      </c>
      <c r="EA122" s="2">
        <v>7.2</v>
      </c>
      <c r="EB122" s="2">
        <v>7.2</v>
      </c>
      <c r="EC122" s="2">
        <v>9</v>
      </c>
      <c r="ED122" s="2">
        <v>6.5</v>
      </c>
      <c r="EE122" s="2">
        <v>5.7</v>
      </c>
      <c r="EF122" s="2">
        <v>7.4</v>
      </c>
      <c r="EG122" s="2">
        <v>8.1999999999999993</v>
      </c>
      <c r="EH122" s="2">
        <v>8.3000000000000007</v>
      </c>
      <c r="EI122" s="2">
        <v>6.8</v>
      </c>
      <c r="EJ122" s="2">
        <v>7.7</v>
      </c>
      <c r="EK122" s="2">
        <v>7.8</v>
      </c>
      <c r="EL122" s="2">
        <v>9.1</v>
      </c>
      <c r="EM122" s="2">
        <v>9</v>
      </c>
      <c r="EN122" s="2">
        <v>9.9</v>
      </c>
      <c r="EO122" s="2">
        <v>13.7</v>
      </c>
      <c r="EP122" s="2">
        <v>9.9</v>
      </c>
      <c r="EQ122" s="2">
        <v>8.5</v>
      </c>
      <c r="ER122" s="2">
        <v>10.9</v>
      </c>
      <c r="ES122" s="2">
        <v>10.5</v>
      </c>
      <c r="ET122" s="2">
        <v>10.3</v>
      </c>
      <c r="EU122" s="2">
        <v>10.3</v>
      </c>
      <c r="EV122" s="2">
        <v>10.5</v>
      </c>
      <c r="EW122" s="2">
        <v>10.3</v>
      </c>
      <c r="EX122" s="2">
        <v>10.4</v>
      </c>
      <c r="EY122" s="2">
        <v>9.6999999999999993</v>
      </c>
      <c r="EZ122" s="2">
        <v>10.1</v>
      </c>
      <c r="FA122" s="2">
        <v>12.9</v>
      </c>
      <c r="FB122" s="2">
        <v>9</v>
      </c>
      <c r="FC122" s="2">
        <v>8.1999999999999993</v>
      </c>
      <c r="FD122" s="2">
        <v>9.8000000000000007</v>
      </c>
      <c r="FE122" s="2">
        <v>8.5</v>
      </c>
      <c r="FF122" s="2">
        <v>10.1</v>
      </c>
      <c r="FG122" s="2">
        <v>9.9</v>
      </c>
      <c r="FH122" s="2">
        <v>8.6999999999999993</v>
      </c>
      <c r="FI122" s="2">
        <v>9.1999999999999993</v>
      </c>
      <c r="FJ122" s="2">
        <v>8.8000000000000007</v>
      </c>
      <c r="FK122" s="2">
        <v>9.4</v>
      </c>
      <c r="FL122" s="2">
        <v>10.1</v>
      </c>
      <c r="FM122" s="2">
        <v>13.3</v>
      </c>
      <c r="FN122" s="2">
        <v>10</v>
      </c>
      <c r="FO122" s="2">
        <v>9.3000000000000007</v>
      </c>
      <c r="FP122" s="2">
        <v>9.6</v>
      </c>
      <c r="FQ122" s="2">
        <v>9.4</v>
      </c>
      <c r="FR122" s="2">
        <v>11.1</v>
      </c>
      <c r="FS122" s="2">
        <v>10.5</v>
      </c>
      <c r="FT122" s="2">
        <v>10.6</v>
      </c>
      <c r="FU122" s="2">
        <v>11.2</v>
      </c>
      <c r="FV122" s="2">
        <v>10.6</v>
      </c>
      <c r="FW122" s="2">
        <v>11.6</v>
      </c>
      <c r="FX122" s="2">
        <v>11.9</v>
      </c>
      <c r="FY122" s="2">
        <v>14.6</v>
      </c>
      <c r="FZ122" s="2">
        <v>12.4</v>
      </c>
      <c r="GA122" s="2">
        <v>11</v>
      </c>
      <c r="GB122" s="2">
        <v>11.9</v>
      </c>
      <c r="GC122" s="2">
        <v>13</v>
      </c>
      <c r="GD122" s="2">
        <v>14.2</v>
      </c>
      <c r="GE122" s="2">
        <v>12.8</v>
      </c>
      <c r="GF122" s="2">
        <v>13.7</v>
      </c>
      <c r="GG122" s="2">
        <v>13.7</v>
      </c>
      <c r="GH122" s="2">
        <v>14.1</v>
      </c>
      <c r="GI122" s="2">
        <v>14.6</v>
      </c>
      <c r="GJ122" s="2">
        <v>14.6</v>
      </c>
      <c r="GK122" s="2">
        <v>17.100000000000001</v>
      </c>
      <c r="GL122" s="2">
        <v>14.2</v>
      </c>
      <c r="GM122" s="2">
        <v>13.2</v>
      </c>
      <c r="GN122" s="2">
        <v>14.6</v>
      </c>
      <c r="GO122" s="2">
        <v>13.4</v>
      </c>
      <c r="GP122" s="2">
        <v>14.1</v>
      </c>
      <c r="GQ122" s="2">
        <v>13.5</v>
      </c>
      <c r="GR122" s="2">
        <v>15.9</v>
      </c>
      <c r="GS122" s="2">
        <v>15.3</v>
      </c>
      <c r="GT122" s="2">
        <v>15</v>
      </c>
      <c r="GU122" s="2">
        <v>16.100000000000001</v>
      </c>
      <c r="GV122" s="2">
        <v>16.2</v>
      </c>
      <c r="GW122" s="2">
        <v>18.8</v>
      </c>
      <c r="GX122" s="2">
        <v>15.1</v>
      </c>
      <c r="GY122" s="2">
        <v>14</v>
      </c>
      <c r="GZ122" s="2">
        <v>16.100000000000001</v>
      </c>
      <c r="HA122" s="2">
        <v>15.5</v>
      </c>
      <c r="HB122" s="2">
        <v>16.100000000000001</v>
      </c>
      <c r="HC122" s="2">
        <v>16.3</v>
      </c>
      <c r="HD122" s="2">
        <v>17.2</v>
      </c>
      <c r="HE122" s="2">
        <v>17.100000000000001</v>
      </c>
      <c r="HF122" s="2">
        <v>16.5</v>
      </c>
      <c r="HG122" s="2">
        <v>15.8</v>
      </c>
      <c r="HH122" s="2">
        <v>15.5</v>
      </c>
      <c r="HI122" s="2">
        <v>19.3</v>
      </c>
      <c r="HJ122" s="2">
        <v>12</v>
      </c>
      <c r="HK122" s="2">
        <v>11.9</v>
      </c>
      <c r="HL122" s="2">
        <v>12.9</v>
      </c>
      <c r="HM122" s="2">
        <v>12.2</v>
      </c>
      <c r="HN122" s="2">
        <v>13.4</v>
      </c>
      <c r="HO122" s="2">
        <v>12.9</v>
      </c>
      <c r="HP122" s="2">
        <v>12.9</v>
      </c>
      <c r="HQ122" s="2">
        <v>14.1</v>
      </c>
      <c r="HR122" s="2">
        <v>14.4</v>
      </c>
      <c r="HS122" s="2">
        <v>14.2</v>
      </c>
      <c r="HT122" s="2">
        <v>14.9</v>
      </c>
      <c r="HU122" s="2">
        <v>18.3</v>
      </c>
      <c r="HV122" s="2">
        <v>14.9</v>
      </c>
      <c r="HW122" s="2">
        <v>14.5</v>
      </c>
      <c r="HX122" s="2">
        <v>16.100000000000001</v>
      </c>
      <c r="HY122" s="2">
        <v>12.7</v>
      </c>
      <c r="HZ122" s="2">
        <v>14</v>
      </c>
      <c r="IA122" s="2">
        <v>12.7</v>
      </c>
      <c r="IB122" s="2">
        <v>14.2</v>
      </c>
      <c r="IC122" s="2">
        <v>14.7</v>
      </c>
      <c r="ID122" s="2">
        <v>13.5</v>
      </c>
      <c r="IE122" s="2">
        <v>16.600000000000001</v>
      </c>
      <c r="IF122" s="2">
        <v>17</v>
      </c>
      <c r="IG122" s="2">
        <v>20.100000000000001</v>
      </c>
      <c r="IH122" s="2">
        <v>15.2</v>
      </c>
      <c r="II122" s="2">
        <v>14.6</v>
      </c>
      <c r="IJ122" s="2">
        <v>16.3</v>
      </c>
      <c r="IK122" s="2">
        <v>15.9</v>
      </c>
      <c r="IL122" s="2">
        <v>17.3</v>
      </c>
      <c r="IM122" s="2">
        <v>15.4</v>
      </c>
      <c r="IN122" s="2">
        <v>16.600000000000001</v>
      </c>
      <c r="IO122" s="2">
        <v>16.5</v>
      </c>
      <c r="IP122" s="2">
        <v>16.5</v>
      </c>
      <c r="IQ122" s="2">
        <v>17.7</v>
      </c>
      <c r="IR122" s="2">
        <v>17.899999999999999</v>
      </c>
      <c r="IS122" s="2">
        <v>21.1</v>
      </c>
      <c r="IT122" s="2">
        <v>16</v>
      </c>
      <c r="IU122" s="2">
        <v>14.2</v>
      </c>
      <c r="IV122" s="2">
        <v>15.9</v>
      </c>
      <c r="IW122" s="2">
        <v>16</v>
      </c>
      <c r="IX122" s="2">
        <v>17.399999999999999</v>
      </c>
      <c r="IY122" s="2">
        <v>16.600000000000001</v>
      </c>
      <c r="IZ122" s="2">
        <v>16</v>
      </c>
      <c r="JA122" s="2">
        <v>15.9</v>
      </c>
      <c r="JB122" s="2">
        <v>15.2</v>
      </c>
      <c r="JC122" s="2">
        <v>16.3</v>
      </c>
      <c r="JD122" s="2">
        <v>15.4</v>
      </c>
      <c r="JE122" s="2">
        <v>19.399999999999999</v>
      </c>
      <c r="JF122" s="2">
        <v>14.7</v>
      </c>
      <c r="JG122" s="2">
        <v>14.3</v>
      </c>
      <c r="JH122" s="2">
        <v>16.399999999999999</v>
      </c>
      <c r="JI122" s="2">
        <v>16.7</v>
      </c>
      <c r="JJ122" s="2">
        <v>16.7</v>
      </c>
      <c r="JK122" s="2">
        <v>16.7</v>
      </c>
      <c r="JL122" s="2">
        <v>17.8</v>
      </c>
      <c r="JM122" s="2">
        <v>16.7</v>
      </c>
      <c r="JN122" s="2">
        <v>17.899999999999999</v>
      </c>
      <c r="JO122" s="2">
        <v>19.600000000000001</v>
      </c>
      <c r="JP122" s="2">
        <v>19.2</v>
      </c>
      <c r="JQ122" s="2">
        <v>23</v>
      </c>
      <c r="JR122" s="2">
        <v>16.8</v>
      </c>
      <c r="JS122" s="2">
        <v>15.2</v>
      </c>
      <c r="JT122" s="2">
        <v>16.5</v>
      </c>
      <c r="JU122" s="2">
        <v>14.8</v>
      </c>
      <c r="JV122" s="2">
        <v>15.1</v>
      </c>
      <c r="JW122" s="2">
        <v>14.5</v>
      </c>
      <c r="JX122" s="2">
        <v>17.3</v>
      </c>
      <c r="JY122" s="2">
        <v>17.399999999999999</v>
      </c>
      <c r="JZ122" s="2">
        <v>16.7</v>
      </c>
      <c r="KA122" s="2">
        <v>19</v>
      </c>
      <c r="KB122" s="2">
        <v>20.6</v>
      </c>
      <c r="KC122" s="2">
        <v>26.8</v>
      </c>
      <c r="KD122" s="2">
        <v>22.8</v>
      </c>
      <c r="KE122" s="2">
        <v>21.9</v>
      </c>
      <c r="KF122" s="2">
        <v>25</v>
      </c>
      <c r="KG122" s="2">
        <v>22</v>
      </c>
      <c r="KH122" s="2">
        <v>24.9</v>
      </c>
      <c r="KI122" s="2">
        <v>24.4</v>
      </c>
      <c r="KJ122" s="2">
        <v>25.8</v>
      </c>
      <c r="KK122" s="2">
        <v>26.8</v>
      </c>
      <c r="KL122" s="2">
        <v>26.9</v>
      </c>
      <c r="KM122" s="2">
        <v>27.7</v>
      </c>
      <c r="KN122" s="2">
        <v>29</v>
      </c>
      <c r="KO122" s="2">
        <v>35</v>
      </c>
      <c r="KP122" s="2">
        <v>24.9</v>
      </c>
      <c r="KQ122" s="2">
        <v>22.7</v>
      </c>
      <c r="KR122" s="2">
        <v>25.4</v>
      </c>
      <c r="KS122" s="2">
        <v>22.6</v>
      </c>
      <c r="KT122" s="2">
        <v>24.3</v>
      </c>
      <c r="KU122" s="2">
        <v>22.3</v>
      </c>
      <c r="KV122" s="2">
        <v>23.7</v>
      </c>
      <c r="KW122" s="2">
        <v>23.8</v>
      </c>
      <c r="KX122" s="2">
        <v>22</v>
      </c>
      <c r="KY122" s="2">
        <v>21.1</v>
      </c>
      <c r="KZ122" s="2">
        <v>23.4</v>
      </c>
      <c r="LA122" s="2">
        <v>25.7</v>
      </c>
      <c r="LB122" s="2">
        <v>23.7</v>
      </c>
      <c r="LC122" s="2">
        <v>22.9</v>
      </c>
      <c r="LD122" s="2">
        <v>22.8</v>
      </c>
      <c r="LE122" s="2">
        <v>21.3</v>
      </c>
      <c r="LF122" s="2">
        <v>23.6</v>
      </c>
      <c r="LG122" s="2">
        <v>20.399999999999999</v>
      </c>
      <c r="LH122" s="2">
        <v>21.3</v>
      </c>
      <c r="LI122" s="2">
        <v>20.8</v>
      </c>
      <c r="LJ122" s="2">
        <v>18.899999999999999</v>
      </c>
      <c r="LK122" s="2">
        <v>19.399999999999999</v>
      </c>
      <c r="LL122" s="2">
        <v>18.600000000000001</v>
      </c>
      <c r="LM122" s="2">
        <v>28.7</v>
      </c>
      <c r="LN122" s="2">
        <v>20.9</v>
      </c>
      <c r="LO122" s="2">
        <v>20.2</v>
      </c>
      <c r="LP122" s="2">
        <v>22.6</v>
      </c>
      <c r="LQ122" s="2">
        <v>23.1</v>
      </c>
      <c r="LR122" s="2">
        <v>24.1</v>
      </c>
      <c r="LS122" s="2">
        <v>23.6</v>
      </c>
      <c r="LT122" s="2">
        <v>24.9</v>
      </c>
      <c r="LU122" s="2">
        <v>24</v>
      </c>
      <c r="LV122" s="2">
        <v>23.7</v>
      </c>
      <c r="LW122" s="2">
        <v>30.7</v>
      </c>
      <c r="LX122" s="2">
        <v>31.4</v>
      </c>
      <c r="LY122" s="2">
        <v>39.299999999999997</v>
      </c>
      <c r="LZ122" s="2">
        <v>22.9</v>
      </c>
      <c r="MA122" s="2">
        <v>24</v>
      </c>
      <c r="MB122" s="2">
        <v>27.7</v>
      </c>
      <c r="MC122" s="2">
        <v>25.9</v>
      </c>
      <c r="MD122" s="2">
        <v>26.3</v>
      </c>
      <c r="ME122" s="2">
        <v>25.4</v>
      </c>
      <c r="MF122" s="2">
        <v>27</v>
      </c>
      <c r="MG122" s="2">
        <v>27</v>
      </c>
      <c r="MH122" s="2">
        <v>25.4</v>
      </c>
      <c r="MI122" s="2">
        <v>30.5</v>
      </c>
      <c r="MJ122" s="2">
        <v>30.9</v>
      </c>
      <c r="MK122" s="2">
        <v>37.799999999999997</v>
      </c>
      <c r="ML122" s="2">
        <v>24.5</v>
      </c>
      <c r="MM122" s="2">
        <v>22.6</v>
      </c>
      <c r="MN122" s="2">
        <v>25.4</v>
      </c>
      <c r="MO122" s="2">
        <v>27.4</v>
      </c>
      <c r="MP122" s="2">
        <v>28.9</v>
      </c>
    </row>
    <row r="123" spans="1:354" x14ac:dyDescent="0.25">
      <c r="A123" t="s">
        <v>121</v>
      </c>
      <c r="B123" s="12" t="s">
        <v>341</v>
      </c>
      <c r="C123" t="s">
        <v>215</v>
      </c>
      <c r="D123" t="str">
        <f t="shared" si="1"/>
        <v>Other retailing n.e.c.</v>
      </c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</row>
    <row r="124" spans="1:354" x14ac:dyDescent="0.25">
      <c r="A124" t="s">
        <v>122</v>
      </c>
      <c r="B124" s="12" t="s">
        <v>342</v>
      </c>
      <c r="C124" t="s">
        <v>215</v>
      </c>
      <c r="D124" t="str">
        <f t="shared" si="1"/>
        <v>Other retailing</v>
      </c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</row>
    <row r="125" spans="1:354" x14ac:dyDescent="0.25">
      <c r="A125" t="s">
        <v>123</v>
      </c>
      <c r="B125" s="12" t="s">
        <v>343</v>
      </c>
      <c r="C125" t="s">
        <v>215</v>
      </c>
      <c r="D125" t="str">
        <f t="shared" si="1"/>
        <v>Cafes, restaurants &amp; catering services</v>
      </c>
      <c r="E125" s="2">
        <v>1.9</v>
      </c>
      <c r="F125" s="2">
        <v>2</v>
      </c>
      <c r="G125" s="2">
        <v>2</v>
      </c>
      <c r="H125" s="2">
        <v>1.9</v>
      </c>
      <c r="I125" s="2">
        <v>1.9</v>
      </c>
      <c r="J125" s="2">
        <v>1.9</v>
      </c>
      <c r="K125" s="2">
        <v>2</v>
      </c>
      <c r="L125" s="2">
        <v>2</v>
      </c>
      <c r="M125" s="2">
        <v>2.4</v>
      </c>
      <c r="N125" s="2">
        <v>1.9</v>
      </c>
      <c r="O125" s="2">
        <v>2</v>
      </c>
      <c r="P125" s="2">
        <v>2.2999999999999998</v>
      </c>
      <c r="Q125" s="2">
        <v>2.4</v>
      </c>
      <c r="R125" s="2">
        <v>2.2000000000000002</v>
      </c>
      <c r="S125" s="2">
        <v>2.2000000000000002</v>
      </c>
      <c r="T125" s="2">
        <v>2.2000000000000002</v>
      </c>
      <c r="U125" s="2">
        <v>2.5</v>
      </c>
      <c r="V125" s="2">
        <v>2.2999999999999998</v>
      </c>
      <c r="W125" s="2">
        <v>2.5</v>
      </c>
      <c r="X125" s="2">
        <v>2.8</v>
      </c>
      <c r="Y125" s="2">
        <v>2.9</v>
      </c>
      <c r="Z125" s="2">
        <v>2</v>
      </c>
      <c r="AA125" s="2">
        <v>2.4</v>
      </c>
      <c r="AB125" s="2">
        <v>2.4</v>
      </c>
      <c r="AC125" s="2">
        <v>2</v>
      </c>
      <c r="AD125" s="2">
        <v>2.5</v>
      </c>
      <c r="AE125" s="2">
        <v>2.4</v>
      </c>
      <c r="AF125" s="2">
        <v>2.5</v>
      </c>
      <c r="AG125" s="2">
        <v>2.9</v>
      </c>
      <c r="AH125" s="2">
        <v>2.5</v>
      </c>
      <c r="AI125" s="2">
        <v>3</v>
      </c>
      <c r="AJ125" s="2">
        <v>3</v>
      </c>
      <c r="AK125" s="2">
        <v>3.9</v>
      </c>
      <c r="AL125" s="2">
        <v>2.9</v>
      </c>
      <c r="AM125" s="2">
        <v>2.6</v>
      </c>
      <c r="AN125" s="2">
        <v>3</v>
      </c>
      <c r="AO125" s="2">
        <v>2.5</v>
      </c>
      <c r="AP125" s="2">
        <v>2.9</v>
      </c>
      <c r="AQ125" s="2">
        <v>2.6</v>
      </c>
      <c r="AR125" s="2">
        <v>2.8</v>
      </c>
      <c r="AS125" s="2">
        <v>3</v>
      </c>
      <c r="AT125" s="2">
        <v>2.8</v>
      </c>
      <c r="AU125" s="2">
        <v>3.1</v>
      </c>
      <c r="AV125" s="2">
        <v>3.2</v>
      </c>
      <c r="AW125" s="2">
        <v>3.9</v>
      </c>
      <c r="AX125" s="2">
        <v>3.1</v>
      </c>
      <c r="AY125" s="2">
        <v>2.6</v>
      </c>
      <c r="AZ125" s="2">
        <v>2.8</v>
      </c>
      <c r="BA125" s="2">
        <v>2.5</v>
      </c>
      <c r="BB125" s="2">
        <v>2.9</v>
      </c>
      <c r="BC125" s="2">
        <v>2.5</v>
      </c>
      <c r="BD125" s="2">
        <v>3</v>
      </c>
      <c r="BE125" s="2">
        <v>3.1</v>
      </c>
      <c r="BF125" s="2">
        <v>3</v>
      </c>
      <c r="BG125" s="2">
        <v>3.3</v>
      </c>
      <c r="BH125" s="2">
        <v>3.2</v>
      </c>
      <c r="BI125" s="2">
        <v>4</v>
      </c>
      <c r="BJ125" s="2">
        <v>3</v>
      </c>
      <c r="BK125" s="2">
        <v>2.9</v>
      </c>
      <c r="BL125" s="2">
        <v>3</v>
      </c>
      <c r="BM125" s="2">
        <v>3.6</v>
      </c>
      <c r="BN125" s="2">
        <v>3.8</v>
      </c>
      <c r="BO125" s="2">
        <v>3.7</v>
      </c>
      <c r="BP125" s="2">
        <v>3.5</v>
      </c>
      <c r="BQ125" s="2">
        <v>3.5</v>
      </c>
      <c r="BR125" s="2">
        <v>3.9</v>
      </c>
      <c r="BS125" s="2">
        <v>4.2</v>
      </c>
      <c r="BT125" s="2">
        <v>4.2</v>
      </c>
      <c r="BU125" s="2">
        <v>5.8</v>
      </c>
      <c r="BV125" s="2">
        <v>4</v>
      </c>
      <c r="BW125" s="2">
        <v>3.9</v>
      </c>
      <c r="BX125" s="2">
        <v>4</v>
      </c>
      <c r="BY125" s="2">
        <v>4</v>
      </c>
      <c r="BZ125" s="2">
        <v>4</v>
      </c>
      <c r="CA125" s="2">
        <v>3.1</v>
      </c>
      <c r="CB125" s="2">
        <v>2.7</v>
      </c>
      <c r="CC125" s="2">
        <v>3</v>
      </c>
      <c r="CD125" s="2">
        <v>3.2</v>
      </c>
      <c r="CE125" s="2">
        <v>3.4</v>
      </c>
      <c r="CF125" s="2">
        <v>4</v>
      </c>
      <c r="CG125" s="2">
        <v>7.3</v>
      </c>
      <c r="CH125" s="2">
        <v>6.1</v>
      </c>
      <c r="CI125" s="2">
        <v>5.4</v>
      </c>
      <c r="CJ125" s="2">
        <v>5.8</v>
      </c>
      <c r="CK125" s="2">
        <v>5.0999999999999996</v>
      </c>
      <c r="CL125" s="2">
        <v>5.3</v>
      </c>
      <c r="CM125" s="2">
        <v>6.4</v>
      </c>
      <c r="CN125" s="2">
        <v>7</v>
      </c>
      <c r="CO125" s="2">
        <v>6.7</v>
      </c>
      <c r="CP125" s="2">
        <v>6</v>
      </c>
      <c r="CQ125" s="2">
        <v>6</v>
      </c>
      <c r="CR125" s="2">
        <v>5.7</v>
      </c>
      <c r="CS125" s="2">
        <v>8</v>
      </c>
      <c r="CT125" s="2">
        <v>6.7</v>
      </c>
      <c r="CU125" s="2">
        <v>6.6</v>
      </c>
      <c r="CV125" s="2">
        <v>7.7</v>
      </c>
      <c r="CW125" s="2">
        <v>6.6</v>
      </c>
      <c r="CX125" s="2">
        <v>6.6</v>
      </c>
      <c r="CY125" s="2">
        <v>6.2</v>
      </c>
      <c r="CZ125" s="2">
        <v>6.3</v>
      </c>
      <c r="DA125" s="2">
        <v>6.1</v>
      </c>
      <c r="DB125" s="2">
        <v>6.8</v>
      </c>
      <c r="DC125" s="2">
        <v>7.7</v>
      </c>
      <c r="DD125" s="2">
        <v>7.5</v>
      </c>
      <c r="DE125" s="2">
        <v>8.8000000000000007</v>
      </c>
      <c r="DF125" s="2">
        <v>7.4</v>
      </c>
      <c r="DG125" s="2">
        <v>6.5</v>
      </c>
      <c r="DH125" s="2">
        <v>10.4</v>
      </c>
      <c r="DI125" s="2">
        <v>8.6</v>
      </c>
      <c r="DJ125" s="2">
        <v>8.8000000000000007</v>
      </c>
      <c r="DK125" s="2">
        <v>7.2</v>
      </c>
      <c r="DL125" s="2">
        <v>7.5</v>
      </c>
      <c r="DM125" s="2">
        <v>7.3</v>
      </c>
      <c r="DN125" s="2">
        <v>7.2</v>
      </c>
      <c r="DO125" s="2">
        <v>7.8</v>
      </c>
      <c r="DP125" s="2">
        <v>7.5</v>
      </c>
      <c r="DQ125" s="2">
        <v>9.1</v>
      </c>
      <c r="DR125" s="2">
        <v>9.3000000000000007</v>
      </c>
      <c r="DS125" s="2">
        <v>8</v>
      </c>
      <c r="DT125" s="2">
        <v>8.6999999999999993</v>
      </c>
      <c r="DU125" s="2">
        <v>8.4</v>
      </c>
      <c r="DV125" s="2">
        <v>8.6</v>
      </c>
      <c r="DW125" s="2">
        <v>7.1</v>
      </c>
      <c r="DX125" s="2">
        <v>7.2</v>
      </c>
      <c r="DY125" s="2">
        <v>8.1999999999999993</v>
      </c>
      <c r="DZ125" s="2">
        <v>8.4</v>
      </c>
      <c r="EA125" s="2">
        <v>9.1</v>
      </c>
      <c r="EB125" s="2">
        <v>8</v>
      </c>
      <c r="EC125" s="2">
        <v>9.4</v>
      </c>
      <c r="ED125" s="2">
        <v>8.4</v>
      </c>
      <c r="EE125" s="2">
        <v>7.8</v>
      </c>
      <c r="EF125" s="2">
        <v>7.4</v>
      </c>
      <c r="EG125" s="2">
        <v>7.1</v>
      </c>
      <c r="EH125" s="2">
        <v>7.2</v>
      </c>
      <c r="EI125" s="2">
        <v>7.8</v>
      </c>
      <c r="EJ125" s="2">
        <v>8.1</v>
      </c>
      <c r="EK125" s="2">
        <v>7.5</v>
      </c>
      <c r="EL125" s="2">
        <v>7.7</v>
      </c>
      <c r="EM125" s="2">
        <v>9</v>
      </c>
      <c r="EN125" s="2">
        <v>9.1999999999999993</v>
      </c>
      <c r="EO125" s="2">
        <v>11.7</v>
      </c>
      <c r="EP125" s="2">
        <v>9.1999999999999993</v>
      </c>
      <c r="EQ125" s="2">
        <v>8.1999999999999993</v>
      </c>
      <c r="ER125" s="2">
        <v>9.6</v>
      </c>
      <c r="ES125" s="2">
        <v>9.1999999999999993</v>
      </c>
      <c r="ET125" s="2">
        <v>8.8000000000000007</v>
      </c>
      <c r="EU125" s="2">
        <v>8.4</v>
      </c>
      <c r="EV125" s="2">
        <v>8.5</v>
      </c>
      <c r="EW125" s="2">
        <v>8.4</v>
      </c>
      <c r="EX125" s="2">
        <v>8.8000000000000007</v>
      </c>
      <c r="EY125" s="2">
        <v>9.3000000000000007</v>
      </c>
      <c r="EZ125" s="2">
        <v>9.6</v>
      </c>
      <c r="FA125" s="2">
        <v>11.3</v>
      </c>
      <c r="FB125" s="2">
        <v>11.5</v>
      </c>
      <c r="FC125" s="2">
        <v>9.8000000000000007</v>
      </c>
      <c r="FD125" s="2">
        <v>10.7</v>
      </c>
      <c r="FE125" s="2">
        <v>9.6</v>
      </c>
      <c r="FF125" s="2">
        <v>10.7</v>
      </c>
      <c r="FG125" s="2">
        <v>10.4</v>
      </c>
      <c r="FH125" s="2">
        <v>10.8</v>
      </c>
      <c r="FI125" s="2">
        <v>10.9</v>
      </c>
      <c r="FJ125" s="2">
        <v>11.2</v>
      </c>
      <c r="FK125" s="2">
        <v>12.2</v>
      </c>
      <c r="FL125" s="2">
        <v>12.9</v>
      </c>
      <c r="FM125" s="2">
        <v>15.3</v>
      </c>
      <c r="FN125" s="2">
        <v>12.8</v>
      </c>
      <c r="FO125" s="2">
        <v>12.4</v>
      </c>
      <c r="FP125" s="2">
        <v>12.3</v>
      </c>
      <c r="FQ125" s="2">
        <v>11.3</v>
      </c>
      <c r="FR125" s="2">
        <v>12.1</v>
      </c>
      <c r="FS125" s="2">
        <v>11.3</v>
      </c>
      <c r="FT125" s="2">
        <v>10.5</v>
      </c>
      <c r="FU125" s="2">
        <v>11.1</v>
      </c>
      <c r="FV125" s="2">
        <v>10.5</v>
      </c>
      <c r="FW125" s="2">
        <v>11.2</v>
      </c>
      <c r="FX125" s="2">
        <v>12.1</v>
      </c>
      <c r="FY125" s="2">
        <v>14.6</v>
      </c>
      <c r="FZ125" s="2">
        <v>12</v>
      </c>
      <c r="GA125" s="2">
        <v>12.4</v>
      </c>
      <c r="GB125" s="2">
        <v>11.9</v>
      </c>
      <c r="GC125" s="2">
        <v>12.7</v>
      </c>
      <c r="GD125" s="2">
        <v>11.5</v>
      </c>
      <c r="GE125" s="2">
        <v>10.4</v>
      </c>
      <c r="GF125" s="2">
        <v>8.5</v>
      </c>
      <c r="GG125" s="2">
        <v>9.5</v>
      </c>
      <c r="GH125" s="2">
        <v>9.5</v>
      </c>
      <c r="GI125" s="2">
        <v>8.3000000000000007</v>
      </c>
      <c r="GJ125" s="2">
        <v>9.1999999999999993</v>
      </c>
      <c r="GK125" s="2">
        <v>8.8000000000000007</v>
      </c>
      <c r="GL125" s="2">
        <v>10.199999999999999</v>
      </c>
      <c r="GM125" s="2">
        <v>7.9</v>
      </c>
      <c r="GN125" s="2">
        <v>9</v>
      </c>
      <c r="GO125" s="2">
        <v>8.6999999999999993</v>
      </c>
      <c r="GP125" s="2">
        <v>7.9</v>
      </c>
      <c r="GQ125" s="2">
        <v>6.9</v>
      </c>
      <c r="GR125" s="2">
        <v>6.5</v>
      </c>
      <c r="GS125" s="2">
        <v>6.6</v>
      </c>
      <c r="GT125" s="2">
        <v>7</v>
      </c>
      <c r="GU125" s="2">
        <v>7.2</v>
      </c>
      <c r="GV125" s="2">
        <v>7</v>
      </c>
      <c r="GW125" s="2">
        <v>8.6999999999999993</v>
      </c>
      <c r="GX125" s="2">
        <v>7.8</v>
      </c>
      <c r="GY125" s="2">
        <v>6.5</v>
      </c>
      <c r="GZ125" s="2">
        <v>7.6</v>
      </c>
      <c r="HA125" s="2">
        <v>6.5</v>
      </c>
      <c r="HB125" s="2">
        <v>5.8</v>
      </c>
      <c r="HC125" s="2">
        <v>5.2</v>
      </c>
      <c r="HD125" s="2">
        <v>6.2</v>
      </c>
      <c r="HE125" s="2">
        <v>6.6</v>
      </c>
      <c r="HF125" s="2">
        <v>6</v>
      </c>
      <c r="HG125" s="2">
        <v>5.9</v>
      </c>
      <c r="HH125" s="2">
        <v>8</v>
      </c>
      <c r="HI125" s="2">
        <v>9.5</v>
      </c>
      <c r="HJ125" s="2">
        <v>7.9</v>
      </c>
      <c r="HK125" s="2">
        <v>7.4</v>
      </c>
      <c r="HL125" s="2">
        <v>7.2</v>
      </c>
      <c r="HM125" s="2">
        <v>5.9</v>
      </c>
      <c r="HN125" s="2">
        <v>5.7</v>
      </c>
      <c r="HO125" s="2">
        <v>5.2</v>
      </c>
      <c r="HP125" s="2">
        <v>5.7</v>
      </c>
      <c r="HQ125" s="2">
        <v>6.6</v>
      </c>
      <c r="HR125" s="2">
        <v>6.7</v>
      </c>
      <c r="HS125" s="2">
        <v>8</v>
      </c>
      <c r="HT125" s="2">
        <v>7.5</v>
      </c>
      <c r="HU125" s="2">
        <v>9</v>
      </c>
      <c r="HV125" s="2">
        <v>9.1999999999999993</v>
      </c>
      <c r="HW125" s="2">
        <v>7.6</v>
      </c>
      <c r="HX125" s="2">
        <v>8.5</v>
      </c>
      <c r="HY125" s="2">
        <v>9</v>
      </c>
      <c r="HZ125" s="2">
        <v>9.1999999999999993</v>
      </c>
      <c r="IA125" s="2">
        <v>7.2</v>
      </c>
      <c r="IB125" s="2">
        <v>5.9</v>
      </c>
      <c r="IC125" s="2">
        <v>6.2</v>
      </c>
      <c r="ID125" s="2">
        <v>6.2</v>
      </c>
      <c r="IE125" s="2">
        <v>6.5</v>
      </c>
      <c r="IF125" s="2">
        <v>6.9</v>
      </c>
      <c r="IG125" s="2">
        <v>7.5</v>
      </c>
      <c r="IH125" s="2">
        <v>8.1999999999999993</v>
      </c>
      <c r="II125" s="2">
        <v>8.1</v>
      </c>
      <c r="IJ125" s="2">
        <v>8.1</v>
      </c>
      <c r="IK125" s="2">
        <v>7.9</v>
      </c>
      <c r="IL125" s="2">
        <v>9</v>
      </c>
      <c r="IM125" s="2">
        <v>8.4</v>
      </c>
      <c r="IN125" s="2">
        <v>8.3000000000000007</v>
      </c>
      <c r="IO125" s="2">
        <v>8</v>
      </c>
      <c r="IP125" s="2">
        <v>8.4</v>
      </c>
      <c r="IQ125" s="2">
        <v>9.5</v>
      </c>
      <c r="IR125" s="2">
        <v>10.1</v>
      </c>
      <c r="IS125" s="2">
        <v>12</v>
      </c>
      <c r="IT125" s="2">
        <v>9.4</v>
      </c>
      <c r="IU125" s="2">
        <v>9.1</v>
      </c>
      <c r="IV125" s="2">
        <v>9.8000000000000007</v>
      </c>
      <c r="IW125" s="2">
        <v>10.6</v>
      </c>
      <c r="IX125" s="2">
        <v>11.1</v>
      </c>
      <c r="IY125" s="2">
        <v>9.6999999999999993</v>
      </c>
      <c r="IZ125" s="2">
        <v>11.7</v>
      </c>
      <c r="JA125" s="2">
        <v>12</v>
      </c>
      <c r="JB125" s="2">
        <v>12.4</v>
      </c>
      <c r="JC125" s="2">
        <v>12</v>
      </c>
      <c r="JD125" s="2">
        <v>12.4</v>
      </c>
      <c r="JE125" s="2">
        <v>15.7</v>
      </c>
      <c r="JF125" s="2">
        <v>14.8</v>
      </c>
      <c r="JG125" s="2">
        <v>13.7</v>
      </c>
      <c r="JH125" s="2">
        <v>14.9</v>
      </c>
      <c r="JI125" s="2">
        <v>13.9</v>
      </c>
      <c r="JJ125" s="2">
        <v>13.1</v>
      </c>
      <c r="JK125" s="2">
        <v>12.3</v>
      </c>
      <c r="JL125" s="2">
        <v>12.7</v>
      </c>
      <c r="JM125" s="2">
        <v>10.8</v>
      </c>
      <c r="JN125" s="2">
        <v>11.7</v>
      </c>
      <c r="JO125" s="2">
        <v>12.5</v>
      </c>
      <c r="JP125" s="2">
        <v>12.9</v>
      </c>
      <c r="JQ125" s="2">
        <v>13.7</v>
      </c>
      <c r="JR125" s="2">
        <v>14.7</v>
      </c>
      <c r="JS125" s="2">
        <v>14.5</v>
      </c>
      <c r="JT125" s="2">
        <v>16</v>
      </c>
      <c r="JU125" s="2">
        <v>13.9</v>
      </c>
      <c r="JV125" s="2">
        <v>12.8</v>
      </c>
      <c r="JW125" s="2">
        <v>12.2</v>
      </c>
      <c r="JX125" s="2">
        <v>13.3</v>
      </c>
      <c r="JY125" s="2">
        <v>13.2</v>
      </c>
      <c r="JZ125" s="2">
        <v>12.8</v>
      </c>
      <c r="KA125" s="2">
        <v>14.1</v>
      </c>
      <c r="KB125" s="2">
        <v>14.8</v>
      </c>
      <c r="KC125" s="2">
        <v>18.5</v>
      </c>
      <c r="KD125" s="2">
        <v>17.2</v>
      </c>
      <c r="KE125" s="2">
        <v>15.7</v>
      </c>
      <c r="KF125" s="2">
        <v>17.399999999999999</v>
      </c>
      <c r="KG125" s="2">
        <v>14.3</v>
      </c>
      <c r="KH125" s="2">
        <v>13.6</v>
      </c>
      <c r="KI125" s="2">
        <v>12.1</v>
      </c>
      <c r="KJ125" s="2">
        <v>11.9</v>
      </c>
      <c r="KK125" s="2">
        <v>11.6</v>
      </c>
      <c r="KL125" s="2">
        <v>12.6</v>
      </c>
      <c r="KM125" s="2">
        <v>13.1</v>
      </c>
      <c r="KN125" s="2">
        <v>13.7</v>
      </c>
      <c r="KO125" s="2">
        <v>15</v>
      </c>
      <c r="KP125" s="2">
        <v>14.9</v>
      </c>
      <c r="KQ125" s="2">
        <v>12.8</v>
      </c>
      <c r="KR125" s="2">
        <v>12.9</v>
      </c>
      <c r="KS125" s="2">
        <v>13</v>
      </c>
      <c r="KT125" s="2">
        <v>12.6</v>
      </c>
      <c r="KU125" s="2">
        <v>12.5</v>
      </c>
      <c r="KV125" s="2">
        <v>11.6</v>
      </c>
      <c r="KW125" s="2">
        <v>11.9</v>
      </c>
      <c r="KX125" s="2">
        <v>11.6</v>
      </c>
      <c r="KY125" s="2">
        <v>17</v>
      </c>
      <c r="KZ125" s="2">
        <v>15.8</v>
      </c>
      <c r="LA125" s="2">
        <v>19.100000000000001</v>
      </c>
      <c r="LB125" s="2">
        <v>17.5</v>
      </c>
      <c r="LC125" s="2">
        <v>17.2</v>
      </c>
      <c r="LD125" s="2">
        <v>17.600000000000001</v>
      </c>
      <c r="LE125" s="2">
        <v>17.2</v>
      </c>
      <c r="LF125" s="2">
        <v>17.100000000000001</v>
      </c>
      <c r="LG125" s="2">
        <v>15.4</v>
      </c>
      <c r="LH125" s="2">
        <v>16</v>
      </c>
      <c r="LI125" s="2">
        <v>16.2</v>
      </c>
      <c r="LJ125" s="2">
        <v>16.8</v>
      </c>
      <c r="LK125" s="2">
        <v>18.2</v>
      </c>
      <c r="LL125" s="2">
        <v>18.8</v>
      </c>
      <c r="LM125" s="2">
        <v>23.2</v>
      </c>
      <c r="LN125" s="2">
        <v>17.2</v>
      </c>
      <c r="LO125" s="2">
        <v>17.899999999999999</v>
      </c>
      <c r="LP125" s="2">
        <v>17.7</v>
      </c>
      <c r="LQ125" s="2">
        <v>18.8</v>
      </c>
      <c r="LR125" s="2">
        <v>18.899999999999999</v>
      </c>
      <c r="LS125" s="2">
        <v>16.3</v>
      </c>
      <c r="LT125" s="2">
        <v>17.2</v>
      </c>
      <c r="LU125" s="2">
        <v>17.100000000000001</v>
      </c>
      <c r="LV125" s="2">
        <v>18.7</v>
      </c>
      <c r="LW125" s="2">
        <v>19.5</v>
      </c>
      <c r="LX125" s="2">
        <v>20.6</v>
      </c>
      <c r="LY125" s="2">
        <v>27.5</v>
      </c>
      <c r="LZ125" s="2">
        <v>20.2</v>
      </c>
      <c r="MA125" s="2">
        <v>19.3</v>
      </c>
      <c r="MB125" s="2">
        <v>19.5</v>
      </c>
      <c r="MC125" s="2">
        <v>17.3</v>
      </c>
      <c r="MD125" s="2">
        <v>17.3</v>
      </c>
      <c r="ME125" s="2">
        <v>14.6</v>
      </c>
      <c r="MF125" s="2">
        <v>16.399999999999999</v>
      </c>
      <c r="MG125" s="2">
        <v>17.2</v>
      </c>
      <c r="MH125" s="2">
        <v>16.3</v>
      </c>
      <c r="MI125" s="2">
        <v>18</v>
      </c>
      <c r="MJ125" s="2">
        <v>19.399999999999999</v>
      </c>
      <c r="MK125" s="2">
        <v>19.7</v>
      </c>
      <c r="ML125" s="2">
        <v>17.7</v>
      </c>
      <c r="MM125" s="2">
        <v>18.399999999999999</v>
      </c>
      <c r="MN125" s="2">
        <v>17.600000000000001</v>
      </c>
      <c r="MO125" s="2">
        <v>18.2</v>
      </c>
      <c r="MP125" s="2">
        <v>18.899999999999999</v>
      </c>
    </row>
    <row r="126" spans="1:354" x14ac:dyDescent="0.25">
      <c r="A126" t="s">
        <v>124</v>
      </c>
      <c r="B126" s="12" t="s">
        <v>344</v>
      </c>
      <c r="C126" t="s">
        <v>215</v>
      </c>
      <c r="D126" t="str">
        <f t="shared" si="1"/>
        <v>Takeaway food services</v>
      </c>
      <c r="E126" s="2">
        <v>3.5</v>
      </c>
      <c r="F126" s="2">
        <v>3.5</v>
      </c>
      <c r="G126" s="2">
        <v>3.1</v>
      </c>
      <c r="H126" s="2">
        <v>3.6</v>
      </c>
      <c r="I126" s="2">
        <v>3.6</v>
      </c>
      <c r="J126" s="2">
        <v>3.8</v>
      </c>
      <c r="K126" s="2">
        <v>3.9</v>
      </c>
      <c r="L126" s="2">
        <v>3.9</v>
      </c>
      <c r="M126" s="2">
        <v>4.3</v>
      </c>
      <c r="N126" s="2">
        <v>3.6</v>
      </c>
      <c r="O126" s="2">
        <v>3.3</v>
      </c>
      <c r="P126" s="2">
        <v>3.4</v>
      </c>
      <c r="Q126" s="2">
        <v>3.1</v>
      </c>
      <c r="R126" s="2">
        <v>3.6</v>
      </c>
      <c r="S126" s="2">
        <v>3.5</v>
      </c>
      <c r="T126" s="2">
        <v>4.4000000000000004</v>
      </c>
      <c r="U126" s="2">
        <v>4.7</v>
      </c>
      <c r="V126" s="2">
        <v>5</v>
      </c>
      <c r="W126" s="2">
        <v>5.0999999999999996</v>
      </c>
      <c r="X126" s="2">
        <v>5.2</v>
      </c>
      <c r="Y126" s="2">
        <v>5.4</v>
      </c>
      <c r="Z126" s="2">
        <v>5.0999999999999996</v>
      </c>
      <c r="AA126" s="2">
        <v>4.9000000000000004</v>
      </c>
      <c r="AB126" s="2">
        <v>4.5999999999999996</v>
      </c>
      <c r="AC126" s="2">
        <v>4.4000000000000004</v>
      </c>
      <c r="AD126" s="2">
        <v>4.9000000000000004</v>
      </c>
      <c r="AE126" s="2">
        <v>4.5</v>
      </c>
      <c r="AF126" s="2">
        <v>4.5</v>
      </c>
      <c r="AG126" s="2">
        <v>4.7</v>
      </c>
      <c r="AH126" s="2">
        <v>4.8</v>
      </c>
      <c r="AI126" s="2">
        <v>5.3</v>
      </c>
      <c r="AJ126" s="2">
        <v>5.4</v>
      </c>
      <c r="AK126" s="2">
        <v>5.5</v>
      </c>
      <c r="AL126" s="2">
        <v>6.3</v>
      </c>
      <c r="AM126" s="2">
        <v>5.2</v>
      </c>
      <c r="AN126" s="2">
        <v>5.6</v>
      </c>
      <c r="AO126" s="2">
        <v>6.2</v>
      </c>
      <c r="AP126" s="2">
        <v>6.4</v>
      </c>
      <c r="AQ126" s="2">
        <v>6</v>
      </c>
      <c r="AR126" s="2">
        <v>7</v>
      </c>
      <c r="AS126" s="2">
        <v>7.2</v>
      </c>
      <c r="AT126" s="2">
        <v>7</v>
      </c>
      <c r="AU126" s="2">
        <v>7</v>
      </c>
      <c r="AV126" s="2">
        <v>7</v>
      </c>
      <c r="AW126" s="2">
        <v>7.2</v>
      </c>
      <c r="AX126" s="2">
        <v>7.4</v>
      </c>
      <c r="AY126" s="2">
        <v>6.9</v>
      </c>
      <c r="AZ126" s="2">
        <v>7.4</v>
      </c>
      <c r="BA126" s="2">
        <v>6.9</v>
      </c>
      <c r="BB126" s="2">
        <v>6.9</v>
      </c>
      <c r="BC126" s="2">
        <v>6.6</v>
      </c>
      <c r="BD126" s="2">
        <v>7</v>
      </c>
      <c r="BE126" s="2">
        <v>7</v>
      </c>
      <c r="BF126" s="2">
        <v>6.8</v>
      </c>
      <c r="BG126" s="2">
        <v>7.6</v>
      </c>
      <c r="BH126" s="2">
        <v>7.5</v>
      </c>
      <c r="BI126" s="2">
        <v>7.9</v>
      </c>
      <c r="BJ126" s="2">
        <v>7.5</v>
      </c>
      <c r="BK126" s="2">
        <v>6.9</v>
      </c>
      <c r="BL126" s="2">
        <v>6.7</v>
      </c>
      <c r="BM126" s="2">
        <v>7.6</v>
      </c>
      <c r="BN126" s="2">
        <v>7.7</v>
      </c>
      <c r="BO126" s="2">
        <v>7.5</v>
      </c>
      <c r="BP126" s="2">
        <v>6.9</v>
      </c>
      <c r="BQ126" s="2">
        <v>6.7</v>
      </c>
      <c r="BR126" s="2">
        <v>6.9</v>
      </c>
      <c r="BS126" s="2">
        <v>7</v>
      </c>
      <c r="BT126" s="2">
        <v>7.1</v>
      </c>
      <c r="BU126" s="2">
        <v>7.9</v>
      </c>
      <c r="BV126" s="2">
        <v>7.9</v>
      </c>
      <c r="BW126" s="2">
        <v>6.9</v>
      </c>
      <c r="BX126" s="2">
        <v>7.3</v>
      </c>
      <c r="BY126" s="2">
        <v>6.9</v>
      </c>
      <c r="BZ126" s="2">
        <v>6.9</v>
      </c>
      <c r="CA126" s="2">
        <v>6.7</v>
      </c>
      <c r="CB126" s="2">
        <v>7.5</v>
      </c>
      <c r="CC126" s="2">
        <v>7.4</v>
      </c>
      <c r="CD126" s="2">
        <v>7.2</v>
      </c>
      <c r="CE126" s="2">
        <v>7.4</v>
      </c>
      <c r="CF126" s="2">
        <v>7.5</v>
      </c>
      <c r="CG126" s="2">
        <v>9.6999999999999993</v>
      </c>
      <c r="CH126" s="2">
        <v>8.5</v>
      </c>
      <c r="CI126" s="2">
        <v>7.8</v>
      </c>
      <c r="CJ126" s="2">
        <v>8</v>
      </c>
      <c r="CK126" s="2">
        <v>7.1</v>
      </c>
      <c r="CL126" s="2">
        <v>7.2</v>
      </c>
      <c r="CM126" s="2">
        <v>7.4</v>
      </c>
      <c r="CN126" s="2">
        <v>7.8</v>
      </c>
      <c r="CO126" s="2">
        <v>7.8</v>
      </c>
      <c r="CP126" s="2">
        <v>7.4</v>
      </c>
      <c r="CQ126" s="2">
        <v>8</v>
      </c>
      <c r="CR126" s="2">
        <v>8.1</v>
      </c>
      <c r="CS126" s="2">
        <v>10.9</v>
      </c>
      <c r="CT126" s="2">
        <v>8.3000000000000007</v>
      </c>
      <c r="CU126" s="2">
        <v>8.4</v>
      </c>
      <c r="CV126" s="2">
        <v>8</v>
      </c>
      <c r="CW126" s="2">
        <v>7.9</v>
      </c>
      <c r="CX126" s="2">
        <v>8.5</v>
      </c>
      <c r="CY126" s="2">
        <v>9.1</v>
      </c>
      <c r="CZ126" s="2">
        <v>9</v>
      </c>
      <c r="DA126" s="2">
        <v>9.1999999999999993</v>
      </c>
      <c r="DB126" s="2">
        <v>9.9</v>
      </c>
      <c r="DC126" s="2">
        <v>10.7</v>
      </c>
      <c r="DD126" s="2">
        <v>10.5</v>
      </c>
      <c r="DE126" s="2">
        <v>11.6</v>
      </c>
      <c r="DF126" s="2">
        <v>11.3</v>
      </c>
      <c r="DG126" s="2">
        <v>10.4</v>
      </c>
      <c r="DH126" s="2">
        <v>11.9</v>
      </c>
      <c r="DI126" s="2">
        <v>10.8</v>
      </c>
      <c r="DJ126" s="2">
        <v>11</v>
      </c>
      <c r="DK126" s="2">
        <v>11.8</v>
      </c>
      <c r="DL126" s="2">
        <v>11.6</v>
      </c>
      <c r="DM126" s="2">
        <v>11.5</v>
      </c>
      <c r="DN126" s="2">
        <v>11.2</v>
      </c>
      <c r="DO126" s="2">
        <v>11.6</v>
      </c>
      <c r="DP126" s="2">
        <v>11.8</v>
      </c>
      <c r="DQ126" s="2">
        <v>13.2</v>
      </c>
      <c r="DR126" s="2">
        <v>12.5</v>
      </c>
      <c r="DS126" s="2">
        <v>10.5</v>
      </c>
      <c r="DT126" s="2">
        <v>10.199999999999999</v>
      </c>
      <c r="DU126" s="2">
        <v>10.6</v>
      </c>
      <c r="DV126" s="2">
        <v>11.2</v>
      </c>
      <c r="DW126" s="2">
        <v>10.6</v>
      </c>
      <c r="DX126" s="2">
        <v>11.2</v>
      </c>
      <c r="DY126" s="2">
        <v>11.3</v>
      </c>
      <c r="DZ126" s="2">
        <v>9.9</v>
      </c>
      <c r="EA126" s="2">
        <v>10.6</v>
      </c>
      <c r="EB126" s="2">
        <v>10.6</v>
      </c>
      <c r="EC126" s="2">
        <v>11.7</v>
      </c>
      <c r="ED126" s="2">
        <v>11.6</v>
      </c>
      <c r="EE126" s="2">
        <v>10.5</v>
      </c>
      <c r="EF126" s="2">
        <v>11.6</v>
      </c>
      <c r="EG126" s="2">
        <v>11.6</v>
      </c>
      <c r="EH126" s="2">
        <v>11.6</v>
      </c>
      <c r="EI126" s="2">
        <v>9.9</v>
      </c>
      <c r="EJ126" s="2">
        <v>11</v>
      </c>
      <c r="EK126" s="2">
        <v>11</v>
      </c>
      <c r="EL126" s="2">
        <v>11.1</v>
      </c>
      <c r="EM126" s="2">
        <v>11.2</v>
      </c>
      <c r="EN126" s="2">
        <v>11.4</v>
      </c>
      <c r="EO126" s="2">
        <v>12.4</v>
      </c>
      <c r="EP126" s="2">
        <v>12.2</v>
      </c>
      <c r="EQ126" s="2">
        <v>11.7</v>
      </c>
      <c r="ER126" s="2">
        <v>12.3</v>
      </c>
      <c r="ES126" s="2">
        <v>10.8</v>
      </c>
      <c r="ET126" s="2">
        <v>11.2</v>
      </c>
      <c r="EU126" s="2">
        <v>10.7</v>
      </c>
      <c r="EV126" s="2">
        <v>10.4</v>
      </c>
      <c r="EW126" s="2">
        <v>10.3</v>
      </c>
      <c r="EX126" s="2">
        <v>9.4</v>
      </c>
      <c r="EY126" s="2">
        <v>11.1</v>
      </c>
      <c r="EZ126" s="2">
        <v>11.1</v>
      </c>
      <c r="FA126" s="2">
        <v>11.8</v>
      </c>
      <c r="FB126" s="2">
        <v>10.5</v>
      </c>
      <c r="FC126" s="2">
        <v>9.9</v>
      </c>
      <c r="FD126" s="2">
        <v>10.8</v>
      </c>
      <c r="FE126" s="2">
        <v>11.2</v>
      </c>
      <c r="FF126" s="2">
        <v>11.1</v>
      </c>
      <c r="FG126" s="2">
        <v>11.3</v>
      </c>
      <c r="FH126" s="2">
        <v>12.8</v>
      </c>
      <c r="FI126" s="2">
        <v>12.3</v>
      </c>
      <c r="FJ126" s="2">
        <v>12</v>
      </c>
      <c r="FK126" s="2">
        <v>12.4</v>
      </c>
      <c r="FL126" s="2">
        <v>12.4</v>
      </c>
      <c r="FM126" s="2">
        <v>13.2</v>
      </c>
      <c r="FN126" s="2">
        <v>14.4</v>
      </c>
      <c r="FO126" s="2">
        <v>13.2</v>
      </c>
      <c r="FP126" s="2">
        <v>14</v>
      </c>
      <c r="FQ126" s="2">
        <v>13.9</v>
      </c>
      <c r="FR126" s="2">
        <v>14.9</v>
      </c>
      <c r="FS126" s="2">
        <v>13.8</v>
      </c>
      <c r="FT126" s="2">
        <v>14.9</v>
      </c>
      <c r="FU126" s="2">
        <v>15.4</v>
      </c>
      <c r="FV126" s="2">
        <v>13</v>
      </c>
      <c r="FW126" s="2">
        <v>12.9</v>
      </c>
      <c r="FX126" s="2">
        <v>12.8</v>
      </c>
      <c r="FY126" s="2">
        <v>13.2</v>
      </c>
      <c r="FZ126" s="2">
        <v>12.3</v>
      </c>
      <c r="GA126" s="2">
        <v>11.6</v>
      </c>
      <c r="GB126" s="2">
        <v>12.6</v>
      </c>
      <c r="GC126" s="2">
        <v>12.3</v>
      </c>
      <c r="GD126" s="2">
        <v>12.5</v>
      </c>
      <c r="GE126" s="2">
        <v>11.8</v>
      </c>
      <c r="GF126" s="2">
        <v>12.2</v>
      </c>
      <c r="GG126" s="2">
        <v>12.2</v>
      </c>
      <c r="GH126" s="2">
        <v>11.6</v>
      </c>
      <c r="GI126" s="2">
        <v>12.6</v>
      </c>
      <c r="GJ126" s="2">
        <v>12.5</v>
      </c>
      <c r="GK126" s="2">
        <v>13.3</v>
      </c>
      <c r="GL126" s="2">
        <v>12.4</v>
      </c>
      <c r="GM126" s="2">
        <v>11.1</v>
      </c>
      <c r="GN126" s="2">
        <v>11.7</v>
      </c>
      <c r="GO126" s="2">
        <v>11</v>
      </c>
      <c r="GP126" s="2">
        <v>11.1</v>
      </c>
      <c r="GQ126" s="2">
        <v>11</v>
      </c>
      <c r="GR126" s="2">
        <v>10.4</v>
      </c>
      <c r="GS126" s="2">
        <v>10.1</v>
      </c>
      <c r="GT126" s="2">
        <v>10.3</v>
      </c>
      <c r="GU126" s="2">
        <v>11.9</v>
      </c>
      <c r="GV126" s="2">
        <v>11.7</v>
      </c>
      <c r="GW126" s="2">
        <v>12.5</v>
      </c>
      <c r="GX126" s="2">
        <v>12.6</v>
      </c>
      <c r="GY126" s="2">
        <v>11.8</v>
      </c>
      <c r="GZ126" s="2">
        <v>12.8</v>
      </c>
      <c r="HA126" s="2">
        <v>12.4</v>
      </c>
      <c r="HB126" s="2">
        <v>12.4</v>
      </c>
      <c r="HC126" s="2">
        <v>11.8</v>
      </c>
      <c r="HD126" s="2">
        <v>12.1</v>
      </c>
      <c r="HE126" s="2">
        <v>12</v>
      </c>
      <c r="HF126" s="2">
        <v>12.5</v>
      </c>
      <c r="HG126" s="2">
        <v>13.1</v>
      </c>
      <c r="HH126" s="2">
        <v>13.4</v>
      </c>
      <c r="HI126" s="2">
        <v>14.7</v>
      </c>
      <c r="HJ126" s="2">
        <v>14.1</v>
      </c>
      <c r="HK126" s="2">
        <v>12.3</v>
      </c>
      <c r="HL126" s="2">
        <v>12.6</v>
      </c>
      <c r="HM126" s="2">
        <v>11.7</v>
      </c>
      <c r="HN126" s="2">
        <v>11.3</v>
      </c>
      <c r="HO126" s="2">
        <v>11.3</v>
      </c>
      <c r="HP126" s="2">
        <v>11.2</v>
      </c>
      <c r="HQ126" s="2">
        <v>11.4</v>
      </c>
      <c r="HR126" s="2">
        <v>12.3</v>
      </c>
      <c r="HS126" s="2">
        <v>13</v>
      </c>
      <c r="HT126" s="2">
        <v>12.9</v>
      </c>
      <c r="HU126" s="2">
        <v>14</v>
      </c>
      <c r="HV126" s="2">
        <v>13</v>
      </c>
      <c r="HW126" s="2">
        <v>12.3</v>
      </c>
      <c r="HX126" s="2">
        <v>13.6</v>
      </c>
      <c r="HY126" s="2">
        <v>14.3</v>
      </c>
      <c r="HZ126" s="2">
        <v>14.4</v>
      </c>
      <c r="IA126" s="2">
        <v>15.3</v>
      </c>
      <c r="IB126" s="2">
        <v>13.4</v>
      </c>
      <c r="IC126" s="2">
        <v>13.2</v>
      </c>
      <c r="ID126" s="2">
        <v>13.3</v>
      </c>
      <c r="IE126" s="2">
        <v>12.3</v>
      </c>
      <c r="IF126" s="2">
        <v>12.4</v>
      </c>
      <c r="IG126" s="2">
        <v>13.2</v>
      </c>
      <c r="IH126" s="2">
        <v>13.2</v>
      </c>
      <c r="II126" s="2">
        <v>12</v>
      </c>
      <c r="IJ126" s="2">
        <v>12.9</v>
      </c>
      <c r="IK126" s="2">
        <v>12.3</v>
      </c>
      <c r="IL126" s="2">
        <v>12.3</v>
      </c>
      <c r="IM126" s="2">
        <v>11.9</v>
      </c>
      <c r="IN126" s="2">
        <v>10.8</v>
      </c>
      <c r="IO126" s="2">
        <v>10.7</v>
      </c>
      <c r="IP126" s="2">
        <v>10.3</v>
      </c>
      <c r="IQ126" s="2">
        <v>11.6</v>
      </c>
      <c r="IR126" s="2">
        <v>11.6</v>
      </c>
      <c r="IS126" s="2">
        <v>12.2</v>
      </c>
      <c r="IT126" s="2">
        <v>10.7</v>
      </c>
      <c r="IU126" s="2">
        <v>9.5</v>
      </c>
      <c r="IV126" s="2">
        <v>10.4</v>
      </c>
      <c r="IW126" s="2">
        <v>12.1</v>
      </c>
      <c r="IX126" s="2">
        <v>12.4</v>
      </c>
      <c r="IY126" s="2">
        <v>12.1</v>
      </c>
      <c r="IZ126" s="2">
        <v>11.3</v>
      </c>
      <c r="JA126" s="2">
        <v>11.3</v>
      </c>
      <c r="JB126" s="2">
        <v>10.3</v>
      </c>
      <c r="JC126" s="2">
        <v>12.8</v>
      </c>
      <c r="JD126" s="2">
        <v>12.5</v>
      </c>
      <c r="JE126" s="2">
        <v>13.1</v>
      </c>
      <c r="JF126" s="2">
        <v>13.7</v>
      </c>
      <c r="JG126" s="2">
        <v>13</v>
      </c>
      <c r="JH126" s="2">
        <v>13.3</v>
      </c>
      <c r="JI126" s="2">
        <v>14.3</v>
      </c>
      <c r="JJ126" s="2">
        <v>13.7</v>
      </c>
      <c r="JK126" s="2">
        <v>14.2</v>
      </c>
      <c r="JL126" s="2">
        <v>13.8</v>
      </c>
      <c r="JM126" s="2">
        <v>13.4</v>
      </c>
      <c r="JN126" s="2">
        <v>13.5</v>
      </c>
      <c r="JO126" s="2">
        <v>14.6</v>
      </c>
      <c r="JP126" s="2">
        <v>14.9</v>
      </c>
      <c r="JQ126" s="2">
        <v>16.2</v>
      </c>
      <c r="JR126" s="2">
        <v>15.8</v>
      </c>
      <c r="JS126" s="2">
        <v>14.5</v>
      </c>
      <c r="JT126" s="2">
        <v>15.2</v>
      </c>
      <c r="JU126" s="2">
        <v>15.4</v>
      </c>
      <c r="JV126" s="2">
        <v>14.3</v>
      </c>
      <c r="JW126" s="2">
        <v>14.3</v>
      </c>
      <c r="JX126" s="2">
        <v>15.6</v>
      </c>
      <c r="JY126" s="2">
        <v>14.8</v>
      </c>
      <c r="JZ126" s="2">
        <v>15.3</v>
      </c>
      <c r="KA126" s="2">
        <v>15</v>
      </c>
      <c r="KB126" s="2">
        <v>15.1</v>
      </c>
      <c r="KC126" s="2">
        <v>16</v>
      </c>
      <c r="KD126" s="2">
        <v>16.899999999999999</v>
      </c>
      <c r="KE126" s="2">
        <v>14.5</v>
      </c>
      <c r="KF126" s="2">
        <v>15.6</v>
      </c>
      <c r="KG126" s="2">
        <v>14.8</v>
      </c>
      <c r="KH126" s="2">
        <v>14.9</v>
      </c>
      <c r="KI126" s="2">
        <v>15.3</v>
      </c>
      <c r="KJ126" s="2">
        <v>15.3</v>
      </c>
      <c r="KK126" s="2">
        <v>15.3</v>
      </c>
      <c r="KL126" s="2">
        <v>15.6</v>
      </c>
      <c r="KM126" s="2">
        <v>17.2</v>
      </c>
      <c r="KN126" s="2">
        <v>17.3</v>
      </c>
      <c r="KO126" s="2">
        <v>17.5</v>
      </c>
      <c r="KP126" s="2">
        <v>18.100000000000001</v>
      </c>
      <c r="KQ126" s="2">
        <v>17.5</v>
      </c>
      <c r="KR126" s="2">
        <v>18.899999999999999</v>
      </c>
      <c r="KS126" s="2">
        <v>17.100000000000001</v>
      </c>
      <c r="KT126" s="2">
        <v>17.100000000000001</v>
      </c>
      <c r="KU126" s="2">
        <v>17.100000000000001</v>
      </c>
      <c r="KV126" s="2">
        <v>19.7</v>
      </c>
      <c r="KW126" s="2">
        <v>21.1</v>
      </c>
      <c r="KX126" s="2">
        <v>20.100000000000001</v>
      </c>
      <c r="KY126" s="2">
        <v>22.3</v>
      </c>
      <c r="KZ126" s="2">
        <v>22</v>
      </c>
      <c r="LA126" s="2">
        <v>21.4</v>
      </c>
      <c r="LB126" s="2">
        <v>18</v>
      </c>
      <c r="LC126" s="2">
        <v>18.2</v>
      </c>
      <c r="LD126" s="2">
        <v>18.600000000000001</v>
      </c>
      <c r="LE126" s="2">
        <v>22</v>
      </c>
      <c r="LF126" s="2">
        <v>21.9</v>
      </c>
      <c r="LG126" s="2">
        <v>20.8</v>
      </c>
      <c r="LH126" s="2">
        <v>21.2</v>
      </c>
      <c r="LI126" s="2">
        <v>21.7</v>
      </c>
      <c r="LJ126" s="2">
        <v>21.8</v>
      </c>
      <c r="LK126" s="2">
        <v>24.4</v>
      </c>
      <c r="LL126" s="2">
        <v>23.4</v>
      </c>
      <c r="LM126" s="2">
        <v>24.3</v>
      </c>
      <c r="LN126" s="2">
        <v>21.6</v>
      </c>
      <c r="LO126" s="2">
        <v>20.9</v>
      </c>
      <c r="LP126" s="2">
        <v>23.3</v>
      </c>
      <c r="LQ126" s="2">
        <v>21.3</v>
      </c>
      <c r="LR126" s="2">
        <v>23.7</v>
      </c>
      <c r="LS126" s="2">
        <v>20.399999999999999</v>
      </c>
      <c r="LT126" s="2">
        <v>24.5</v>
      </c>
      <c r="LU126" s="2">
        <v>25.3</v>
      </c>
      <c r="LV126" s="2">
        <v>23.1</v>
      </c>
      <c r="LW126" s="2">
        <v>24.2</v>
      </c>
      <c r="LX126" s="2">
        <v>22.8</v>
      </c>
      <c r="LY126" s="2">
        <v>23.1</v>
      </c>
      <c r="LZ126" s="2">
        <v>22.5</v>
      </c>
      <c r="MA126" s="2">
        <v>20.8</v>
      </c>
      <c r="MB126" s="2">
        <v>21.9</v>
      </c>
      <c r="MC126" s="2">
        <v>25.8</v>
      </c>
      <c r="MD126" s="2">
        <v>26.2</v>
      </c>
      <c r="ME126" s="2">
        <v>25.9</v>
      </c>
      <c r="MF126" s="2">
        <v>24.7</v>
      </c>
      <c r="MG126" s="2">
        <v>25</v>
      </c>
      <c r="MH126" s="2">
        <v>24.1</v>
      </c>
      <c r="MI126" s="2">
        <v>26.3</v>
      </c>
      <c r="MJ126" s="2">
        <v>25.3</v>
      </c>
      <c r="MK126" s="2">
        <v>27.5</v>
      </c>
      <c r="ML126" s="2">
        <v>24.4</v>
      </c>
      <c r="MM126" s="2">
        <v>23</v>
      </c>
      <c r="MN126" s="2">
        <v>25.2</v>
      </c>
      <c r="MO126" s="2">
        <v>24.3</v>
      </c>
      <c r="MP126" s="2">
        <v>23.5</v>
      </c>
    </row>
    <row r="127" spans="1:354" x14ac:dyDescent="0.25">
      <c r="A127" t="s">
        <v>125</v>
      </c>
      <c r="B127" s="12" t="s">
        <v>345</v>
      </c>
      <c r="C127" t="s">
        <v>215</v>
      </c>
      <c r="D127" t="str">
        <f t="shared" si="1"/>
        <v>Cafes, restaurants &amp; takeaway food services</v>
      </c>
      <c r="E127" s="2">
        <v>5.4</v>
      </c>
      <c r="F127" s="2">
        <v>5.5</v>
      </c>
      <c r="G127" s="2">
        <v>5.0999999999999996</v>
      </c>
      <c r="H127" s="2">
        <v>5.5</v>
      </c>
      <c r="I127" s="2">
        <v>5.5</v>
      </c>
      <c r="J127" s="2">
        <v>5.7</v>
      </c>
      <c r="K127" s="2">
        <v>5.9</v>
      </c>
      <c r="L127" s="2">
        <v>5.9</v>
      </c>
      <c r="M127" s="2">
        <v>6.7</v>
      </c>
      <c r="N127" s="2">
        <v>5.5</v>
      </c>
      <c r="O127" s="2">
        <v>5.3</v>
      </c>
      <c r="P127" s="2">
        <v>5.7</v>
      </c>
      <c r="Q127" s="2">
        <v>5.5</v>
      </c>
      <c r="R127" s="2">
        <v>5.8</v>
      </c>
      <c r="S127" s="2">
        <v>5.7</v>
      </c>
      <c r="T127" s="2">
        <v>6.7</v>
      </c>
      <c r="U127" s="2">
        <v>7.1</v>
      </c>
      <c r="V127" s="2">
        <v>7.4</v>
      </c>
      <c r="W127" s="2">
        <v>7.5</v>
      </c>
      <c r="X127" s="2">
        <v>8</v>
      </c>
      <c r="Y127" s="2">
        <v>8.1999999999999993</v>
      </c>
      <c r="Z127" s="2">
        <v>7.1</v>
      </c>
      <c r="AA127" s="2">
        <v>7.2</v>
      </c>
      <c r="AB127" s="2">
        <v>7</v>
      </c>
      <c r="AC127" s="2">
        <v>6.4</v>
      </c>
      <c r="AD127" s="2">
        <v>7.3</v>
      </c>
      <c r="AE127" s="2">
        <v>6.9</v>
      </c>
      <c r="AF127" s="2">
        <v>7</v>
      </c>
      <c r="AG127" s="2">
        <v>7.6</v>
      </c>
      <c r="AH127" s="2">
        <v>7.3</v>
      </c>
      <c r="AI127" s="2">
        <v>8.3000000000000007</v>
      </c>
      <c r="AJ127" s="2">
        <v>8.4</v>
      </c>
      <c r="AK127" s="2">
        <v>9.4</v>
      </c>
      <c r="AL127" s="2">
        <v>9.1999999999999993</v>
      </c>
      <c r="AM127" s="2">
        <v>7.8</v>
      </c>
      <c r="AN127" s="2">
        <v>8.6</v>
      </c>
      <c r="AO127" s="2">
        <v>8.6999999999999993</v>
      </c>
      <c r="AP127" s="2">
        <v>9.3000000000000007</v>
      </c>
      <c r="AQ127" s="2">
        <v>8.5</v>
      </c>
      <c r="AR127" s="2">
        <v>9.9</v>
      </c>
      <c r="AS127" s="2">
        <v>10.199999999999999</v>
      </c>
      <c r="AT127" s="2">
        <v>9.8000000000000007</v>
      </c>
      <c r="AU127" s="2">
        <v>10.199999999999999</v>
      </c>
      <c r="AV127" s="2">
        <v>10.199999999999999</v>
      </c>
      <c r="AW127" s="2">
        <v>11.2</v>
      </c>
      <c r="AX127" s="2">
        <v>10.5</v>
      </c>
      <c r="AY127" s="2">
        <v>9.6</v>
      </c>
      <c r="AZ127" s="2">
        <v>10.199999999999999</v>
      </c>
      <c r="BA127" s="2">
        <v>9.4</v>
      </c>
      <c r="BB127" s="2">
        <v>9.9</v>
      </c>
      <c r="BC127" s="2">
        <v>9.1</v>
      </c>
      <c r="BD127" s="2">
        <v>10</v>
      </c>
      <c r="BE127" s="2">
        <v>10.1</v>
      </c>
      <c r="BF127" s="2">
        <v>9.8000000000000007</v>
      </c>
      <c r="BG127" s="2">
        <v>10.8</v>
      </c>
      <c r="BH127" s="2">
        <v>10.7</v>
      </c>
      <c r="BI127" s="2">
        <v>11.8</v>
      </c>
      <c r="BJ127" s="2">
        <v>10.6</v>
      </c>
      <c r="BK127" s="2">
        <v>9.8000000000000007</v>
      </c>
      <c r="BL127" s="2">
        <v>9.6999999999999993</v>
      </c>
      <c r="BM127" s="2">
        <v>11.2</v>
      </c>
      <c r="BN127" s="2">
        <v>11.5</v>
      </c>
      <c r="BO127" s="2">
        <v>11.2</v>
      </c>
      <c r="BP127" s="2">
        <v>10.4</v>
      </c>
      <c r="BQ127" s="2">
        <v>10.199999999999999</v>
      </c>
      <c r="BR127" s="2">
        <v>10.8</v>
      </c>
      <c r="BS127" s="2">
        <v>11.2</v>
      </c>
      <c r="BT127" s="2">
        <v>11.4</v>
      </c>
      <c r="BU127" s="2">
        <v>13.8</v>
      </c>
      <c r="BV127" s="2">
        <v>11.9</v>
      </c>
      <c r="BW127" s="2">
        <v>10.8</v>
      </c>
      <c r="BX127" s="2">
        <v>11.3</v>
      </c>
      <c r="BY127" s="2">
        <v>10.9</v>
      </c>
      <c r="BZ127" s="2">
        <v>10.9</v>
      </c>
      <c r="CA127" s="2">
        <v>9.8000000000000007</v>
      </c>
      <c r="CB127" s="2">
        <v>10.199999999999999</v>
      </c>
      <c r="CC127" s="2">
        <v>10.5</v>
      </c>
      <c r="CD127" s="2">
        <v>10.4</v>
      </c>
      <c r="CE127" s="2">
        <v>10.9</v>
      </c>
      <c r="CF127" s="2">
        <v>11.5</v>
      </c>
      <c r="CG127" s="2">
        <v>17</v>
      </c>
      <c r="CH127" s="2">
        <v>14.5</v>
      </c>
      <c r="CI127" s="2">
        <v>13.2</v>
      </c>
      <c r="CJ127" s="2">
        <v>13.9</v>
      </c>
      <c r="CK127" s="2">
        <v>12.2</v>
      </c>
      <c r="CL127" s="2">
        <v>12.5</v>
      </c>
      <c r="CM127" s="2">
        <v>13.8</v>
      </c>
      <c r="CN127" s="2">
        <v>14.8</v>
      </c>
      <c r="CO127" s="2">
        <v>14.6</v>
      </c>
      <c r="CP127" s="2">
        <v>13.4</v>
      </c>
      <c r="CQ127" s="2">
        <v>13.9</v>
      </c>
      <c r="CR127" s="2">
        <v>13.8</v>
      </c>
      <c r="CS127" s="2">
        <v>18.899999999999999</v>
      </c>
      <c r="CT127" s="2">
        <v>14.9</v>
      </c>
      <c r="CU127" s="2">
        <v>15</v>
      </c>
      <c r="CV127" s="2">
        <v>15.7</v>
      </c>
      <c r="CW127" s="2">
        <v>14.5</v>
      </c>
      <c r="CX127" s="2">
        <v>15.1</v>
      </c>
      <c r="CY127" s="2">
        <v>15.3</v>
      </c>
      <c r="CZ127" s="2">
        <v>15.2</v>
      </c>
      <c r="DA127" s="2">
        <v>15.3</v>
      </c>
      <c r="DB127" s="2">
        <v>16.7</v>
      </c>
      <c r="DC127" s="2">
        <v>18.399999999999999</v>
      </c>
      <c r="DD127" s="2">
        <v>18</v>
      </c>
      <c r="DE127" s="2">
        <v>20.3</v>
      </c>
      <c r="DF127" s="2">
        <v>18.7</v>
      </c>
      <c r="DG127" s="2">
        <v>16.899999999999999</v>
      </c>
      <c r="DH127" s="2">
        <v>22.3</v>
      </c>
      <c r="DI127" s="2">
        <v>19.399999999999999</v>
      </c>
      <c r="DJ127" s="2">
        <v>19.8</v>
      </c>
      <c r="DK127" s="2">
        <v>19</v>
      </c>
      <c r="DL127" s="2">
        <v>19.100000000000001</v>
      </c>
      <c r="DM127" s="2">
        <v>18.8</v>
      </c>
      <c r="DN127" s="2">
        <v>18.399999999999999</v>
      </c>
      <c r="DO127" s="2">
        <v>19.5</v>
      </c>
      <c r="DP127" s="2">
        <v>19.2</v>
      </c>
      <c r="DQ127" s="2">
        <v>22.3</v>
      </c>
      <c r="DR127" s="2">
        <v>21.8</v>
      </c>
      <c r="DS127" s="2">
        <v>18.5</v>
      </c>
      <c r="DT127" s="2">
        <v>18.899999999999999</v>
      </c>
      <c r="DU127" s="2">
        <v>19.100000000000001</v>
      </c>
      <c r="DV127" s="2">
        <v>19.8</v>
      </c>
      <c r="DW127" s="2">
        <v>17.7</v>
      </c>
      <c r="DX127" s="2">
        <v>18.399999999999999</v>
      </c>
      <c r="DY127" s="2">
        <v>19.5</v>
      </c>
      <c r="DZ127" s="2">
        <v>18.3</v>
      </c>
      <c r="EA127" s="2">
        <v>19.600000000000001</v>
      </c>
      <c r="EB127" s="2">
        <v>18.600000000000001</v>
      </c>
      <c r="EC127" s="2">
        <v>21.1</v>
      </c>
      <c r="ED127" s="2">
        <v>20</v>
      </c>
      <c r="EE127" s="2">
        <v>18.3</v>
      </c>
      <c r="EF127" s="2">
        <v>19</v>
      </c>
      <c r="EG127" s="2">
        <v>18.7</v>
      </c>
      <c r="EH127" s="2">
        <v>18.8</v>
      </c>
      <c r="EI127" s="2">
        <v>17.7</v>
      </c>
      <c r="EJ127" s="2">
        <v>19.100000000000001</v>
      </c>
      <c r="EK127" s="2">
        <v>18.5</v>
      </c>
      <c r="EL127" s="2">
        <v>18.7</v>
      </c>
      <c r="EM127" s="2">
        <v>20.2</v>
      </c>
      <c r="EN127" s="2">
        <v>20.6</v>
      </c>
      <c r="EO127" s="2">
        <v>24.1</v>
      </c>
      <c r="EP127" s="2">
        <v>21.3</v>
      </c>
      <c r="EQ127" s="2">
        <v>19.899999999999999</v>
      </c>
      <c r="ER127" s="2">
        <v>21.9</v>
      </c>
      <c r="ES127" s="2">
        <v>20</v>
      </c>
      <c r="ET127" s="2">
        <v>20</v>
      </c>
      <c r="EU127" s="2">
        <v>19.100000000000001</v>
      </c>
      <c r="EV127" s="2">
        <v>18.8</v>
      </c>
      <c r="EW127" s="2">
        <v>18.7</v>
      </c>
      <c r="EX127" s="2">
        <v>18.2</v>
      </c>
      <c r="EY127" s="2">
        <v>20.5</v>
      </c>
      <c r="EZ127" s="2">
        <v>20.7</v>
      </c>
      <c r="FA127" s="2">
        <v>23.1</v>
      </c>
      <c r="FB127" s="2">
        <v>22</v>
      </c>
      <c r="FC127" s="2">
        <v>19.7</v>
      </c>
      <c r="FD127" s="2">
        <v>21.4</v>
      </c>
      <c r="FE127" s="2">
        <v>20.8</v>
      </c>
      <c r="FF127" s="2">
        <v>21.9</v>
      </c>
      <c r="FG127" s="2">
        <v>21.7</v>
      </c>
      <c r="FH127" s="2">
        <v>23.6</v>
      </c>
      <c r="FI127" s="2">
        <v>23.2</v>
      </c>
      <c r="FJ127" s="2">
        <v>23.2</v>
      </c>
      <c r="FK127" s="2">
        <v>24.6</v>
      </c>
      <c r="FL127" s="2">
        <v>25.3</v>
      </c>
      <c r="FM127" s="2">
        <v>28.6</v>
      </c>
      <c r="FN127" s="2">
        <v>27.2</v>
      </c>
      <c r="FO127" s="2">
        <v>25.5</v>
      </c>
      <c r="FP127" s="2">
        <v>26.3</v>
      </c>
      <c r="FQ127" s="2">
        <v>25.2</v>
      </c>
      <c r="FR127" s="2">
        <v>27.1</v>
      </c>
      <c r="FS127" s="2">
        <v>25</v>
      </c>
      <c r="FT127" s="2">
        <v>25.3</v>
      </c>
      <c r="FU127" s="2">
        <v>26.5</v>
      </c>
      <c r="FV127" s="2">
        <v>23.5</v>
      </c>
      <c r="FW127" s="2">
        <v>24.1</v>
      </c>
      <c r="FX127" s="2">
        <v>24.8</v>
      </c>
      <c r="FY127" s="2">
        <v>27.8</v>
      </c>
      <c r="FZ127" s="2">
        <v>24.3</v>
      </c>
      <c r="GA127" s="2">
        <v>24</v>
      </c>
      <c r="GB127" s="2">
        <v>24.5</v>
      </c>
      <c r="GC127" s="2">
        <v>25</v>
      </c>
      <c r="GD127" s="2">
        <v>24</v>
      </c>
      <c r="GE127" s="2">
        <v>22.1</v>
      </c>
      <c r="GF127" s="2">
        <v>20.7</v>
      </c>
      <c r="GG127" s="2">
        <v>21.7</v>
      </c>
      <c r="GH127" s="2">
        <v>21.2</v>
      </c>
      <c r="GI127" s="2">
        <v>20.9</v>
      </c>
      <c r="GJ127" s="2">
        <v>21.6</v>
      </c>
      <c r="GK127" s="2">
        <v>22</v>
      </c>
      <c r="GL127" s="2">
        <v>22.6</v>
      </c>
      <c r="GM127" s="2">
        <v>19</v>
      </c>
      <c r="GN127" s="2">
        <v>20.7</v>
      </c>
      <c r="GO127" s="2">
        <v>19.7</v>
      </c>
      <c r="GP127" s="2">
        <v>19</v>
      </c>
      <c r="GQ127" s="2">
        <v>17.899999999999999</v>
      </c>
      <c r="GR127" s="2">
        <v>16.899999999999999</v>
      </c>
      <c r="GS127" s="2">
        <v>16.7</v>
      </c>
      <c r="GT127" s="2">
        <v>17.3</v>
      </c>
      <c r="GU127" s="2">
        <v>19.100000000000001</v>
      </c>
      <c r="GV127" s="2">
        <v>18.600000000000001</v>
      </c>
      <c r="GW127" s="2">
        <v>21.2</v>
      </c>
      <c r="GX127" s="2">
        <v>20.399999999999999</v>
      </c>
      <c r="GY127" s="2">
        <v>18.3</v>
      </c>
      <c r="GZ127" s="2">
        <v>20.399999999999999</v>
      </c>
      <c r="HA127" s="2">
        <v>18.899999999999999</v>
      </c>
      <c r="HB127" s="2">
        <v>18.2</v>
      </c>
      <c r="HC127" s="2">
        <v>16.899999999999999</v>
      </c>
      <c r="HD127" s="2">
        <v>18.3</v>
      </c>
      <c r="HE127" s="2">
        <v>18.7</v>
      </c>
      <c r="HF127" s="2">
        <v>18.5</v>
      </c>
      <c r="HG127" s="2">
        <v>19</v>
      </c>
      <c r="HH127" s="2">
        <v>21.5</v>
      </c>
      <c r="HI127" s="2">
        <v>24.2</v>
      </c>
      <c r="HJ127" s="2">
        <v>22</v>
      </c>
      <c r="HK127" s="2">
        <v>19.600000000000001</v>
      </c>
      <c r="HL127" s="2">
        <v>19.8</v>
      </c>
      <c r="HM127" s="2">
        <v>17.600000000000001</v>
      </c>
      <c r="HN127" s="2">
        <v>17.100000000000001</v>
      </c>
      <c r="HO127" s="2">
        <v>16.5</v>
      </c>
      <c r="HP127" s="2">
        <v>16.899999999999999</v>
      </c>
      <c r="HQ127" s="2">
        <v>18</v>
      </c>
      <c r="HR127" s="2">
        <v>19</v>
      </c>
      <c r="HS127" s="2">
        <v>21.1</v>
      </c>
      <c r="HT127" s="2">
        <v>20.399999999999999</v>
      </c>
      <c r="HU127" s="2">
        <v>23.1</v>
      </c>
      <c r="HV127" s="2">
        <v>22.2</v>
      </c>
      <c r="HW127" s="2">
        <v>19.899999999999999</v>
      </c>
      <c r="HX127" s="2">
        <v>22.1</v>
      </c>
      <c r="HY127" s="2">
        <v>23.3</v>
      </c>
      <c r="HZ127" s="2">
        <v>23.6</v>
      </c>
      <c r="IA127" s="2">
        <v>22.5</v>
      </c>
      <c r="IB127" s="2">
        <v>19.3</v>
      </c>
      <c r="IC127" s="2">
        <v>19.399999999999999</v>
      </c>
      <c r="ID127" s="2">
        <v>19.5</v>
      </c>
      <c r="IE127" s="2">
        <v>18.8</v>
      </c>
      <c r="IF127" s="2">
        <v>19.3</v>
      </c>
      <c r="IG127" s="2">
        <v>20.7</v>
      </c>
      <c r="IH127" s="2">
        <v>21.4</v>
      </c>
      <c r="II127" s="2">
        <v>20.100000000000001</v>
      </c>
      <c r="IJ127" s="2">
        <v>21</v>
      </c>
      <c r="IK127" s="2">
        <v>20.2</v>
      </c>
      <c r="IL127" s="2">
        <v>21.3</v>
      </c>
      <c r="IM127" s="2">
        <v>20.3</v>
      </c>
      <c r="IN127" s="2">
        <v>19.100000000000001</v>
      </c>
      <c r="IO127" s="2">
        <v>18.7</v>
      </c>
      <c r="IP127" s="2">
        <v>18.7</v>
      </c>
      <c r="IQ127" s="2">
        <v>21.2</v>
      </c>
      <c r="IR127" s="2">
        <v>21.7</v>
      </c>
      <c r="IS127" s="2">
        <v>24.2</v>
      </c>
      <c r="IT127" s="2">
        <v>20.2</v>
      </c>
      <c r="IU127" s="2">
        <v>18.600000000000001</v>
      </c>
      <c r="IV127" s="2">
        <v>20.2</v>
      </c>
      <c r="IW127" s="2">
        <v>22.7</v>
      </c>
      <c r="IX127" s="2">
        <v>23.5</v>
      </c>
      <c r="IY127" s="2">
        <v>21.7</v>
      </c>
      <c r="IZ127" s="2">
        <v>23</v>
      </c>
      <c r="JA127" s="2">
        <v>23.3</v>
      </c>
      <c r="JB127" s="2">
        <v>22.7</v>
      </c>
      <c r="JC127" s="2">
        <v>24.8</v>
      </c>
      <c r="JD127" s="2">
        <v>24.9</v>
      </c>
      <c r="JE127" s="2">
        <v>28.8</v>
      </c>
      <c r="JF127" s="2">
        <v>28.5</v>
      </c>
      <c r="JG127" s="2">
        <v>26.7</v>
      </c>
      <c r="JH127" s="2">
        <v>28.3</v>
      </c>
      <c r="JI127" s="2">
        <v>28.1</v>
      </c>
      <c r="JJ127" s="2">
        <v>26.7</v>
      </c>
      <c r="JK127" s="2">
        <v>26.5</v>
      </c>
      <c r="JL127" s="2">
        <v>26.5</v>
      </c>
      <c r="JM127" s="2">
        <v>24.2</v>
      </c>
      <c r="JN127" s="2">
        <v>25.3</v>
      </c>
      <c r="JO127" s="2">
        <v>27.1</v>
      </c>
      <c r="JP127" s="2">
        <v>27.8</v>
      </c>
      <c r="JQ127" s="2">
        <v>29.9</v>
      </c>
      <c r="JR127" s="2">
        <v>30.5</v>
      </c>
      <c r="JS127" s="2">
        <v>29</v>
      </c>
      <c r="JT127" s="2">
        <v>31.2</v>
      </c>
      <c r="JU127" s="2">
        <v>29.3</v>
      </c>
      <c r="JV127" s="2">
        <v>27.1</v>
      </c>
      <c r="JW127" s="2">
        <v>26.5</v>
      </c>
      <c r="JX127" s="2">
        <v>28.9</v>
      </c>
      <c r="JY127" s="2">
        <v>28.1</v>
      </c>
      <c r="JZ127" s="2">
        <v>28.1</v>
      </c>
      <c r="KA127" s="2">
        <v>29</v>
      </c>
      <c r="KB127" s="2">
        <v>29.9</v>
      </c>
      <c r="KC127" s="2">
        <v>34.5</v>
      </c>
      <c r="KD127" s="2">
        <v>34.200000000000003</v>
      </c>
      <c r="KE127" s="2">
        <v>30.2</v>
      </c>
      <c r="KF127" s="2">
        <v>33</v>
      </c>
      <c r="KG127" s="2">
        <v>29.1</v>
      </c>
      <c r="KH127" s="2">
        <v>28.4</v>
      </c>
      <c r="KI127" s="2">
        <v>27.4</v>
      </c>
      <c r="KJ127" s="2">
        <v>27.2</v>
      </c>
      <c r="KK127" s="2">
        <v>26.9</v>
      </c>
      <c r="KL127" s="2">
        <v>28.2</v>
      </c>
      <c r="KM127" s="2">
        <v>30.2</v>
      </c>
      <c r="KN127" s="2">
        <v>30.9</v>
      </c>
      <c r="KO127" s="2">
        <v>32.5</v>
      </c>
      <c r="KP127" s="2">
        <v>33</v>
      </c>
      <c r="KQ127" s="2">
        <v>30.3</v>
      </c>
      <c r="KR127" s="2">
        <v>31.8</v>
      </c>
      <c r="KS127" s="2">
        <v>30.1</v>
      </c>
      <c r="KT127" s="2">
        <v>29.7</v>
      </c>
      <c r="KU127" s="2">
        <v>29.7</v>
      </c>
      <c r="KV127" s="2">
        <v>31.3</v>
      </c>
      <c r="KW127" s="2">
        <v>33</v>
      </c>
      <c r="KX127" s="2">
        <v>31.7</v>
      </c>
      <c r="KY127" s="2">
        <v>39.299999999999997</v>
      </c>
      <c r="KZ127" s="2">
        <v>37.799999999999997</v>
      </c>
      <c r="LA127" s="2">
        <v>40.4</v>
      </c>
      <c r="LB127" s="2">
        <v>35.4</v>
      </c>
      <c r="LC127" s="2">
        <v>35.299999999999997</v>
      </c>
      <c r="LD127" s="2">
        <v>36.200000000000003</v>
      </c>
      <c r="LE127" s="2">
        <v>39.200000000000003</v>
      </c>
      <c r="LF127" s="2">
        <v>38.9</v>
      </c>
      <c r="LG127" s="2">
        <v>36.1</v>
      </c>
      <c r="LH127" s="2">
        <v>37.299999999999997</v>
      </c>
      <c r="LI127" s="2">
        <v>37.9</v>
      </c>
      <c r="LJ127" s="2">
        <v>38.5</v>
      </c>
      <c r="LK127" s="2">
        <v>42.6</v>
      </c>
      <c r="LL127" s="2">
        <v>42.2</v>
      </c>
      <c r="LM127" s="2">
        <v>47.5</v>
      </c>
      <c r="LN127" s="2">
        <v>38.799999999999997</v>
      </c>
      <c r="LO127" s="2">
        <v>38.9</v>
      </c>
      <c r="LP127" s="2">
        <v>41</v>
      </c>
      <c r="LQ127" s="2">
        <v>40</v>
      </c>
      <c r="LR127" s="2">
        <v>42.5</v>
      </c>
      <c r="LS127" s="2">
        <v>36.700000000000003</v>
      </c>
      <c r="LT127" s="2">
        <v>41.7</v>
      </c>
      <c r="LU127" s="2">
        <v>42.4</v>
      </c>
      <c r="LV127" s="2">
        <v>41.8</v>
      </c>
      <c r="LW127" s="2">
        <v>43.7</v>
      </c>
      <c r="LX127" s="2">
        <v>43.4</v>
      </c>
      <c r="LY127" s="2">
        <v>50.6</v>
      </c>
      <c r="LZ127" s="2">
        <v>42.8</v>
      </c>
      <c r="MA127" s="2">
        <v>40.200000000000003</v>
      </c>
      <c r="MB127" s="2">
        <v>41.5</v>
      </c>
      <c r="MC127" s="2">
        <v>43.1</v>
      </c>
      <c r="MD127" s="2">
        <v>43.5</v>
      </c>
      <c r="ME127" s="2">
        <v>40.6</v>
      </c>
      <c r="MF127" s="2">
        <v>41.1</v>
      </c>
      <c r="MG127" s="2">
        <v>42.2</v>
      </c>
      <c r="MH127" s="2">
        <v>40.4</v>
      </c>
      <c r="MI127" s="2">
        <v>44.3</v>
      </c>
      <c r="MJ127" s="2">
        <v>44.8</v>
      </c>
      <c r="MK127" s="2">
        <v>47.2</v>
      </c>
      <c r="ML127" s="2">
        <v>42.1</v>
      </c>
      <c r="MM127" s="2">
        <v>41.3</v>
      </c>
      <c r="MN127" s="2">
        <v>42.8</v>
      </c>
      <c r="MO127" s="2">
        <v>42.5</v>
      </c>
      <c r="MP127" s="2">
        <v>42.3</v>
      </c>
    </row>
    <row r="128" spans="1:354" x14ac:dyDescent="0.25">
      <c r="A128" t="s">
        <v>126</v>
      </c>
      <c r="B128" s="12" t="s">
        <v>346</v>
      </c>
      <c r="C128" t="s">
        <v>215</v>
      </c>
      <c r="D128" t="str">
        <f t="shared" si="1"/>
        <v>All Industries</v>
      </c>
      <c r="E128" s="2">
        <v>79.900000000000006</v>
      </c>
      <c r="F128" s="2">
        <v>78.900000000000006</v>
      </c>
      <c r="G128" s="2">
        <v>77.5</v>
      </c>
      <c r="H128" s="2">
        <v>82.7</v>
      </c>
      <c r="I128" s="2">
        <v>78.099999999999994</v>
      </c>
      <c r="J128" s="2">
        <v>79.099999999999994</v>
      </c>
      <c r="K128" s="2">
        <v>78.7</v>
      </c>
      <c r="L128" s="2">
        <v>86.5</v>
      </c>
      <c r="M128" s="2">
        <v>118.6</v>
      </c>
      <c r="N128" s="2">
        <v>75.2</v>
      </c>
      <c r="O128" s="2">
        <v>76.5</v>
      </c>
      <c r="P128" s="2">
        <v>89.1</v>
      </c>
      <c r="Q128" s="2">
        <v>83.5</v>
      </c>
      <c r="R128" s="2">
        <v>85.1</v>
      </c>
      <c r="S128" s="2">
        <v>83</v>
      </c>
      <c r="T128" s="2">
        <v>83.9</v>
      </c>
      <c r="U128" s="2">
        <v>88.1</v>
      </c>
      <c r="V128" s="2">
        <v>88</v>
      </c>
      <c r="W128" s="2">
        <v>88.7</v>
      </c>
      <c r="X128" s="2">
        <v>97.7</v>
      </c>
      <c r="Y128" s="2">
        <v>133.5</v>
      </c>
      <c r="Z128" s="2">
        <v>85.8</v>
      </c>
      <c r="AA128" s="2">
        <v>89.1</v>
      </c>
      <c r="AB128" s="2">
        <v>94.4</v>
      </c>
      <c r="AC128" s="2">
        <v>89</v>
      </c>
      <c r="AD128" s="2">
        <v>102.3</v>
      </c>
      <c r="AE128" s="2">
        <v>96.2</v>
      </c>
      <c r="AF128" s="2">
        <v>95.7</v>
      </c>
      <c r="AG128" s="2">
        <v>97.8</v>
      </c>
      <c r="AH128" s="2">
        <v>91.9</v>
      </c>
      <c r="AI128" s="2">
        <v>103.2</v>
      </c>
      <c r="AJ128" s="2">
        <v>109.2</v>
      </c>
      <c r="AK128" s="2">
        <v>142.9</v>
      </c>
      <c r="AL128" s="2">
        <v>101.9</v>
      </c>
      <c r="AM128" s="2">
        <v>96.2</v>
      </c>
      <c r="AN128" s="2">
        <v>102.1</v>
      </c>
      <c r="AO128" s="2">
        <v>104.6</v>
      </c>
      <c r="AP128" s="2">
        <v>114.7</v>
      </c>
      <c r="AQ128" s="2">
        <v>102.3</v>
      </c>
      <c r="AR128" s="2">
        <v>107</v>
      </c>
      <c r="AS128" s="2">
        <v>107.8</v>
      </c>
      <c r="AT128" s="2">
        <v>102.9</v>
      </c>
      <c r="AU128" s="2">
        <v>113.6</v>
      </c>
      <c r="AV128" s="2">
        <v>120</v>
      </c>
      <c r="AW128" s="2">
        <v>157.6</v>
      </c>
      <c r="AX128" s="2">
        <v>105.6</v>
      </c>
      <c r="AY128" s="2">
        <v>102.1</v>
      </c>
      <c r="AZ128" s="2">
        <v>105.3</v>
      </c>
      <c r="BA128" s="2">
        <v>107.2</v>
      </c>
      <c r="BB128" s="2">
        <v>118.5</v>
      </c>
      <c r="BC128" s="2">
        <v>104.1</v>
      </c>
      <c r="BD128" s="2">
        <v>113.9</v>
      </c>
      <c r="BE128" s="2">
        <v>112.7</v>
      </c>
      <c r="BF128" s="2">
        <v>114.1</v>
      </c>
      <c r="BG128" s="2">
        <v>118.2</v>
      </c>
      <c r="BH128" s="2">
        <v>119</v>
      </c>
      <c r="BI128" s="2">
        <v>166.9</v>
      </c>
      <c r="BJ128" s="2">
        <v>111.9</v>
      </c>
      <c r="BK128" s="2">
        <v>108.9</v>
      </c>
      <c r="BL128" s="2">
        <v>114.6</v>
      </c>
      <c r="BM128" s="2">
        <v>124.9</v>
      </c>
      <c r="BN128" s="2">
        <v>128.1</v>
      </c>
      <c r="BO128" s="2">
        <v>124.4</v>
      </c>
      <c r="BP128" s="2">
        <v>126</v>
      </c>
      <c r="BQ128" s="2">
        <v>119.6</v>
      </c>
      <c r="BR128" s="2">
        <v>123.9</v>
      </c>
      <c r="BS128" s="2">
        <v>131.19999999999999</v>
      </c>
      <c r="BT128" s="2">
        <v>131.4</v>
      </c>
      <c r="BU128" s="2">
        <v>192.3</v>
      </c>
      <c r="BV128" s="2">
        <v>123.9</v>
      </c>
      <c r="BW128" s="2">
        <v>127.1</v>
      </c>
      <c r="BX128" s="2">
        <v>136</v>
      </c>
      <c r="BY128" s="2">
        <v>129.30000000000001</v>
      </c>
      <c r="BZ128" s="2">
        <v>134</v>
      </c>
      <c r="CA128" s="2">
        <v>132.5</v>
      </c>
      <c r="CB128" s="2">
        <v>129.1</v>
      </c>
      <c r="CC128" s="2">
        <v>134.5</v>
      </c>
      <c r="CD128" s="2">
        <v>136.1</v>
      </c>
      <c r="CE128" s="2">
        <v>135.69999999999999</v>
      </c>
      <c r="CF128" s="2">
        <v>149.6</v>
      </c>
      <c r="CG128" s="2">
        <v>200.1</v>
      </c>
      <c r="CH128" s="2">
        <v>134.1</v>
      </c>
      <c r="CI128" s="2">
        <v>131.69999999999999</v>
      </c>
      <c r="CJ128" s="2">
        <v>143.80000000000001</v>
      </c>
      <c r="CK128" s="2">
        <v>135.30000000000001</v>
      </c>
      <c r="CL128" s="2">
        <v>143.6</v>
      </c>
      <c r="CM128" s="2">
        <v>142.9</v>
      </c>
      <c r="CN128" s="2">
        <v>137.19999999999999</v>
      </c>
      <c r="CO128" s="2">
        <v>145.9</v>
      </c>
      <c r="CP128" s="2">
        <v>145.30000000000001</v>
      </c>
      <c r="CQ128" s="2">
        <v>144.1</v>
      </c>
      <c r="CR128" s="2">
        <v>158.4</v>
      </c>
      <c r="CS128" s="2">
        <v>205.6</v>
      </c>
      <c r="CT128" s="2">
        <v>142.69999999999999</v>
      </c>
      <c r="CU128" s="2">
        <v>140.19999999999999</v>
      </c>
      <c r="CV128" s="2">
        <v>157.80000000000001</v>
      </c>
      <c r="CW128" s="2">
        <v>148.69999999999999</v>
      </c>
      <c r="CX128" s="2">
        <v>162.1</v>
      </c>
      <c r="CY128" s="2">
        <v>155.69999999999999</v>
      </c>
      <c r="CZ128" s="2">
        <v>150</v>
      </c>
      <c r="DA128" s="2">
        <v>162.69999999999999</v>
      </c>
      <c r="DB128" s="2">
        <v>155.1</v>
      </c>
      <c r="DC128" s="2">
        <v>164.9</v>
      </c>
      <c r="DD128" s="2">
        <v>176</v>
      </c>
      <c r="DE128" s="2">
        <v>216.6</v>
      </c>
      <c r="DF128" s="2">
        <v>162.4</v>
      </c>
      <c r="DG128" s="2">
        <v>152.4</v>
      </c>
      <c r="DH128" s="2">
        <v>169.6</v>
      </c>
      <c r="DI128" s="2">
        <v>157</v>
      </c>
      <c r="DJ128" s="2">
        <v>168.9</v>
      </c>
      <c r="DK128" s="2">
        <v>158.19999999999999</v>
      </c>
      <c r="DL128" s="2">
        <v>172.1</v>
      </c>
      <c r="DM128" s="2">
        <v>172.2</v>
      </c>
      <c r="DN128" s="2">
        <v>157.4</v>
      </c>
      <c r="DO128" s="2">
        <v>172.8</v>
      </c>
      <c r="DP128" s="2">
        <v>181.7</v>
      </c>
      <c r="DQ128" s="2">
        <v>236.9</v>
      </c>
      <c r="DR128" s="2">
        <v>180.4</v>
      </c>
      <c r="DS128" s="2">
        <v>164.5</v>
      </c>
      <c r="DT128" s="2">
        <v>170</v>
      </c>
      <c r="DU128" s="2">
        <v>181.3</v>
      </c>
      <c r="DV128" s="2">
        <v>182.6</v>
      </c>
      <c r="DW128" s="2">
        <v>171.2</v>
      </c>
      <c r="DX128" s="2">
        <v>182.9</v>
      </c>
      <c r="DY128" s="2">
        <v>173.8</v>
      </c>
      <c r="DZ128" s="2">
        <v>177</v>
      </c>
      <c r="EA128" s="2">
        <v>190.9</v>
      </c>
      <c r="EB128" s="2">
        <v>189.9</v>
      </c>
      <c r="EC128" s="2">
        <v>256.39999999999998</v>
      </c>
      <c r="ED128" s="2">
        <v>187.6</v>
      </c>
      <c r="EE128" s="2">
        <v>174.6</v>
      </c>
      <c r="EF128" s="2">
        <v>182.6</v>
      </c>
      <c r="EG128" s="2">
        <v>191.3</v>
      </c>
      <c r="EH128" s="2">
        <v>184.4</v>
      </c>
      <c r="EI128" s="2">
        <v>184.9</v>
      </c>
      <c r="EJ128" s="2">
        <v>189.9</v>
      </c>
      <c r="EK128" s="2">
        <v>178.6</v>
      </c>
      <c r="EL128" s="2">
        <v>193.5</v>
      </c>
      <c r="EM128" s="2">
        <v>200.1</v>
      </c>
      <c r="EN128" s="2">
        <v>212.8</v>
      </c>
      <c r="EO128" s="2">
        <v>276.7</v>
      </c>
      <c r="EP128" s="2">
        <v>191.9</v>
      </c>
      <c r="EQ128" s="2">
        <v>186.8</v>
      </c>
      <c r="ER128" s="2">
        <v>206.8</v>
      </c>
      <c r="ES128" s="2">
        <v>193.8</v>
      </c>
      <c r="ET128" s="2">
        <v>201.9</v>
      </c>
      <c r="EU128" s="2">
        <v>196.2</v>
      </c>
      <c r="EV128" s="2">
        <v>193.5</v>
      </c>
      <c r="EW128" s="2">
        <v>194</v>
      </c>
      <c r="EX128" s="2">
        <v>196.3</v>
      </c>
      <c r="EY128" s="2">
        <v>192.7</v>
      </c>
      <c r="EZ128" s="2">
        <v>204.4</v>
      </c>
      <c r="FA128" s="2">
        <v>273.10000000000002</v>
      </c>
      <c r="FB128" s="2">
        <v>191.4</v>
      </c>
      <c r="FC128" s="2">
        <v>183.4</v>
      </c>
      <c r="FD128" s="2">
        <v>205.6</v>
      </c>
      <c r="FE128" s="2">
        <v>204.5</v>
      </c>
      <c r="FF128" s="2">
        <v>208.3</v>
      </c>
      <c r="FG128" s="2">
        <v>206</v>
      </c>
      <c r="FH128" s="2">
        <v>204</v>
      </c>
      <c r="FI128" s="2">
        <v>209.7</v>
      </c>
      <c r="FJ128" s="2">
        <v>202.7</v>
      </c>
      <c r="FK128" s="2">
        <v>215.4</v>
      </c>
      <c r="FL128" s="2">
        <v>230.1</v>
      </c>
      <c r="FM128" s="2">
        <v>295</v>
      </c>
      <c r="FN128" s="2">
        <v>214.4</v>
      </c>
      <c r="FO128" s="2">
        <v>206.6</v>
      </c>
      <c r="FP128" s="2">
        <v>214.5</v>
      </c>
      <c r="FQ128" s="2">
        <v>209</v>
      </c>
      <c r="FR128" s="2">
        <v>221.2</v>
      </c>
      <c r="FS128" s="2">
        <v>206.5</v>
      </c>
      <c r="FT128" s="2">
        <v>203.3</v>
      </c>
      <c r="FU128" s="2">
        <v>212.2</v>
      </c>
      <c r="FV128" s="2">
        <v>198.7</v>
      </c>
      <c r="FW128" s="2">
        <v>222.5</v>
      </c>
      <c r="FX128" s="2">
        <v>231.7</v>
      </c>
      <c r="FY128" s="2">
        <v>294</v>
      </c>
      <c r="FZ128" s="2">
        <v>218.9</v>
      </c>
      <c r="GA128" s="2">
        <v>202.6</v>
      </c>
      <c r="GB128" s="2">
        <v>217.3</v>
      </c>
      <c r="GC128" s="2">
        <v>218.8</v>
      </c>
      <c r="GD128" s="2">
        <v>227.7</v>
      </c>
      <c r="GE128" s="2">
        <v>210.3</v>
      </c>
      <c r="GF128" s="2">
        <v>224.1</v>
      </c>
      <c r="GG128" s="2">
        <v>220</v>
      </c>
      <c r="GH128" s="2">
        <v>219.4</v>
      </c>
      <c r="GI128" s="2">
        <v>237.4</v>
      </c>
      <c r="GJ128" s="2">
        <v>245.2</v>
      </c>
      <c r="GK128" s="2">
        <v>303.89999999999998</v>
      </c>
      <c r="GL128" s="2">
        <v>220.7</v>
      </c>
      <c r="GM128" s="2">
        <v>206.6</v>
      </c>
      <c r="GN128" s="2">
        <v>218.7</v>
      </c>
      <c r="GO128" s="2">
        <v>218.6</v>
      </c>
      <c r="GP128" s="2">
        <v>220.6</v>
      </c>
      <c r="GQ128" s="2">
        <v>209</v>
      </c>
      <c r="GR128" s="2">
        <v>219.6</v>
      </c>
      <c r="GS128" s="2">
        <v>210.1</v>
      </c>
      <c r="GT128" s="2">
        <v>215.6</v>
      </c>
      <c r="GU128" s="2">
        <v>228.1</v>
      </c>
      <c r="GV128" s="2">
        <v>230.1</v>
      </c>
      <c r="GW128" s="2">
        <v>300.8</v>
      </c>
      <c r="GX128" s="2">
        <v>225.4</v>
      </c>
      <c r="GY128" s="2">
        <v>210.7</v>
      </c>
      <c r="GZ128" s="2">
        <v>232.6</v>
      </c>
      <c r="HA128" s="2">
        <v>226.3</v>
      </c>
      <c r="HB128" s="2">
        <v>223</v>
      </c>
      <c r="HC128" s="2">
        <v>221.1</v>
      </c>
      <c r="HD128" s="2">
        <v>228.7</v>
      </c>
      <c r="HE128" s="2">
        <v>223.9</v>
      </c>
      <c r="HF128" s="2">
        <v>228.5</v>
      </c>
      <c r="HG128" s="2">
        <v>232.8</v>
      </c>
      <c r="HH128" s="2">
        <v>239.8</v>
      </c>
      <c r="HI128" s="2">
        <v>319.10000000000002</v>
      </c>
      <c r="HJ128" s="2">
        <v>218.8</v>
      </c>
      <c r="HK128" s="2">
        <v>214.8</v>
      </c>
      <c r="HL128" s="2">
        <v>226.6</v>
      </c>
      <c r="HM128" s="2">
        <v>218</v>
      </c>
      <c r="HN128" s="2">
        <v>221.4</v>
      </c>
      <c r="HO128" s="2">
        <v>229.7</v>
      </c>
      <c r="HP128" s="2">
        <v>216.3</v>
      </c>
      <c r="HQ128" s="2">
        <v>233.6</v>
      </c>
      <c r="HR128" s="2">
        <v>233.1</v>
      </c>
      <c r="HS128" s="2">
        <v>241.2</v>
      </c>
      <c r="HT128" s="2">
        <v>260.39999999999998</v>
      </c>
      <c r="HU128" s="2">
        <v>329</v>
      </c>
      <c r="HV128" s="2">
        <v>244.4</v>
      </c>
      <c r="HW128" s="2">
        <v>232.2</v>
      </c>
      <c r="HX128" s="2">
        <v>259.2</v>
      </c>
      <c r="HY128" s="2">
        <v>245.5</v>
      </c>
      <c r="HZ128" s="2">
        <v>251.1</v>
      </c>
      <c r="IA128" s="2">
        <v>242.4</v>
      </c>
      <c r="IB128" s="2">
        <v>236.2</v>
      </c>
      <c r="IC128" s="2">
        <v>247.6</v>
      </c>
      <c r="ID128" s="2">
        <v>239.4</v>
      </c>
      <c r="IE128" s="2">
        <v>257.39999999999998</v>
      </c>
      <c r="IF128" s="2">
        <v>275.7</v>
      </c>
      <c r="IG128" s="2">
        <v>338.8</v>
      </c>
      <c r="IH128" s="2">
        <v>268.60000000000002</v>
      </c>
      <c r="II128" s="2">
        <v>243.9</v>
      </c>
      <c r="IJ128" s="2">
        <v>272.10000000000002</v>
      </c>
      <c r="IK128" s="2">
        <v>262.3</v>
      </c>
      <c r="IL128" s="2">
        <v>278.8</v>
      </c>
      <c r="IM128" s="2">
        <v>262.3</v>
      </c>
      <c r="IN128" s="2">
        <v>258.8</v>
      </c>
      <c r="IO128" s="2">
        <v>266.8</v>
      </c>
      <c r="IP128" s="2">
        <v>255.5</v>
      </c>
      <c r="IQ128" s="2">
        <v>282.5</v>
      </c>
      <c r="IR128" s="2">
        <v>296.10000000000002</v>
      </c>
      <c r="IS128" s="2">
        <v>366.8</v>
      </c>
      <c r="IT128" s="2">
        <v>284.10000000000002</v>
      </c>
      <c r="IU128" s="2">
        <v>256.89999999999998</v>
      </c>
      <c r="IV128" s="2">
        <v>281.7</v>
      </c>
      <c r="IW128" s="2">
        <v>282.5</v>
      </c>
      <c r="IX128" s="2">
        <v>290.3</v>
      </c>
      <c r="IY128" s="2">
        <v>271.5</v>
      </c>
      <c r="IZ128" s="2">
        <v>294.89999999999998</v>
      </c>
      <c r="JA128" s="2">
        <v>293.2</v>
      </c>
      <c r="JB128" s="2">
        <v>294.8</v>
      </c>
      <c r="JC128" s="2">
        <v>322.8</v>
      </c>
      <c r="JD128" s="2">
        <v>331.6</v>
      </c>
      <c r="JE128" s="2">
        <v>418.1</v>
      </c>
      <c r="JF128" s="2">
        <v>330.3</v>
      </c>
      <c r="JG128" s="2">
        <v>297.2</v>
      </c>
      <c r="JH128" s="2">
        <v>319.7</v>
      </c>
      <c r="JI128" s="2">
        <v>319.8</v>
      </c>
      <c r="JJ128" s="2">
        <v>309.89999999999998</v>
      </c>
      <c r="JK128" s="2">
        <v>313.89999999999998</v>
      </c>
      <c r="JL128" s="2">
        <v>324.89999999999998</v>
      </c>
      <c r="JM128" s="2">
        <v>306.3</v>
      </c>
      <c r="JN128" s="2">
        <v>319.5</v>
      </c>
      <c r="JO128" s="2">
        <v>335.6</v>
      </c>
      <c r="JP128" s="2">
        <v>342.4</v>
      </c>
      <c r="JQ128" s="2">
        <v>444.8</v>
      </c>
      <c r="JR128" s="2">
        <v>337</v>
      </c>
      <c r="JS128" s="2">
        <v>310.3</v>
      </c>
      <c r="JT128" s="2">
        <v>342</v>
      </c>
      <c r="JU128" s="2">
        <v>326.60000000000002</v>
      </c>
      <c r="JV128" s="2">
        <v>322.2</v>
      </c>
      <c r="JW128" s="2">
        <v>324.5</v>
      </c>
      <c r="JX128" s="2">
        <v>337</v>
      </c>
      <c r="JY128" s="2">
        <v>337.3</v>
      </c>
      <c r="JZ128" s="2">
        <v>339.9</v>
      </c>
      <c r="KA128" s="2">
        <v>355.6</v>
      </c>
      <c r="KB128" s="2">
        <v>374</v>
      </c>
      <c r="KC128" s="2">
        <v>481</v>
      </c>
      <c r="KD128" s="2">
        <v>362.3</v>
      </c>
      <c r="KE128" s="2">
        <v>335.9</v>
      </c>
      <c r="KF128" s="2">
        <v>373.8</v>
      </c>
      <c r="KG128" s="2">
        <v>348.7</v>
      </c>
      <c r="KH128" s="2">
        <v>349.2</v>
      </c>
      <c r="KI128" s="2">
        <v>351.3</v>
      </c>
      <c r="KJ128" s="2">
        <v>356.1</v>
      </c>
      <c r="KK128" s="2">
        <v>359.7</v>
      </c>
      <c r="KL128" s="2">
        <v>357.1</v>
      </c>
      <c r="KM128" s="2">
        <v>369.4</v>
      </c>
      <c r="KN128" s="2">
        <v>389.3</v>
      </c>
      <c r="KO128" s="2">
        <v>482.8</v>
      </c>
      <c r="KP128" s="2">
        <v>372</v>
      </c>
      <c r="KQ128" s="2">
        <v>345.3</v>
      </c>
      <c r="KR128" s="2">
        <v>386.2</v>
      </c>
      <c r="KS128" s="2">
        <v>362</v>
      </c>
      <c r="KT128" s="2">
        <v>378.9</v>
      </c>
      <c r="KU128" s="2">
        <v>378.2</v>
      </c>
      <c r="KV128" s="2">
        <v>377.2</v>
      </c>
      <c r="KW128" s="2">
        <v>389.7</v>
      </c>
      <c r="KX128" s="2">
        <v>368.9</v>
      </c>
      <c r="KY128" s="2">
        <v>394.5</v>
      </c>
      <c r="KZ128" s="2">
        <v>415.6</v>
      </c>
      <c r="LA128" s="2">
        <v>514.6</v>
      </c>
      <c r="LB128" s="2">
        <v>397.9</v>
      </c>
      <c r="LC128" s="2">
        <v>375.9</v>
      </c>
      <c r="LD128" s="2">
        <v>392.2</v>
      </c>
      <c r="LE128" s="2">
        <v>385.5</v>
      </c>
      <c r="LF128" s="2">
        <v>400.8</v>
      </c>
      <c r="LG128" s="2">
        <v>377.3</v>
      </c>
      <c r="LH128" s="2">
        <v>405.7</v>
      </c>
      <c r="LI128" s="2">
        <v>401.2</v>
      </c>
      <c r="LJ128" s="2">
        <v>390.9</v>
      </c>
      <c r="LK128" s="2">
        <v>426.9</v>
      </c>
      <c r="LL128" s="2">
        <v>433.3</v>
      </c>
      <c r="LM128" s="2">
        <v>571.1</v>
      </c>
      <c r="LN128" s="2">
        <v>430.5</v>
      </c>
      <c r="LO128" s="2">
        <v>391.6</v>
      </c>
      <c r="LP128" s="2">
        <v>431.8</v>
      </c>
      <c r="LQ128" s="2">
        <v>428.1</v>
      </c>
      <c r="LR128" s="2">
        <v>429.8</v>
      </c>
      <c r="LS128" s="2">
        <v>412.2</v>
      </c>
      <c r="LT128" s="2">
        <v>432.4</v>
      </c>
      <c r="LU128" s="2">
        <v>422.9</v>
      </c>
      <c r="LV128" s="2">
        <v>417.3</v>
      </c>
      <c r="LW128" s="2">
        <v>457.7</v>
      </c>
      <c r="LX128" s="2">
        <v>457.5</v>
      </c>
      <c r="LY128" s="2">
        <v>571</v>
      </c>
      <c r="LZ128" s="2">
        <v>431.7</v>
      </c>
      <c r="MA128" s="2">
        <v>404.4</v>
      </c>
      <c r="MB128" s="2">
        <v>442</v>
      </c>
      <c r="MC128" s="2">
        <v>420.9</v>
      </c>
      <c r="MD128" s="2">
        <v>422.3</v>
      </c>
      <c r="ME128" s="2">
        <v>406.7</v>
      </c>
      <c r="MF128" s="2">
        <v>427.3</v>
      </c>
      <c r="MG128" s="2">
        <v>414.2</v>
      </c>
      <c r="MH128" s="2">
        <v>411.9</v>
      </c>
      <c r="MI128" s="2">
        <v>438.9</v>
      </c>
      <c r="MJ128" s="2">
        <v>451.2</v>
      </c>
      <c r="MK128" s="2">
        <v>559.29999999999995</v>
      </c>
      <c r="ML128" s="2">
        <v>415</v>
      </c>
      <c r="MM128" s="2">
        <v>394.9</v>
      </c>
      <c r="MN128" s="2">
        <v>423.6</v>
      </c>
      <c r="MO128" s="2">
        <v>415.6</v>
      </c>
      <c r="MP128" s="2">
        <v>408.2</v>
      </c>
    </row>
    <row r="129" spans="1:354" x14ac:dyDescent="0.25">
      <c r="A129" t="s">
        <v>127</v>
      </c>
      <c r="B129" s="12" t="s">
        <v>347</v>
      </c>
      <c r="C129" t="s">
        <v>216</v>
      </c>
      <c r="D129" t="str">
        <f t="shared" si="1"/>
        <v>Supermarket &amp; grocery stores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>
        <v>24.4</v>
      </c>
      <c r="BZ129" s="2">
        <v>25.3</v>
      </c>
      <c r="CA129" s="2">
        <v>26.3</v>
      </c>
      <c r="CB129" s="2">
        <v>26.8</v>
      </c>
      <c r="CC129" s="2">
        <v>26.8</v>
      </c>
      <c r="CD129" s="2">
        <v>28</v>
      </c>
      <c r="CE129" s="2">
        <v>26.9</v>
      </c>
      <c r="CF129" s="2">
        <v>26</v>
      </c>
      <c r="CG129" s="2">
        <v>29.1</v>
      </c>
      <c r="CH129" s="2">
        <v>25.6</v>
      </c>
      <c r="CI129" s="2">
        <v>24.8</v>
      </c>
      <c r="CJ129" s="2">
        <v>28.8</v>
      </c>
      <c r="CK129" s="2">
        <v>26.6</v>
      </c>
      <c r="CL129" s="2">
        <v>28.6</v>
      </c>
      <c r="CM129" s="2">
        <v>29.4</v>
      </c>
      <c r="CN129" s="2">
        <v>30.3</v>
      </c>
      <c r="CO129" s="2">
        <v>32</v>
      </c>
      <c r="CP129" s="2">
        <v>29.4</v>
      </c>
      <c r="CQ129" s="2">
        <v>30</v>
      </c>
      <c r="CR129" s="2">
        <v>29.9</v>
      </c>
      <c r="CS129" s="2">
        <v>29.6</v>
      </c>
      <c r="CT129" s="2">
        <v>27.2</v>
      </c>
      <c r="CU129" s="2">
        <v>26.4</v>
      </c>
      <c r="CV129" s="2">
        <v>29.9</v>
      </c>
      <c r="CW129" s="2">
        <v>29.4</v>
      </c>
      <c r="CX129" s="2">
        <v>30.9</v>
      </c>
      <c r="CY129" s="2">
        <v>31.3</v>
      </c>
      <c r="CZ129" s="2">
        <v>31.7</v>
      </c>
      <c r="DA129" s="2">
        <v>34</v>
      </c>
      <c r="DB129" s="2">
        <v>31.4</v>
      </c>
      <c r="DC129" s="2">
        <v>32.1</v>
      </c>
      <c r="DD129" s="2">
        <v>31.4</v>
      </c>
      <c r="DE129" s="2">
        <v>33</v>
      </c>
      <c r="DF129" s="2">
        <v>30.4</v>
      </c>
      <c r="DG129" s="2">
        <v>29.6</v>
      </c>
      <c r="DH129" s="2">
        <v>34.5</v>
      </c>
      <c r="DI129" s="2">
        <v>31.5</v>
      </c>
      <c r="DJ129" s="2">
        <v>34</v>
      </c>
      <c r="DK129" s="2">
        <v>34.299999999999997</v>
      </c>
      <c r="DL129" s="2">
        <v>36.799999999999997</v>
      </c>
      <c r="DM129" s="2">
        <v>36.799999999999997</v>
      </c>
      <c r="DN129" s="2">
        <v>33</v>
      </c>
      <c r="DO129" s="2">
        <v>35.6</v>
      </c>
      <c r="DP129" s="2">
        <v>33.6</v>
      </c>
      <c r="DQ129" s="2">
        <v>34.4</v>
      </c>
      <c r="DR129" s="2">
        <v>32.4</v>
      </c>
      <c r="DS129" s="2">
        <v>31.9</v>
      </c>
      <c r="DT129" s="2">
        <v>33.799999999999997</v>
      </c>
      <c r="DU129" s="2">
        <v>34.700000000000003</v>
      </c>
      <c r="DV129" s="2">
        <v>35.5</v>
      </c>
      <c r="DW129" s="2">
        <v>36.9</v>
      </c>
      <c r="DX129" s="2">
        <v>40</v>
      </c>
      <c r="DY129" s="2">
        <v>39.1</v>
      </c>
      <c r="DZ129" s="2">
        <v>38.200000000000003</v>
      </c>
      <c r="EA129" s="2">
        <v>39.6</v>
      </c>
      <c r="EB129" s="2">
        <v>36</v>
      </c>
      <c r="EC129" s="2">
        <v>41.5</v>
      </c>
      <c r="ED129" s="2">
        <v>36.9</v>
      </c>
      <c r="EE129" s="2">
        <v>35.200000000000003</v>
      </c>
      <c r="EF129" s="2">
        <v>38.799999999999997</v>
      </c>
      <c r="EG129" s="2">
        <v>38.6</v>
      </c>
      <c r="EH129" s="2">
        <v>38.5</v>
      </c>
      <c r="EI129" s="2">
        <v>38.1</v>
      </c>
      <c r="EJ129" s="2">
        <v>42.5</v>
      </c>
      <c r="EK129" s="2">
        <v>40.700000000000003</v>
      </c>
      <c r="EL129" s="2">
        <v>39.799999999999997</v>
      </c>
      <c r="EM129" s="2">
        <v>39.5</v>
      </c>
      <c r="EN129" s="2">
        <v>38.700000000000003</v>
      </c>
      <c r="EO129" s="2">
        <v>41.9</v>
      </c>
      <c r="EP129" s="2">
        <v>35.799999999999997</v>
      </c>
      <c r="EQ129" s="2">
        <v>34.700000000000003</v>
      </c>
      <c r="ER129" s="2">
        <v>36.4</v>
      </c>
      <c r="ES129" s="2">
        <v>35.700000000000003</v>
      </c>
      <c r="ET129" s="2">
        <v>37.200000000000003</v>
      </c>
      <c r="EU129" s="2">
        <v>37.799999999999997</v>
      </c>
      <c r="EV129" s="2">
        <v>41.9</v>
      </c>
      <c r="EW129" s="2">
        <v>41.4</v>
      </c>
      <c r="EX129" s="2">
        <v>40.200000000000003</v>
      </c>
      <c r="EY129" s="2">
        <v>44.1</v>
      </c>
      <c r="EZ129" s="2">
        <v>41.1</v>
      </c>
      <c r="FA129" s="2">
        <v>43.9</v>
      </c>
      <c r="FB129" s="2">
        <v>36.700000000000003</v>
      </c>
      <c r="FC129" s="2">
        <v>36.6</v>
      </c>
      <c r="FD129" s="2">
        <v>41.8</v>
      </c>
      <c r="FE129" s="2">
        <v>40.6</v>
      </c>
      <c r="FF129" s="2">
        <v>43.6</v>
      </c>
      <c r="FG129" s="2">
        <v>44.5</v>
      </c>
      <c r="FH129" s="2">
        <v>46.5</v>
      </c>
      <c r="FI129" s="2">
        <v>47.5</v>
      </c>
      <c r="FJ129" s="2">
        <v>45.4</v>
      </c>
      <c r="FK129" s="2">
        <v>46.1</v>
      </c>
      <c r="FL129" s="2">
        <v>47.1</v>
      </c>
      <c r="FM129" s="2">
        <v>49.6</v>
      </c>
      <c r="FN129" s="2">
        <v>43.1</v>
      </c>
      <c r="FO129" s="2">
        <v>43.5</v>
      </c>
      <c r="FP129" s="2">
        <v>47.2</v>
      </c>
      <c r="FQ129" s="2">
        <v>45</v>
      </c>
      <c r="FR129" s="2">
        <v>45.9</v>
      </c>
      <c r="FS129" s="2">
        <v>47.4</v>
      </c>
      <c r="FT129" s="2">
        <v>49.2</v>
      </c>
      <c r="FU129" s="2">
        <v>50.2</v>
      </c>
      <c r="FV129" s="2">
        <v>47</v>
      </c>
      <c r="FW129" s="2">
        <v>47.7</v>
      </c>
      <c r="FX129" s="2">
        <v>44.1</v>
      </c>
      <c r="FY129" s="2">
        <v>46.4</v>
      </c>
      <c r="FZ129" s="2">
        <v>41.2</v>
      </c>
      <c r="GA129" s="2">
        <v>38.6</v>
      </c>
      <c r="GB129" s="2">
        <v>41.8</v>
      </c>
      <c r="GC129" s="2">
        <v>42.1</v>
      </c>
      <c r="GD129" s="2">
        <v>42.8</v>
      </c>
      <c r="GE129" s="2">
        <v>42.4</v>
      </c>
      <c r="GF129" s="2">
        <v>46.3</v>
      </c>
      <c r="GG129" s="2">
        <v>44.8</v>
      </c>
      <c r="GH129" s="2">
        <v>44.3</v>
      </c>
      <c r="GI129" s="2">
        <v>44.4</v>
      </c>
      <c r="GJ129" s="2">
        <v>40.700000000000003</v>
      </c>
      <c r="GK129" s="2">
        <v>42.8</v>
      </c>
      <c r="GL129" s="2">
        <v>39.6</v>
      </c>
      <c r="GM129" s="2">
        <v>36</v>
      </c>
      <c r="GN129" s="2">
        <v>38.299999999999997</v>
      </c>
      <c r="GO129" s="2">
        <v>40</v>
      </c>
      <c r="GP129" s="2">
        <v>42</v>
      </c>
      <c r="GQ129" s="2">
        <v>41.4</v>
      </c>
      <c r="GR129" s="2">
        <v>44.6</v>
      </c>
      <c r="GS129" s="2">
        <v>43.9</v>
      </c>
      <c r="GT129" s="2">
        <v>40.9</v>
      </c>
      <c r="GU129" s="2">
        <v>45.7</v>
      </c>
      <c r="GV129" s="2">
        <v>40.799999999999997</v>
      </c>
      <c r="GW129" s="2">
        <v>45.4</v>
      </c>
      <c r="GX129" s="2">
        <v>39.9</v>
      </c>
      <c r="GY129" s="2">
        <v>38.5</v>
      </c>
      <c r="GZ129" s="2">
        <v>43.6</v>
      </c>
      <c r="HA129" s="2">
        <v>43.2</v>
      </c>
      <c r="HB129" s="2">
        <v>47.4</v>
      </c>
      <c r="HC129" s="2">
        <v>48.7</v>
      </c>
      <c r="HD129" s="2">
        <v>53.1</v>
      </c>
      <c r="HE129" s="2">
        <v>51.4</v>
      </c>
      <c r="HF129" s="2">
        <v>50</v>
      </c>
      <c r="HG129" s="2">
        <v>49.6</v>
      </c>
      <c r="HH129" s="2">
        <v>46.7</v>
      </c>
      <c r="HI129" s="2">
        <v>50.9</v>
      </c>
      <c r="HJ129" s="2">
        <v>44.3</v>
      </c>
      <c r="HK129" s="2">
        <v>43.6</v>
      </c>
      <c r="HL129" s="2">
        <v>48.4</v>
      </c>
      <c r="HM129" s="2">
        <v>46.8</v>
      </c>
      <c r="HN129" s="2">
        <v>49.8</v>
      </c>
      <c r="HO129" s="2">
        <v>50.8</v>
      </c>
      <c r="HP129" s="2">
        <v>53</v>
      </c>
      <c r="HQ129" s="2">
        <v>54.4</v>
      </c>
      <c r="HR129" s="2">
        <v>51.4</v>
      </c>
      <c r="HS129" s="2">
        <v>49.4</v>
      </c>
      <c r="HT129" s="2">
        <v>47.8</v>
      </c>
      <c r="HU129" s="2">
        <v>50.4</v>
      </c>
      <c r="HV129" s="2">
        <v>45.6</v>
      </c>
      <c r="HW129" s="2">
        <v>44.4</v>
      </c>
      <c r="HX129" s="2">
        <v>50.6</v>
      </c>
      <c r="HY129" s="2">
        <v>49.6</v>
      </c>
      <c r="HZ129" s="2">
        <v>51.8</v>
      </c>
      <c r="IA129" s="2">
        <v>51.8</v>
      </c>
      <c r="IB129" s="2">
        <v>53.7</v>
      </c>
      <c r="IC129" s="2">
        <v>55.7</v>
      </c>
      <c r="ID129" s="2">
        <v>51.7</v>
      </c>
      <c r="IE129" s="2">
        <v>54.7</v>
      </c>
      <c r="IF129" s="2">
        <v>53.1</v>
      </c>
      <c r="IG129" s="2">
        <v>52.3</v>
      </c>
      <c r="IH129" s="2">
        <v>49.8</v>
      </c>
      <c r="II129" s="2">
        <v>46.6</v>
      </c>
      <c r="IJ129" s="2">
        <v>54</v>
      </c>
      <c r="IK129" s="2">
        <v>52.9</v>
      </c>
      <c r="IL129" s="2">
        <v>57.6</v>
      </c>
      <c r="IM129" s="2">
        <v>56.4</v>
      </c>
      <c r="IN129" s="2">
        <v>58</v>
      </c>
      <c r="IO129" s="2">
        <v>59.6</v>
      </c>
      <c r="IP129" s="2">
        <v>54.8</v>
      </c>
      <c r="IQ129" s="2">
        <v>57.1</v>
      </c>
      <c r="IR129" s="2">
        <v>53.9</v>
      </c>
      <c r="IS129" s="2">
        <v>55.3</v>
      </c>
      <c r="IT129" s="2">
        <v>52</v>
      </c>
      <c r="IU129" s="2">
        <v>49.1</v>
      </c>
      <c r="IV129" s="2">
        <v>55.4</v>
      </c>
      <c r="IW129" s="2">
        <v>55.2</v>
      </c>
      <c r="IX129" s="2">
        <v>58.1</v>
      </c>
      <c r="IY129" s="2">
        <v>55.7</v>
      </c>
      <c r="IZ129" s="2">
        <v>62.7</v>
      </c>
      <c r="JA129" s="2">
        <v>62.4</v>
      </c>
      <c r="JB129" s="2">
        <v>57.7</v>
      </c>
      <c r="JC129" s="2">
        <v>60.4</v>
      </c>
      <c r="JD129" s="2">
        <v>56.3</v>
      </c>
      <c r="JE129" s="2">
        <v>58.6</v>
      </c>
      <c r="JF129" s="2">
        <v>55.6</v>
      </c>
      <c r="JG129" s="2">
        <v>53</v>
      </c>
      <c r="JH129" s="2">
        <v>56.6</v>
      </c>
      <c r="JI129" s="2">
        <v>59.4</v>
      </c>
      <c r="JJ129" s="2">
        <v>61</v>
      </c>
      <c r="JK129" s="2">
        <v>63.8</v>
      </c>
      <c r="JL129" s="2">
        <v>69.7</v>
      </c>
      <c r="JM129" s="2">
        <v>67.2</v>
      </c>
      <c r="JN129" s="2">
        <v>66.3</v>
      </c>
      <c r="JO129" s="2">
        <v>63.4</v>
      </c>
      <c r="JP129" s="2">
        <v>59.8</v>
      </c>
      <c r="JQ129" s="2">
        <v>65.400000000000006</v>
      </c>
      <c r="JR129" s="2">
        <v>55.1</v>
      </c>
      <c r="JS129" s="2">
        <v>56.3</v>
      </c>
      <c r="JT129" s="2">
        <v>63.2</v>
      </c>
      <c r="JU129" s="2">
        <v>62.7</v>
      </c>
      <c r="JV129" s="2">
        <v>65</v>
      </c>
      <c r="JW129" s="2">
        <v>66.900000000000006</v>
      </c>
      <c r="JX129" s="2">
        <v>69.3</v>
      </c>
      <c r="JY129" s="2">
        <v>69.7</v>
      </c>
      <c r="JZ129" s="2">
        <v>66.8</v>
      </c>
      <c r="KA129" s="2">
        <v>62.9</v>
      </c>
      <c r="KB129" s="2">
        <v>58.7</v>
      </c>
      <c r="KC129" s="2">
        <v>63.5</v>
      </c>
      <c r="KD129" s="2">
        <v>57</v>
      </c>
      <c r="KE129" s="2">
        <v>55.4</v>
      </c>
      <c r="KF129" s="2">
        <v>61.2</v>
      </c>
      <c r="KG129" s="2">
        <v>64.900000000000006</v>
      </c>
      <c r="KH129" s="2">
        <v>67.5</v>
      </c>
      <c r="KI129" s="2">
        <v>70.400000000000006</v>
      </c>
      <c r="KJ129" s="2">
        <v>75.3</v>
      </c>
      <c r="KK129" s="2">
        <v>76</v>
      </c>
      <c r="KL129" s="2">
        <v>72.2</v>
      </c>
      <c r="KM129" s="2">
        <v>73.7</v>
      </c>
      <c r="KN129" s="2">
        <v>72.5</v>
      </c>
      <c r="KO129" s="2">
        <v>76.3</v>
      </c>
      <c r="KP129" s="2">
        <v>68.400000000000006</v>
      </c>
      <c r="KQ129" s="2">
        <v>65.7</v>
      </c>
      <c r="KR129" s="2">
        <v>74.5</v>
      </c>
      <c r="KS129" s="2">
        <v>72.3</v>
      </c>
      <c r="KT129" s="2">
        <v>79.099999999999994</v>
      </c>
      <c r="KU129" s="2">
        <v>79.599999999999994</v>
      </c>
      <c r="KV129" s="2">
        <v>86.1</v>
      </c>
      <c r="KW129" s="2">
        <v>88.5</v>
      </c>
      <c r="KX129" s="2">
        <v>82.8</v>
      </c>
      <c r="KY129" s="2">
        <v>82.2</v>
      </c>
      <c r="KZ129" s="2">
        <v>80.900000000000006</v>
      </c>
      <c r="LA129" s="2">
        <v>83</v>
      </c>
      <c r="LB129" s="2">
        <v>75.2</v>
      </c>
      <c r="LC129" s="2">
        <v>72.7</v>
      </c>
      <c r="LD129" s="2">
        <v>79.2</v>
      </c>
      <c r="LE129" s="2">
        <v>79.900000000000006</v>
      </c>
      <c r="LF129" s="2">
        <v>87.7</v>
      </c>
      <c r="LG129" s="2">
        <v>86</v>
      </c>
      <c r="LH129" s="2">
        <v>96.8</v>
      </c>
      <c r="LI129" s="2">
        <v>96.2</v>
      </c>
      <c r="LJ129" s="2">
        <v>90.3</v>
      </c>
      <c r="LK129" s="2">
        <v>92.6</v>
      </c>
      <c r="LL129" s="2">
        <v>87.5</v>
      </c>
      <c r="LM129" s="2">
        <v>92.6</v>
      </c>
      <c r="LN129" s="2">
        <v>85.4</v>
      </c>
      <c r="LO129" s="2">
        <v>80.099999999999994</v>
      </c>
      <c r="LP129" s="2">
        <v>91.3</v>
      </c>
      <c r="LQ129" s="2">
        <v>92.3</v>
      </c>
      <c r="LR129" s="2">
        <v>93.7</v>
      </c>
      <c r="LS129" s="2">
        <v>92.3</v>
      </c>
      <c r="LT129" s="2">
        <v>101.6</v>
      </c>
      <c r="LU129" s="2">
        <v>101.7</v>
      </c>
      <c r="LV129" s="2">
        <v>95.8</v>
      </c>
      <c r="LW129" s="2">
        <v>95.9</v>
      </c>
      <c r="LX129" s="2">
        <v>88.2</v>
      </c>
      <c r="LY129" s="2">
        <v>93.6</v>
      </c>
      <c r="LZ129" s="2">
        <v>83.2</v>
      </c>
      <c r="MA129" s="2">
        <v>78.900000000000006</v>
      </c>
      <c r="MB129" s="2">
        <v>89.1</v>
      </c>
      <c r="MC129" s="2">
        <v>90.5</v>
      </c>
      <c r="MD129" s="2">
        <v>92.6</v>
      </c>
      <c r="ME129" s="2">
        <v>92.2</v>
      </c>
      <c r="MF129" s="2">
        <v>104.3</v>
      </c>
      <c r="MG129" s="2">
        <v>98.7</v>
      </c>
      <c r="MH129" s="2">
        <v>91.7</v>
      </c>
      <c r="MI129" s="2">
        <v>88.2</v>
      </c>
      <c r="MJ129" s="2">
        <v>81.900000000000006</v>
      </c>
      <c r="MK129" s="2">
        <v>86.5</v>
      </c>
      <c r="ML129" s="2">
        <v>83.9</v>
      </c>
      <c r="MM129" s="2">
        <v>77.900000000000006</v>
      </c>
      <c r="MN129" s="2">
        <v>87.1</v>
      </c>
      <c r="MO129" s="2">
        <v>87.8</v>
      </c>
      <c r="MP129" s="2">
        <v>90.5</v>
      </c>
    </row>
    <row r="130" spans="1:354" x14ac:dyDescent="0.25">
      <c r="A130" t="s">
        <v>128</v>
      </c>
      <c r="B130" s="12" t="s">
        <v>348</v>
      </c>
      <c r="C130" t="s">
        <v>216</v>
      </c>
      <c r="D130" t="str">
        <f t="shared" si="1"/>
        <v>Liquor retailing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</row>
    <row r="131" spans="1:354" x14ac:dyDescent="0.25">
      <c r="A131" t="s">
        <v>129</v>
      </c>
      <c r="B131" s="12" t="s">
        <v>349</v>
      </c>
      <c r="C131" t="s">
        <v>216</v>
      </c>
      <c r="D131" t="str">
        <f t="shared" si="1"/>
        <v>Other specialised food retailing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</row>
    <row r="132" spans="1:354" x14ac:dyDescent="0.25">
      <c r="A132" t="s">
        <v>130</v>
      </c>
      <c r="B132" s="12" t="s">
        <v>350</v>
      </c>
      <c r="C132" t="s">
        <v>216</v>
      </c>
      <c r="D132" t="str">
        <f t="shared" si="1"/>
        <v>Food retailing</v>
      </c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>
        <v>25.6</v>
      </c>
      <c r="BZ132" s="2">
        <v>26.7</v>
      </c>
      <c r="CA132" s="2">
        <v>27.7</v>
      </c>
      <c r="CB132" s="2">
        <v>28.2</v>
      </c>
      <c r="CC132" s="2">
        <v>28.2</v>
      </c>
      <c r="CD132" s="2">
        <v>29.4</v>
      </c>
      <c r="CE132" s="2">
        <v>28.3</v>
      </c>
      <c r="CF132" s="2">
        <v>27.4</v>
      </c>
      <c r="CG132" s="2">
        <v>30.9</v>
      </c>
      <c r="CH132" s="2">
        <v>26.7</v>
      </c>
      <c r="CI132" s="2">
        <v>25.9</v>
      </c>
      <c r="CJ132" s="2">
        <v>30</v>
      </c>
      <c r="CK132" s="2">
        <v>27.8</v>
      </c>
      <c r="CL132" s="2">
        <v>29.8</v>
      </c>
      <c r="CM132" s="2">
        <v>30.8</v>
      </c>
      <c r="CN132" s="2">
        <v>31.7</v>
      </c>
      <c r="CO132" s="2">
        <v>33.299999999999997</v>
      </c>
      <c r="CP132" s="2">
        <v>30.5</v>
      </c>
      <c r="CQ132" s="2">
        <v>31.2</v>
      </c>
      <c r="CR132" s="2">
        <v>31.1</v>
      </c>
      <c r="CS132" s="2">
        <v>31.1</v>
      </c>
      <c r="CT132" s="2">
        <v>28.2</v>
      </c>
      <c r="CU132" s="2">
        <v>27.4</v>
      </c>
      <c r="CV132" s="2">
        <v>31.1</v>
      </c>
      <c r="CW132" s="2">
        <v>30.6</v>
      </c>
      <c r="CX132" s="2">
        <v>32.299999999999997</v>
      </c>
      <c r="CY132" s="2">
        <v>32.700000000000003</v>
      </c>
      <c r="CZ132" s="2">
        <v>33.200000000000003</v>
      </c>
      <c r="DA132" s="2">
        <v>35.6</v>
      </c>
      <c r="DB132" s="2">
        <v>32.9</v>
      </c>
      <c r="DC132" s="2">
        <v>33.6</v>
      </c>
      <c r="DD132" s="2">
        <v>32.9</v>
      </c>
      <c r="DE132" s="2">
        <v>34.5</v>
      </c>
      <c r="DF132" s="2">
        <v>31.6</v>
      </c>
      <c r="DG132" s="2">
        <v>30.6</v>
      </c>
      <c r="DH132" s="2">
        <v>35.700000000000003</v>
      </c>
      <c r="DI132" s="2">
        <v>32.6</v>
      </c>
      <c r="DJ132" s="2">
        <v>35.4</v>
      </c>
      <c r="DK132" s="2">
        <v>35.6</v>
      </c>
      <c r="DL132" s="2">
        <v>38.299999999999997</v>
      </c>
      <c r="DM132" s="2">
        <v>38.200000000000003</v>
      </c>
      <c r="DN132" s="2">
        <v>34.299999999999997</v>
      </c>
      <c r="DO132" s="2">
        <v>36.799999999999997</v>
      </c>
      <c r="DP132" s="2">
        <v>34.799999999999997</v>
      </c>
      <c r="DQ132" s="2">
        <v>35.9</v>
      </c>
      <c r="DR132" s="2">
        <v>33.4</v>
      </c>
      <c r="DS132" s="2">
        <v>33</v>
      </c>
      <c r="DT132" s="2">
        <v>35</v>
      </c>
      <c r="DU132" s="2">
        <v>35.9</v>
      </c>
      <c r="DV132" s="2">
        <v>36.700000000000003</v>
      </c>
      <c r="DW132" s="2">
        <v>38.200000000000003</v>
      </c>
      <c r="DX132" s="2">
        <v>41.4</v>
      </c>
      <c r="DY132" s="2">
        <v>40.5</v>
      </c>
      <c r="DZ132" s="2">
        <v>39.5</v>
      </c>
      <c r="EA132" s="2">
        <v>40.9</v>
      </c>
      <c r="EB132" s="2">
        <v>37.200000000000003</v>
      </c>
      <c r="EC132" s="2">
        <v>43.1</v>
      </c>
      <c r="ED132" s="2">
        <v>38</v>
      </c>
      <c r="EE132" s="2">
        <v>36.200000000000003</v>
      </c>
      <c r="EF132" s="2">
        <v>40</v>
      </c>
      <c r="EG132" s="2">
        <v>39.9</v>
      </c>
      <c r="EH132" s="2">
        <v>39.700000000000003</v>
      </c>
      <c r="EI132" s="2">
        <v>39.299999999999997</v>
      </c>
      <c r="EJ132" s="2">
        <v>44</v>
      </c>
      <c r="EK132" s="2">
        <v>41.9</v>
      </c>
      <c r="EL132" s="2">
        <v>41.1</v>
      </c>
      <c r="EM132" s="2">
        <v>40.9</v>
      </c>
      <c r="EN132" s="2">
        <v>40</v>
      </c>
      <c r="EO132" s="2">
        <v>43.7</v>
      </c>
      <c r="EP132" s="2">
        <v>37</v>
      </c>
      <c r="EQ132" s="2">
        <v>35.799999999999997</v>
      </c>
      <c r="ER132" s="2">
        <v>37.799999999999997</v>
      </c>
      <c r="ES132" s="2">
        <v>37</v>
      </c>
      <c r="ET132" s="2">
        <v>38.5</v>
      </c>
      <c r="EU132" s="2">
        <v>39.299999999999997</v>
      </c>
      <c r="EV132" s="2">
        <v>43.5</v>
      </c>
      <c r="EW132" s="2">
        <v>42.9</v>
      </c>
      <c r="EX132" s="2">
        <v>41.7</v>
      </c>
      <c r="EY132" s="2">
        <v>45.6</v>
      </c>
      <c r="EZ132" s="2">
        <v>42.6</v>
      </c>
      <c r="FA132" s="2">
        <v>46.4</v>
      </c>
      <c r="FB132" s="2">
        <v>38</v>
      </c>
      <c r="FC132" s="2">
        <v>38</v>
      </c>
      <c r="FD132" s="2">
        <v>43.3</v>
      </c>
      <c r="FE132" s="2">
        <v>42.2</v>
      </c>
      <c r="FF132" s="2">
        <v>45.2</v>
      </c>
      <c r="FG132" s="2">
        <v>46.3</v>
      </c>
      <c r="FH132" s="2">
        <v>48.3</v>
      </c>
      <c r="FI132" s="2">
        <v>49.4</v>
      </c>
      <c r="FJ132" s="2">
        <v>47.2</v>
      </c>
      <c r="FK132" s="2">
        <v>47.8</v>
      </c>
      <c r="FL132" s="2">
        <v>49</v>
      </c>
      <c r="FM132" s="2">
        <v>52.1</v>
      </c>
      <c r="FN132" s="2">
        <v>44.8</v>
      </c>
      <c r="FO132" s="2">
        <v>45.2</v>
      </c>
      <c r="FP132" s="2">
        <v>49.1</v>
      </c>
      <c r="FQ132" s="2">
        <v>47</v>
      </c>
      <c r="FR132" s="2">
        <v>48</v>
      </c>
      <c r="FS132" s="2">
        <v>49.5</v>
      </c>
      <c r="FT132" s="2">
        <v>51.4</v>
      </c>
      <c r="FU132" s="2">
        <v>52.3</v>
      </c>
      <c r="FV132" s="2">
        <v>49</v>
      </c>
      <c r="FW132" s="2">
        <v>49.6</v>
      </c>
      <c r="FX132" s="2">
        <v>46.1</v>
      </c>
      <c r="FY132" s="2">
        <v>48.8</v>
      </c>
      <c r="FZ132" s="2">
        <v>42.8</v>
      </c>
      <c r="GA132" s="2">
        <v>40.200000000000003</v>
      </c>
      <c r="GB132" s="2">
        <v>43.6</v>
      </c>
      <c r="GC132" s="2">
        <v>44</v>
      </c>
      <c r="GD132" s="2">
        <v>44.8</v>
      </c>
      <c r="GE132" s="2">
        <v>44.4</v>
      </c>
      <c r="GF132" s="2">
        <v>48.5</v>
      </c>
      <c r="GG132" s="2">
        <v>47</v>
      </c>
      <c r="GH132" s="2">
        <v>46.3</v>
      </c>
      <c r="GI132" s="2">
        <v>46.5</v>
      </c>
      <c r="GJ132" s="2">
        <v>42.7</v>
      </c>
      <c r="GK132" s="2">
        <v>45.5</v>
      </c>
      <c r="GL132" s="2">
        <v>41.3</v>
      </c>
      <c r="GM132" s="2">
        <v>37.799999999999997</v>
      </c>
      <c r="GN132" s="2">
        <v>40.4</v>
      </c>
      <c r="GO132" s="2">
        <v>42.3</v>
      </c>
      <c r="GP132" s="2">
        <v>44.4</v>
      </c>
      <c r="GQ132" s="2">
        <v>43.7</v>
      </c>
      <c r="GR132" s="2">
        <v>47.2</v>
      </c>
      <c r="GS132" s="2">
        <v>46.4</v>
      </c>
      <c r="GT132" s="2">
        <v>43.2</v>
      </c>
      <c r="GU132" s="2">
        <v>48.2</v>
      </c>
      <c r="GV132" s="2">
        <v>43.1</v>
      </c>
      <c r="GW132" s="2">
        <v>48.6</v>
      </c>
      <c r="GX132" s="2">
        <v>41.9</v>
      </c>
      <c r="GY132" s="2">
        <v>40.4</v>
      </c>
      <c r="GZ132" s="2">
        <v>45.8</v>
      </c>
      <c r="HA132" s="2">
        <v>45.6</v>
      </c>
      <c r="HB132" s="2">
        <v>49.8</v>
      </c>
      <c r="HC132" s="2">
        <v>51.5</v>
      </c>
      <c r="HD132" s="2">
        <v>56.2</v>
      </c>
      <c r="HE132" s="2">
        <v>54.3</v>
      </c>
      <c r="HF132" s="2">
        <v>52.8</v>
      </c>
      <c r="HG132" s="2">
        <v>52.6</v>
      </c>
      <c r="HH132" s="2">
        <v>49.6</v>
      </c>
      <c r="HI132" s="2">
        <v>54.6</v>
      </c>
      <c r="HJ132" s="2">
        <v>46.6</v>
      </c>
      <c r="HK132" s="2">
        <v>45.9</v>
      </c>
      <c r="HL132" s="2">
        <v>51</v>
      </c>
      <c r="HM132" s="2">
        <v>49.4</v>
      </c>
      <c r="HN132" s="2">
        <v>52.7</v>
      </c>
      <c r="HO132" s="2">
        <v>54.2</v>
      </c>
      <c r="HP132" s="2">
        <v>56.1</v>
      </c>
      <c r="HQ132" s="2">
        <v>57.6</v>
      </c>
      <c r="HR132" s="2">
        <v>54.4</v>
      </c>
      <c r="HS132" s="2">
        <v>52.1</v>
      </c>
      <c r="HT132" s="2">
        <v>50.5</v>
      </c>
      <c r="HU132" s="2">
        <v>53.9</v>
      </c>
      <c r="HV132" s="2">
        <v>47.8</v>
      </c>
      <c r="HW132" s="2">
        <v>46.5</v>
      </c>
      <c r="HX132" s="2">
        <v>53.1</v>
      </c>
      <c r="HY132" s="2">
        <v>52.1</v>
      </c>
      <c r="HZ132" s="2">
        <v>54.4</v>
      </c>
      <c r="IA132" s="2">
        <v>54.6</v>
      </c>
      <c r="IB132" s="2">
        <v>56.6</v>
      </c>
      <c r="IC132" s="2">
        <v>58.7</v>
      </c>
      <c r="ID132" s="2">
        <v>54.5</v>
      </c>
      <c r="IE132" s="2">
        <v>57.5</v>
      </c>
      <c r="IF132" s="2">
        <v>55.9</v>
      </c>
      <c r="IG132" s="2">
        <v>55.8</v>
      </c>
      <c r="IH132" s="2">
        <v>52.1</v>
      </c>
      <c r="II132" s="2">
        <v>48.7</v>
      </c>
      <c r="IJ132" s="2">
        <v>56.6</v>
      </c>
      <c r="IK132" s="2">
        <v>55.6</v>
      </c>
      <c r="IL132" s="2">
        <v>60.5</v>
      </c>
      <c r="IM132" s="2">
        <v>59.3</v>
      </c>
      <c r="IN132" s="2">
        <v>61.7</v>
      </c>
      <c r="IO132" s="2">
        <v>63.1</v>
      </c>
      <c r="IP132" s="2">
        <v>58</v>
      </c>
      <c r="IQ132" s="2">
        <v>60.5</v>
      </c>
      <c r="IR132" s="2">
        <v>57.2</v>
      </c>
      <c r="IS132" s="2">
        <v>59.4</v>
      </c>
      <c r="IT132" s="2">
        <v>54.6</v>
      </c>
      <c r="IU132" s="2">
        <v>51.6</v>
      </c>
      <c r="IV132" s="2">
        <v>58.3</v>
      </c>
      <c r="IW132" s="2">
        <v>58.5</v>
      </c>
      <c r="IX132" s="2">
        <v>61.5</v>
      </c>
      <c r="IY132" s="2">
        <v>59.2</v>
      </c>
      <c r="IZ132" s="2">
        <v>66.900000000000006</v>
      </c>
      <c r="JA132" s="2">
        <v>66.099999999999994</v>
      </c>
      <c r="JB132" s="2">
        <v>61.2</v>
      </c>
      <c r="JC132" s="2">
        <v>64</v>
      </c>
      <c r="JD132" s="2">
        <v>59.5</v>
      </c>
      <c r="JE132" s="2">
        <v>62.8</v>
      </c>
      <c r="JF132" s="2">
        <v>58.4</v>
      </c>
      <c r="JG132" s="2">
        <v>55.8</v>
      </c>
      <c r="JH132" s="2">
        <v>59.5</v>
      </c>
      <c r="JI132" s="2">
        <v>62.9</v>
      </c>
      <c r="JJ132" s="2">
        <v>64.5</v>
      </c>
      <c r="JK132" s="2">
        <v>67.599999999999994</v>
      </c>
      <c r="JL132" s="2">
        <v>73.8</v>
      </c>
      <c r="JM132" s="2">
        <v>71.400000000000006</v>
      </c>
      <c r="JN132" s="2">
        <v>69.900000000000006</v>
      </c>
      <c r="JO132" s="2">
        <v>67.099999999999994</v>
      </c>
      <c r="JP132" s="2">
        <v>63.2</v>
      </c>
      <c r="JQ132" s="2">
        <v>70.400000000000006</v>
      </c>
      <c r="JR132" s="2">
        <v>57.7</v>
      </c>
      <c r="JS132" s="2">
        <v>59.2</v>
      </c>
      <c r="JT132" s="2">
        <v>66.8</v>
      </c>
      <c r="JU132" s="2">
        <v>66.099999999999994</v>
      </c>
      <c r="JV132" s="2">
        <v>68.599999999999994</v>
      </c>
      <c r="JW132" s="2">
        <v>71</v>
      </c>
      <c r="JX132" s="2">
        <v>73.599999999999994</v>
      </c>
      <c r="JY132" s="2">
        <v>73.900000000000006</v>
      </c>
      <c r="JZ132" s="2">
        <v>70.599999999999994</v>
      </c>
      <c r="KA132" s="2">
        <v>66.8</v>
      </c>
      <c r="KB132" s="2">
        <v>62.4</v>
      </c>
      <c r="KC132" s="2">
        <v>68.3</v>
      </c>
      <c r="KD132" s="2">
        <v>60.2</v>
      </c>
      <c r="KE132" s="2">
        <v>58.6</v>
      </c>
      <c r="KF132" s="2">
        <v>64.900000000000006</v>
      </c>
      <c r="KG132" s="2">
        <v>69.400000000000006</v>
      </c>
      <c r="KH132" s="2">
        <v>72.400000000000006</v>
      </c>
      <c r="KI132" s="2">
        <v>75.7</v>
      </c>
      <c r="KJ132" s="2">
        <v>80.099999999999994</v>
      </c>
      <c r="KK132" s="2">
        <v>80.8</v>
      </c>
      <c r="KL132" s="2">
        <v>76.599999999999994</v>
      </c>
      <c r="KM132" s="2">
        <v>78.2</v>
      </c>
      <c r="KN132" s="2">
        <v>76.8</v>
      </c>
      <c r="KO132" s="2">
        <v>81.7</v>
      </c>
      <c r="KP132" s="2">
        <v>72</v>
      </c>
      <c r="KQ132" s="2">
        <v>69.2</v>
      </c>
      <c r="KR132" s="2">
        <v>78.599999999999994</v>
      </c>
      <c r="KS132" s="2">
        <v>76.8</v>
      </c>
      <c r="KT132" s="2">
        <v>83.8</v>
      </c>
      <c r="KU132" s="2">
        <v>84.7</v>
      </c>
      <c r="KV132" s="2">
        <v>91.7</v>
      </c>
      <c r="KW132" s="2">
        <v>94</v>
      </c>
      <c r="KX132" s="2">
        <v>87.7</v>
      </c>
      <c r="KY132" s="2">
        <v>86.9</v>
      </c>
      <c r="KZ132" s="2">
        <v>85.9</v>
      </c>
      <c r="LA132" s="2">
        <v>89.3</v>
      </c>
      <c r="LB132" s="2">
        <v>79.8</v>
      </c>
      <c r="LC132" s="2">
        <v>76.900000000000006</v>
      </c>
      <c r="LD132" s="2">
        <v>84</v>
      </c>
      <c r="LE132" s="2">
        <v>84.7</v>
      </c>
      <c r="LF132" s="2">
        <v>93</v>
      </c>
      <c r="LG132" s="2">
        <v>91.6</v>
      </c>
      <c r="LH132" s="2">
        <v>103</v>
      </c>
      <c r="LI132" s="2">
        <v>102.1</v>
      </c>
      <c r="LJ132" s="2">
        <v>95.6</v>
      </c>
      <c r="LK132" s="2">
        <v>97.9</v>
      </c>
      <c r="LL132" s="2">
        <v>92.7</v>
      </c>
      <c r="LM132" s="2">
        <v>98.6</v>
      </c>
      <c r="LN132" s="2">
        <v>90</v>
      </c>
      <c r="LO132" s="2">
        <v>84.3</v>
      </c>
      <c r="LP132" s="2">
        <v>96.1</v>
      </c>
      <c r="LQ132" s="2">
        <v>97.3</v>
      </c>
      <c r="LR132" s="2">
        <v>98.8</v>
      </c>
      <c r="LS132" s="2">
        <v>98</v>
      </c>
      <c r="LT132" s="2">
        <v>107.6</v>
      </c>
      <c r="LU132" s="2">
        <v>107.8</v>
      </c>
      <c r="LV132" s="2">
        <v>101.6</v>
      </c>
      <c r="LW132" s="2">
        <v>100.7</v>
      </c>
      <c r="LX132" s="2">
        <v>93</v>
      </c>
      <c r="LY132" s="2">
        <v>99.4</v>
      </c>
      <c r="LZ132" s="2">
        <v>89</v>
      </c>
      <c r="MA132" s="2">
        <v>83.4</v>
      </c>
      <c r="MB132" s="2">
        <v>94</v>
      </c>
      <c r="MC132" s="2">
        <v>95.6</v>
      </c>
      <c r="MD132" s="2">
        <v>97.8</v>
      </c>
      <c r="ME132" s="2">
        <v>97.9</v>
      </c>
      <c r="MF132" s="2">
        <v>110.7</v>
      </c>
      <c r="MG132" s="2">
        <v>104.5</v>
      </c>
      <c r="MH132" s="2">
        <v>97.1</v>
      </c>
      <c r="MI132" s="2">
        <v>93.2</v>
      </c>
      <c r="MJ132" s="2">
        <v>86.8</v>
      </c>
      <c r="MK132" s="2">
        <v>92.8</v>
      </c>
      <c r="ML132" s="2">
        <v>88.8</v>
      </c>
      <c r="MM132" s="2">
        <v>82.3</v>
      </c>
      <c r="MN132" s="2">
        <v>92</v>
      </c>
      <c r="MO132" s="2">
        <v>92.5</v>
      </c>
      <c r="MP132" s="2">
        <v>95.3</v>
      </c>
    </row>
    <row r="133" spans="1:354" x14ac:dyDescent="0.25">
      <c r="A133" t="s">
        <v>131</v>
      </c>
      <c r="B133" s="12" t="s">
        <v>351</v>
      </c>
      <c r="C133" t="s">
        <v>216</v>
      </c>
      <c r="D133" t="str">
        <f t="shared" si="1"/>
        <v>Furniture, floor coverings, houseware &amp; textile goods retailing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>
        <v>1.9</v>
      </c>
      <c r="BZ133" s="2">
        <v>2.2999999999999998</v>
      </c>
      <c r="CA133" s="2">
        <v>2.1</v>
      </c>
      <c r="CB133" s="2">
        <v>1.9</v>
      </c>
      <c r="CC133" s="2">
        <v>2.2000000000000002</v>
      </c>
      <c r="CD133" s="2">
        <v>1.9</v>
      </c>
      <c r="CE133" s="2">
        <v>1.9</v>
      </c>
      <c r="CF133" s="2">
        <v>2.1</v>
      </c>
      <c r="CG133" s="2">
        <v>2.1</v>
      </c>
      <c r="CH133" s="2">
        <v>1.7</v>
      </c>
      <c r="CI133" s="2">
        <v>1.8</v>
      </c>
      <c r="CJ133" s="2">
        <v>2</v>
      </c>
      <c r="CK133" s="2">
        <v>2.1</v>
      </c>
      <c r="CL133" s="2">
        <v>2.2999999999999998</v>
      </c>
      <c r="CM133" s="2">
        <v>2.5</v>
      </c>
      <c r="CN133" s="2">
        <v>2.2000000000000002</v>
      </c>
      <c r="CO133" s="2">
        <v>2.2000000000000002</v>
      </c>
      <c r="CP133" s="2">
        <v>1.9</v>
      </c>
      <c r="CQ133" s="2">
        <v>2</v>
      </c>
      <c r="CR133" s="2">
        <v>1.8</v>
      </c>
      <c r="CS133" s="2">
        <v>2.1</v>
      </c>
      <c r="CT133" s="2">
        <v>1.5</v>
      </c>
      <c r="CU133" s="2">
        <v>1.7</v>
      </c>
      <c r="CV133" s="2">
        <v>2.2000000000000002</v>
      </c>
      <c r="CW133" s="2">
        <v>1.8</v>
      </c>
      <c r="CX133" s="2">
        <v>2.2000000000000002</v>
      </c>
      <c r="CY133" s="2">
        <v>2.9</v>
      </c>
      <c r="CZ133" s="2">
        <v>2.2999999999999998</v>
      </c>
      <c r="DA133" s="2">
        <v>2.5</v>
      </c>
      <c r="DB133" s="2">
        <v>2.6</v>
      </c>
      <c r="DC133" s="2">
        <v>2.9</v>
      </c>
      <c r="DD133" s="2">
        <v>2.6</v>
      </c>
      <c r="DE133" s="2">
        <v>3</v>
      </c>
      <c r="DF133" s="2">
        <v>2.1</v>
      </c>
      <c r="DG133" s="2">
        <v>2.5</v>
      </c>
      <c r="DH133" s="2">
        <v>2.2000000000000002</v>
      </c>
      <c r="DI133" s="2">
        <v>2.2999999999999998</v>
      </c>
      <c r="DJ133" s="2">
        <v>2.6</v>
      </c>
      <c r="DK133" s="2">
        <v>2.7</v>
      </c>
      <c r="DL133" s="2">
        <v>2.4</v>
      </c>
      <c r="DM133" s="2">
        <v>2.5</v>
      </c>
      <c r="DN133" s="2">
        <v>2.2999999999999998</v>
      </c>
      <c r="DO133" s="2">
        <v>2.2999999999999998</v>
      </c>
      <c r="DP133" s="2">
        <v>2.4</v>
      </c>
      <c r="DQ133" s="2">
        <v>2.9</v>
      </c>
      <c r="DR133" s="2">
        <v>2.2000000000000002</v>
      </c>
      <c r="DS133" s="2">
        <v>1.9</v>
      </c>
      <c r="DT133" s="2">
        <v>2.5</v>
      </c>
      <c r="DU133" s="2">
        <v>2.4</v>
      </c>
      <c r="DV133" s="2">
        <v>2.7</v>
      </c>
      <c r="DW133" s="2">
        <v>3.1</v>
      </c>
      <c r="DX133" s="2">
        <v>2.7</v>
      </c>
      <c r="DY133" s="2">
        <v>2.5</v>
      </c>
      <c r="DZ133" s="2">
        <v>2.7</v>
      </c>
      <c r="EA133" s="2">
        <v>2.9</v>
      </c>
      <c r="EB133" s="2">
        <v>2.7</v>
      </c>
      <c r="EC133" s="2">
        <v>4.2</v>
      </c>
      <c r="ED133" s="2">
        <v>2.5</v>
      </c>
      <c r="EE133" s="2">
        <v>2.5</v>
      </c>
      <c r="EF133" s="2">
        <v>3.4</v>
      </c>
      <c r="EG133" s="2">
        <v>2.6</v>
      </c>
      <c r="EH133" s="2">
        <v>3.1</v>
      </c>
      <c r="EI133" s="2">
        <v>3.5</v>
      </c>
      <c r="EJ133" s="2">
        <v>3</v>
      </c>
      <c r="EK133" s="2">
        <v>3.3</v>
      </c>
      <c r="EL133" s="2">
        <v>3.2</v>
      </c>
      <c r="EM133" s="2">
        <v>3.7</v>
      </c>
      <c r="EN133" s="2">
        <v>4.0999999999999996</v>
      </c>
      <c r="EO133" s="2">
        <v>3.9</v>
      </c>
      <c r="EP133" s="2">
        <v>2.9</v>
      </c>
      <c r="EQ133" s="2">
        <v>3</v>
      </c>
      <c r="ER133" s="2">
        <v>3.7</v>
      </c>
      <c r="ES133" s="2">
        <v>2.7</v>
      </c>
      <c r="ET133" s="2">
        <v>3.3</v>
      </c>
      <c r="EU133" s="2">
        <v>3.7</v>
      </c>
      <c r="EV133" s="2">
        <v>3.4</v>
      </c>
      <c r="EW133" s="2">
        <v>3.6</v>
      </c>
      <c r="EX133" s="2">
        <v>3.1</v>
      </c>
      <c r="EY133" s="2">
        <v>3.2</v>
      </c>
      <c r="EZ133" s="2">
        <v>3.7</v>
      </c>
      <c r="FA133" s="2">
        <v>3.6</v>
      </c>
      <c r="FB133" s="2">
        <v>2.9</v>
      </c>
      <c r="FC133" s="2">
        <v>3</v>
      </c>
      <c r="FD133" s="2">
        <v>4.3</v>
      </c>
      <c r="FE133" s="2">
        <v>2.8</v>
      </c>
      <c r="FF133" s="2">
        <v>4.3</v>
      </c>
      <c r="FG133" s="2">
        <v>4.5</v>
      </c>
      <c r="FH133" s="2">
        <v>3.8</v>
      </c>
      <c r="FI133" s="2">
        <v>4.4000000000000004</v>
      </c>
      <c r="FJ133" s="2">
        <v>3.8</v>
      </c>
      <c r="FK133" s="2">
        <v>4.3</v>
      </c>
      <c r="FL133" s="2">
        <v>4</v>
      </c>
      <c r="FM133" s="2">
        <v>4.0999999999999996</v>
      </c>
      <c r="FN133" s="2">
        <v>3.6</v>
      </c>
      <c r="FO133" s="2">
        <v>3.2</v>
      </c>
      <c r="FP133" s="2">
        <v>3.8</v>
      </c>
      <c r="FQ133" s="2">
        <v>3.5</v>
      </c>
      <c r="FR133" s="2">
        <v>3.9</v>
      </c>
      <c r="FS133" s="2">
        <v>4.3</v>
      </c>
      <c r="FT133" s="2">
        <v>4</v>
      </c>
      <c r="FU133" s="2">
        <v>4.0999999999999996</v>
      </c>
      <c r="FV133" s="2">
        <v>4.0999999999999996</v>
      </c>
      <c r="FW133" s="2">
        <v>4</v>
      </c>
      <c r="FX133" s="2">
        <v>4.3</v>
      </c>
      <c r="FY133" s="2">
        <v>4.2</v>
      </c>
      <c r="FZ133" s="2">
        <v>3.5</v>
      </c>
      <c r="GA133" s="2">
        <v>3.6</v>
      </c>
      <c r="GB133" s="2">
        <v>3.7</v>
      </c>
      <c r="GC133" s="2">
        <v>4</v>
      </c>
      <c r="GD133" s="2">
        <v>4.7</v>
      </c>
      <c r="GE133" s="2">
        <v>4.2</v>
      </c>
      <c r="GF133" s="2">
        <v>4.4000000000000004</v>
      </c>
      <c r="GG133" s="2">
        <v>3.9</v>
      </c>
      <c r="GH133" s="2">
        <v>3.7</v>
      </c>
      <c r="GI133" s="2">
        <v>4.3</v>
      </c>
      <c r="GJ133" s="2">
        <v>4</v>
      </c>
      <c r="GK133" s="2">
        <v>4.5999999999999996</v>
      </c>
      <c r="GL133" s="2">
        <v>3.3</v>
      </c>
      <c r="GM133" s="2">
        <v>4.0999999999999996</v>
      </c>
      <c r="GN133" s="2">
        <v>4.8</v>
      </c>
      <c r="GO133" s="2">
        <v>4.5</v>
      </c>
      <c r="GP133" s="2">
        <v>5.4</v>
      </c>
      <c r="GQ133" s="2">
        <v>5.6</v>
      </c>
      <c r="GR133" s="2">
        <v>4.7</v>
      </c>
      <c r="GS133" s="2">
        <v>4.5999999999999996</v>
      </c>
      <c r="GT133" s="2">
        <v>4.7</v>
      </c>
      <c r="GU133" s="2">
        <v>5</v>
      </c>
      <c r="GV133" s="2">
        <v>4.4000000000000004</v>
      </c>
      <c r="GW133" s="2">
        <v>4.8</v>
      </c>
      <c r="GX133" s="2">
        <v>4.2</v>
      </c>
      <c r="GY133" s="2">
        <v>4.4000000000000004</v>
      </c>
      <c r="GZ133" s="2">
        <v>4.7</v>
      </c>
      <c r="HA133" s="2">
        <v>4.5</v>
      </c>
      <c r="HB133" s="2">
        <v>5</v>
      </c>
      <c r="HC133" s="2">
        <v>5</v>
      </c>
      <c r="HD133" s="2">
        <v>4.7</v>
      </c>
      <c r="HE133" s="2">
        <v>4.8</v>
      </c>
      <c r="HF133" s="2">
        <v>5</v>
      </c>
      <c r="HG133" s="2">
        <v>4.8</v>
      </c>
      <c r="HH133" s="2">
        <v>5.3</v>
      </c>
      <c r="HI133" s="2">
        <v>5.7</v>
      </c>
      <c r="HJ133" s="2">
        <v>4.5</v>
      </c>
      <c r="HK133" s="2">
        <v>4.5</v>
      </c>
      <c r="HL133" s="2">
        <v>5.2</v>
      </c>
      <c r="HM133" s="2">
        <v>5.4</v>
      </c>
      <c r="HN133" s="2">
        <v>5.4</v>
      </c>
      <c r="HO133" s="2">
        <v>6.6</v>
      </c>
      <c r="HP133" s="2">
        <v>5.0999999999999996</v>
      </c>
      <c r="HQ133" s="2">
        <v>5.5</v>
      </c>
      <c r="HR133" s="2">
        <v>5.4</v>
      </c>
      <c r="HS133" s="2">
        <v>5.5</v>
      </c>
      <c r="HT133" s="2">
        <v>5.4</v>
      </c>
      <c r="HU133" s="2">
        <v>5.3</v>
      </c>
      <c r="HV133" s="2">
        <v>5.0999999999999996</v>
      </c>
      <c r="HW133" s="2">
        <v>4.9000000000000004</v>
      </c>
      <c r="HX133" s="2">
        <v>4.9000000000000004</v>
      </c>
      <c r="HY133" s="2">
        <v>4.9000000000000004</v>
      </c>
      <c r="HZ133" s="2">
        <v>5.6</v>
      </c>
      <c r="IA133" s="2">
        <v>6.3</v>
      </c>
      <c r="IB133" s="2">
        <v>5.7</v>
      </c>
      <c r="IC133" s="2">
        <v>6.6</v>
      </c>
      <c r="ID133" s="2">
        <v>5.3</v>
      </c>
      <c r="IE133" s="2">
        <v>6</v>
      </c>
      <c r="IF133" s="2">
        <v>5.6</v>
      </c>
      <c r="IG133" s="2">
        <v>6.2</v>
      </c>
      <c r="IH133" s="2">
        <v>5.9</v>
      </c>
      <c r="II133" s="2">
        <v>5.3</v>
      </c>
      <c r="IJ133" s="2">
        <v>5.7</v>
      </c>
      <c r="IK133" s="2">
        <v>6.7</v>
      </c>
      <c r="IL133" s="2">
        <v>6.9</v>
      </c>
      <c r="IM133" s="2">
        <v>6.8</v>
      </c>
      <c r="IN133" s="2">
        <v>5.9</v>
      </c>
      <c r="IO133" s="2">
        <v>5.9</v>
      </c>
      <c r="IP133" s="2">
        <v>6.1</v>
      </c>
      <c r="IQ133" s="2">
        <v>5.6</v>
      </c>
      <c r="IR133" s="2">
        <v>5.7</v>
      </c>
      <c r="IS133" s="2">
        <v>6.2</v>
      </c>
      <c r="IT133" s="2">
        <v>5.7</v>
      </c>
      <c r="IU133" s="2">
        <v>5.0999999999999996</v>
      </c>
      <c r="IV133" s="2">
        <v>5.2</v>
      </c>
      <c r="IW133" s="2">
        <v>5.2</v>
      </c>
      <c r="IX133" s="2">
        <v>5.8</v>
      </c>
      <c r="IY133" s="2">
        <v>6.6</v>
      </c>
      <c r="IZ133" s="2">
        <v>6.3</v>
      </c>
      <c r="JA133" s="2">
        <v>6.4</v>
      </c>
      <c r="JB133" s="2">
        <v>6.1</v>
      </c>
      <c r="JC133" s="2">
        <v>6.1</v>
      </c>
      <c r="JD133" s="2">
        <v>6.3</v>
      </c>
      <c r="JE133" s="2">
        <v>6.6</v>
      </c>
      <c r="JF133" s="2">
        <v>6.5</v>
      </c>
      <c r="JG133" s="2">
        <v>6.3</v>
      </c>
      <c r="JH133" s="2">
        <v>7.1</v>
      </c>
      <c r="JI133" s="2">
        <v>6.8</v>
      </c>
      <c r="JJ133" s="2">
        <v>7.5</v>
      </c>
      <c r="JK133" s="2">
        <v>9</v>
      </c>
      <c r="JL133" s="2">
        <v>7.8</v>
      </c>
      <c r="JM133" s="2">
        <v>7.7</v>
      </c>
      <c r="JN133" s="2">
        <v>7.5</v>
      </c>
      <c r="JO133" s="2">
        <v>7.4</v>
      </c>
      <c r="JP133" s="2">
        <v>7.7</v>
      </c>
      <c r="JQ133" s="2">
        <v>8</v>
      </c>
      <c r="JR133" s="2">
        <v>7.9</v>
      </c>
      <c r="JS133" s="2">
        <v>7.2</v>
      </c>
      <c r="JT133" s="2">
        <v>8.6</v>
      </c>
      <c r="JU133" s="2">
        <v>8.1999999999999993</v>
      </c>
      <c r="JV133" s="2">
        <v>8.1999999999999993</v>
      </c>
      <c r="JW133" s="2">
        <v>9.1999999999999993</v>
      </c>
      <c r="JX133" s="2">
        <v>8.8000000000000007</v>
      </c>
      <c r="JY133" s="2">
        <v>9.1</v>
      </c>
      <c r="JZ133" s="2">
        <v>8.3000000000000007</v>
      </c>
      <c r="KA133" s="2">
        <v>8.1999999999999993</v>
      </c>
      <c r="KB133" s="2">
        <v>8</v>
      </c>
      <c r="KC133" s="2">
        <v>8.5</v>
      </c>
      <c r="KD133" s="2">
        <v>7.8</v>
      </c>
      <c r="KE133" s="2">
        <v>7.1</v>
      </c>
      <c r="KF133" s="2">
        <v>8.6999999999999993</v>
      </c>
      <c r="KG133" s="2">
        <v>7.3</v>
      </c>
      <c r="KH133" s="2">
        <v>8.6999999999999993</v>
      </c>
      <c r="KI133" s="2">
        <v>9.9</v>
      </c>
      <c r="KJ133" s="2">
        <v>8.9</v>
      </c>
      <c r="KK133" s="2">
        <v>9.4</v>
      </c>
      <c r="KL133" s="2">
        <v>8.6</v>
      </c>
      <c r="KM133" s="2">
        <v>9</v>
      </c>
      <c r="KN133" s="2">
        <v>8.1</v>
      </c>
      <c r="KO133" s="2">
        <v>8.9</v>
      </c>
      <c r="KP133" s="2">
        <v>8.4</v>
      </c>
      <c r="KQ133" s="2">
        <v>6.4</v>
      </c>
      <c r="KR133" s="2">
        <v>9</v>
      </c>
      <c r="KS133" s="2">
        <v>8.1</v>
      </c>
      <c r="KT133" s="2">
        <v>9.5</v>
      </c>
      <c r="KU133" s="2">
        <v>10.4</v>
      </c>
      <c r="KV133" s="2">
        <v>10.8</v>
      </c>
      <c r="KW133" s="2">
        <v>10.6</v>
      </c>
      <c r="KX133" s="2">
        <v>9.8000000000000007</v>
      </c>
      <c r="KY133" s="2">
        <v>10.7</v>
      </c>
      <c r="KZ133" s="2">
        <v>10</v>
      </c>
      <c r="LA133" s="2">
        <v>11.3</v>
      </c>
      <c r="LB133" s="2">
        <v>9.6</v>
      </c>
      <c r="LC133" s="2">
        <v>8.8000000000000007</v>
      </c>
      <c r="LD133" s="2">
        <v>9.3000000000000007</v>
      </c>
      <c r="LE133" s="2">
        <v>10.199999999999999</v>
      </c>
      <c r="LF133" s="2">
        <v>11.3</v>
      </c>
      <c r="LG133" s="2">
        <v>11.6</v>
      </c>
      <c r="LH133" s="2">
        <v>13.9</v>
      </c>
      <c r="LI133" s="2">
        <v>10.6</v>
      </c>
      <c r="LJ133" s="2">
        <v>11</v>
      </c>
      <c r="LK133" s="2">
        <v>11</v>
      </c>
      <c r="LL133" s="2">
        <v>11.1</v>
      </c>
      <c r="LM133" s="2">
        <v>11.9</v>
      </c>
      <c r="LN133" s="2">
        <v>9.5</v>
      </c>
      <c r="LO133" s="2">
        <v>8.6</v>
      </c>
      <c r="LP133" s="2">
        <v>10.5</v>
      </c>
      <c r="LQ133" s="2">
        <v>7.8</v>
      </c>
      <c r="LR133" s="2">
        <v>8.4</v>
      </c>
      <c r="LS133" s="2">
        <v>9.1999999999999993</v>
      </c>
      <c r="LT133" s="2">
        <v>8.9</v>
      </c>
      <c r="LU133" s="2">
        <v>8.5</v>
      </c>
      <c r="LV133" s="2">
        <v>8</v>
      </c>
      <c r="LW133" s="2">
        <v>9.4</v>
      </c>
      <c r="LX133" s="2">
        <v>9.4</v>
      </c>
      <c r="LY133" s="2">
        <v>9.9</v>
      </c>
      <c r="LZ133" s="2">
        <v>8.3000000000000007</v>
      </c>
      <c r="MA133" s="2">
        <v>7.8</v>
      </c>
      <c r="MB133" s="2">
        <v>9</v>
      </c>
      <c r="MC133" s="2">
        <v>7.9</v>
      </c>
      <c r="MD133" s="2">
        <v>8.9</v>
      </c>
      <c r="ME133" s="2">
        <v>9.3000000000000007</v>
      </c>
      <c r="MF133" s="2">
        <v>8.6</v>
      </c>
      <c r="MG133" s="2">
        <v>8.5</v>
      </c>
      <c r="MH133" s="2">
        <v>7.6</v>
      </c>
      <c r="MI133" s="2">
        <v>9.4</v>
      </c>
      <c r="MJ133" s="2">
        <v>8.1</v>
      </c>
      <c r="MK133" s="2">
        <v>9.1</v>
      </c>
      <c r="ML133" s="2">
        <v>7</v>
      </c>
      <c r="MM133" s="2">
        <v>7.6</v>
      </c>
      <c r="MN133" s="2">
        <v>8.4</v>
      </c>
      <c r="MO133" s="2">
        <v>8.1999999999999993</v>
      </c>
      <c r="MP133" s="2">
        <v>8.4</v>
      </c>
    </row>
    <row r="134" spans="1:354" x14ac:dyDescent="0.25">
      <c r="A134" t="s">
        <v>132</v>
      </c>
      <c r="B134" s="12" t="s">
        <v>352</v>
      </c>
      <c r="C134" t="s">
        <v>216</v>
      </c>
      <c r="D134" t="str">
        <f t="shared" si="1"/>
        <v>Electrical &amp; electronic goods retailing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>
        <v>1.7</v>
      </c>
      <c r="BZ134" s="2">
        <v>1.8</v>
      </c>
      <c r="CA134" s="2">
        <v>1.5</v>
      </c>
      <c r="CB134" s="2">
        <v>1.6</v>
      </c>
      <c r="CC134" s="2">
        <v>1.6</v>
      </c>
      <c r="CD134" s="2">
        <v>1.8</v>
      </c>
      <c r="CE134" s="2">
        <v>1.8</v>
      </c>
      <c r="CF134" s="2">
        <v>1.8</v>
      </c>
      <c r="CG134" s="2">
        <v>2.8</v>
      </c>
      <c r="CH134" s="2">
        <v>1.8</v>
      </c>
      <c r="CI134" s="2">
        <v>1.6</v>
      </c>
      <c r="CJ134" s="2">
        <v>2.1</v>
      </c>
      <c r="CK134" s="2">
        <v>1.8</v>
      </c>
      <c r="CL134" s="2">
        <v>2</v>
      </c>
      <c r="CM134" s="2">
        <v>2.2000000000000002</v>
      </c>
      <c r="CN134" s="2">
        <v>2.5</v>
      </c>
      <c r="CO134" s="2">
        <v>2.2999999999999998</v>
      </c>
      <c r="CP134" s="2">
        <v>2.6</v>
      </c>
      <c r="CQ134" s="2">
        <v>2.6</v>
      </c>
      <c r="CR134" s="2">
        <v>2.6</v>
      </c>
      <c r="CS134" s="2">
        <v>3.9</v>
      </c>
      <c r="CT134" s="2">
        <v>2.1</v>
      </c>
      <c r="CU134" s="2">
        <v>2</v>
      </c>
      <c r="CV134" s="2">
        <v>2.4</v>
      </c>
      <c r="CW134" s="2">
        <v>2.4</v>
      </c>
      <c r="CX134" s="2">
        <v>2.8</v>
      </c>
      <c r="CY134" s="2">
        <v>3.1</v>
      </c>
      <c r="CZ134" s="2">
        <v>2.9</v>
      </c>
      <c r="DA134" s="2">
        <v>2.8</v>
      </c>
      <c r="DB134" s="2">
        <v>3</v>
      </c>
      <c r="DC134" s="2">
        <v>3.2</v>
      </c>
      <c r="DD134" s="2">
        <v>3.1</v>
      </c>
      <c r="DE134" s="2">
        <v>4</v>
      </c>
      <c r="DF134" s="2">
        <v>2.4</v>
      </c>
      <c r="DG134" s="2">
        <v>2.6</v>
      </c>
      <c r="DH134" s="2">
        <v>3</v>
      </c>
      <c r="DI134" s="2">
        <v>2.8</v>
      </c>
      <c r="DJ134" s="2">
        <v>3</v>
      </c>
      <c r="DK134" s="2">
        <v>2.9</v>
      </c>
      <c r="DL134" s="2">
        <v>3</v>
      </c>
      <c r="DM134" s="2">
        <v>3</v>
      </c>
      <c r="DN134" s="2">
        <v>2.7</v>
      </c>
      <c r="DO134" s="2">
        <v>2.9</v>
      </c>
      <c r="DP134" s="2">
        <v>2.9</v>
      </c>
      <c r="DQ134" s="2">
        <v>3.8</v>
      </c>
      <c r="DR134" s="2">
        <v>2.2999999999999998</v>
      </c>
      <c r="DS134" s="2">
        <v>2.6</v>
      </c>
      <c r="DT134" s="2">
        <v>2.7</v>
      </c>
      <c r="DU134" s="2">
        <v>2.9</v>
      </c>
      <c r="DV134" s="2">
        <v>3.1</v>
      </c>
      <c r="DW134" s="2">
        <v>3.2</v>
      </c>
      <c r="DX134" s="2">
        <v>3.4</v>
      </c>
      <c r="DY134" s="2">
        <v>3.2</v>
      </c>
      <c r="DZ134" s="2">
        <v>3.3</v>
      </c>
      <c r="EA134" s="2">
        <v>3.3</v>
      </c>
      <c r="EB134" s="2">
        <v>3.4</v>
      </c>
      <c r="EC134" s="2">
        <v>4.9000000000000004</v>
      </c>
      <c r="ED134" s="2">
        <v>2.9</v>
      </c>
      <c r="EE134" s="2">
        <v>3</v>
      </c>
      <c r="EF134" s="2">
        <v>3.4</v>
      </c>
      <c r="EG134" s="2">
        <v>3.5</v>
      </c>
      <c r="EH134" s="2">
        <v>3.6</v>
      </c>
      <c r="EI134" s="2">
        <v>3.5</v>
      </c>
      <c r="EJ134" s="2">
        <v>3.4</v>
      </c>
      <c r="EK134" s="2">
        <v>3.4</v>
      </c>
      <c r="EL134" s="2">
        <v>3.6</v>
      </c>
      <c r="EM134" s="2">
        <v>3.3</v>
      </c>
      <c r="EN134" s="2">
        <v>3.5</v>
      </c>
      <c r="EO134" s="2">
        <v>4.5999999999999996</v>
      </c>
      <c r="EP134" s="2">
        <v>3</v>
      </c>
      <c r="EQ134" s="2">
        <v>2.9</v>
      </c>
      <c r="ER134" s="2">
        <v>3.4</v>
      </c>
      <c r="ES134" s="2">
        <v>2.8</v>
      </c>
      <c r="ET134" s="2">
        <v>3.2</v>
      </c>
      <c r="EU134" s="2">
        <v>3.8</v>
      </c>
      <c r="EV134" s="2">
        <v>3.9</v>
      </c>
      <c r="EW134" s="2">
        <v>3.7</v>
      </c>
      <c r="EX134" s="2">
        <v>4</v>
      </c>
      <c r="EY134" s="2">
        <v>4.0999999999999996</v>
      </c>
      <c r="EZ134" s="2">
        <v>4.0999999999999996</v>
      </c>
      <c r="FA134" s="2">
        <v>5</v>
      </c>
      <c r="FB134" s="2">
        <v>3.8</v>
      </c>
      <c r="FC134" s="2">
        <v>3.9</v>
      </c>
      <c r="FD134" s="2">
        <v>4.0999999999999996</v>
      </c>
      <c r="FE134" s="2">
        <v>3.5</v>
      </c>
      <c r="FF134" s="2">
        <v>3.9</v>
      </c>
      <c r="FG134" s="2">
        <v>4</v>
      </c>
      <c r="FH134" s="2">
        <v>4</v>
      </c>
      <c r="FI134" s="2">
        <v>4</v>
      </c>
      <c r="FJ134" s="2">
        <v>4.3</v>
      </c>
      <c r="FK134" s="2">
        <v>3.6</v>
      </c>
      <c r="FL134" s="2">
        <v>3.5</v>
      </c>
      <c r="FM134" s="2">
        <v>5</v>
      </c>
      <c r="FN134" s="2">
        <v>3.4</v>
      </c>
      <c r="FO134" s="2">
        <v>3.3</v>
      </c>
      <c r="FP134" s="2">
        <v>3.4</v>
      </c>
      <c r="FQ134" s="2">
        <v>3.3</v>
      </c>
      <c r="FR134" s="2">
        <v>3.5</v>
      </c>
      <c r="FS134" s="2">
        <v>3.4</v>
      </c>
      <c r="FT134" s="2">
        <v>3.5</v>
      </c>
      <c r="FU134" s="2">
        <v>3.6</v>
      </c>
      <c r="FV134" s="2">
        <v>3.6</v>
      </c>
      <c r="FW134" s="2">
        <v>3.8</v>
      </c>
      <c r="FX134" s="2">
        <v>3.4</v>
      </c>
      <c r="FY134" s="2">
        <v>4.3</v>
      </c>
      <c r="FZ134" s="2">
        <v>3.4</v>
      </c>
      <c r="GA134" s="2">
        <v>3.7</v>
      </c>
      <c r="GB134" s="2">
        <v>3.5</v>
      </c>
      <c r="GC134" s="2">
        <v>3.1</v>
      </c>
      <c r="GD134" s="2">
        <v>3</v>
      </c>
      <c r="GE134" s="2">
        <v>2.8</v>
      </c>
      <c r="GF134" s="2">
        <v>5.0999999999999996</v>
      </c>
      <c r="GG134" s="2">
        <v>5.2</v>
      </c>
      <c r="GH134" s="2">
        <v>4.7</v>
      </c>
      <c r="GI134" s="2">
        <v>5.7</v>
      </c>
      <c r="GJ134" s="2">
        <v>5.2</v>
      </c>
      <c r="GK134" s="2">
        <v>6.5</v>
      </c>
      <c r="GL134" s="2">
        <v>4.8</v>
      </c>
      <c r="GM134" s="2">
        <v>5.0999999999999996</v>
      </c>
      <c r="GN134" s="2">
        <v>6</v>
      </c>
      <c r="GO134" s="2">
        <v>5.6</v>
      </c>
      <c r="GP134" s="2">
        <v>5.4</v>
      </c>
      <c r="GQ134" s="2">
        <v>5.3</v>
      </c>
      <c r="GR134" s="2">
        <v>5.2</v>
      </c>
      <c r="GS134" s="2">
        <v>5.0999999999999996</v>
      </c>
      <c r="GT134" s="2">
        <v>5.5</v>
      </c>
      <c r="GU134" s="2">
        <v>5.9</v>
      </c>
      <c r="GV134" s="2">
        <v>5.6</v>
      </c>
      <c r="GW134" s="2">
        <v>6.8</v>
      </c>
      <c r="GX134" s="2">
        <v>5.7</v>
      </c>
      <c r="GY134" s="2">
        <v>5</v>
      </c>
      <c r="GZ134" s="2">
        <v>5.5</v>
      </c>
      <c r="HA134" s="2">
        <v>4.8</v>
      </c>
      <c r="HB134" s="2">
        <v>4.8</v>
      </c>
      <c r="HC134" s="2">
        <v>5.4</v>
      </c>
      <c r="HD134" s="2">
        <v>5.7</v>
      </c>
      <c r="HE134" s="2">
        <v>5.6</v>
      </c>
      <c r="HF134" s="2">
        <v>5.5</v>
      </c>
      <c r="HG134" s="2">
        <v>5.7</v>
      </c>
      <c r="HH134" s="2">
        <v>6.6</v>
      </c>
      <c r="HI134" s="2">
        <v>10.1</v>
      </c>
      <c r="HJ134" s="2">
        <v>6.7</v>
      </c>
      <c r="HK134" s="2">
        <v>7</v>
      </c>
      <c r="HL134" s="2">
        <v>7.4</v>
      </c>
      <c r="HM134" s="2">
        <v>7.4</v>
      </c>
      <c r="HN134" s="2">
        <v>6.9</v>
      </c>
      <c r="HO134" s="2">
        <v>8.1</v>
      </c>
      <c r="HP134" s="2">
        <v>6.7</v>
      </c>
      <c r="HQ134" s="2">
        <v>6.9</v>
      </c>
      <c r="HR134" s="2">
        <v>7.1</v>
      </c>
      <c r="HS134" s="2">
        <v>6.8</v>
      </c>
      <c r="HT134" s="2">
        <v>7</v>
      </c>
      <c r="HU134" s="2">
        <v>8.6</v>
      </c>
      <c r="HV134" s="2">
        <v>5.5</v>
      </c>
      <c r="HW134" s="2">
        <v>5.4</v>
      </c>
      <c r="HX134" s="2">
        <v>5.5</v>
      </c>
      <c r="HY134" s="2">
        <v>4.8</v>
      </c>
      <c r="HZ134" s="2">
        <v>5.8</v>
      </c>
      <c r="IA134" s="2">
        <v>6</v>
      </c>
      <c r="IB134" s="2">
        <v>6</v>
      </c>
      <c r="IC134" s="2">
        <v>6.9</v>
      </c>
      <c r="ID134" s="2">
        <v>6.9</v>
      </c>
      <c r="IE134" s="2">
        <v>8</v>
      </c>
      <c r="IF134" s="2">
        <v>8.1999999999999993</v>
      </c>
      <c r="IG134" s="2">
        <v>9.9</v>
      </c>
      <c r="IH134" s="2">
        <v>7.2</v>
      </c>
      <c r="II134" s="2">
        <v>6.4</v>
      </c>
      <c r="IJ134" s="2">
        <v>6.7</v>
      </c>
      <c r="IK134" s="2">
        <v>6.5</v>
      </c>
      <c r="IL134" s="2">
        <v>6.9</v>
      </c>
      <c r="IM134" s="2">
        <v>7.3</v>
      </c>
      <c r="IN134" s="2">
        <v>7.9</v>
      </c>
      <c r="IO134" s="2">
        <v>9</v>
      </c>
      <c r="IP134" s="2">
        <v>8.1999999999999993</v>
      </c>
      <c r="IQ134" s="2">
        <v>8.1</v>
      </c>
      <c r="IR134" s="2">
        <v>8</v>
      </c>
      <c r="IS134" s="2">
        <v>9.3000000000000007</v>
      </c>
      <c r="IT134" s="2">
        <v>7.9</v>
      </c>
      <c r="IU134" s="2">
        <v>6.8</v>
      </c>
      <c r="IV134" s="2">
        <v>7.9</v>
      </c>
      <c r="IW134" s="2">
        <v>7.3</v>
      </c>
      <c r="IX134" s="2">
        <v>8.1999999999999993</v>
      </c>
      <c r="IY134" s="2">
        <v>7.9</v>
      </c>
      <c r="IZ134" s="2">
        <v>8.8000000000000007</v>
      </c>
      <c r="JA134" s="2">
        <v>9.6999999999999993</v>
      </c>
      <c r="JB134" s="2">
        <v>10</v>
      </c>
      <c r="JC134" s="2">
        <v>11.6</v>
      </c>
      <c r="JD134" s="2">
        <v>11.2</v>
      </c>
      <c r="JE134" s="2">
        <v>13.5</v>
      </c>
      <c r="JF134" s="2">
        <v>9.6999999999999993</v>
      </c>
      <c r="JG134" s="2">
        <v>8.8000000000000007</v>
      </c>
      <c r="JH134" s="2">
        <v>9.6</v>
      </c>
      <c r="JI134" s="2">
        <v>9.6</v>
      </c>
      <c r="JJ134" s="2">
        <v>10.199999999999999</v>
      </c>
      <c r="JK134" s="2">
        <v>11.1</v>
      </c>
      <c r="JL134" s="2">
        <v>9</v>
      </c>
      <c r="JM134" s="2">
        <v>9.8000000000000007</v>
      </c>
      <c r="JN134" s="2">
        <v>9</v>
      </c>
      <c r="JO134" s="2">
        <v>9.9</v>
      </c>
      <c r="JP134" s="2">
        <v>10.199999999999999</v>
      </c>
      <c r="JQ134" s="2">
        <v>11.5</v>
      </c>
      <c r="JR134" s="2">
        <v>9.1999999999999993</v>
      </c>
      <c r="JS134" s="2">
        <v>8.1999999999999993</v>
      </c>
      <c r="JT134" s="2">
        <v>8.9</v>
      </c>
      <c r="JU134" s="2">
        <v>8.1999999999999993</v>
      </c>
      <c r="JV134" s="2">
        <v>8.1</v>
      </c>
      <c r="JW134" s="2">
        <v>9.1</v>
      </c>
      <c r="JX134" s="2">
        <v>8.8000000000000007</v>
      </c>
      <c r="JY134" s="2">
        <v>9.6999999999999993</v>
      </c>
      <c r="JZ134" s="2">
        <v>9.8000000000000007</v>
      </c>
      <c r="KA134" s="2">
        <v>10.5</v>
      </c>
      <c r="KB134" s="2">
        <v>11.1</v>
      </c>
      <c r="KC134" s="2">
        <v>15.1</v>
      </c>
      <c r="KD134" s="2">
        <v>9.8000000000000007</v>
      </c>
      <c r="KE134" s="2">
        <v>9.4</v>
      </c>
      <c r="KF134" s="2">
        <v>10.3</v>
      </c>
      <c r="KG134" s="2">
        <v>9.6</v>
      </c>
      <c r="KH134" s="2">
        <v>10.199999999999999</v>
      </c>
      <c r="KI134" s="2">
        <v>11</v>
      </c>
      <c r="KJ134" s="2">
        <v>11.5</v>
      </c>
      <c r="KK134" s="2">
        <v>12.2</v>
      </c>
      <c r="KL134" s="2">
        <v>12.1</v>
      </c>
      <c r="KM134" s="2">
        <v>11.5</v>
      </c>
      <c r="KN134" s="2">
        <v>11.9</v>
      </c>
      <c r="KO134" s="2">
        <v>15.4</v>
      </c>
      <c r="KP134" s="2">
        <v>10.6</v>
      </c>
      <c r="KQ134" s="2">
        <v>10.199999999999999</v>
      </c>
      <c r="KR134" s="2">
        <v>11.9</v>
      </c>
      <c r="KS134" s="2">
        <v>11</v>
      </c>
      <c r="KT134" s="2">
        <v>12</v>
      </c>
      <c r="KU134" s="2">
        <v>12.2</v>
      </c>
      <c r="KV134" s="2">
        <v>12.9</v>
      </c>
      <c r="KW134" s="2">
        <v>14.8</v>
      </c>
      <c r="KX134" s="2">
        <v>15.3</v>
      </c>
      <c r="KY134" s="2">
        <v>14.9</v>
      </c>
      <c r="KZ134" s="2">
        <v>15.3</v>
      </c>
      <c r="LA134" s="2">
        <v>21.3</v>
      </c>
      <c r="LB134" s="2">
        <v>13.2</v>
      </c>
      <c r="LC134" s="2">
        <v>12.7</v>
      </c>
      <c r="LD134" s="2">
        <v>13.1</v>
      </c>
      <c r="LE134" s="2">
        <v>13.1</v>
      </c>
      <c r="LF134" s="2">
        <v>13.9</v>
      </c>
      <c r="LG134" s="2">
        <v>14.4</v>
      </c>
      <c r="LH134" s="2">
        <v>14.9</v>
      </c>
      <c r="LI134" s="2">
        <v>16</v>
      </c>
      <c r="LJ134" s="2">
        <v>15.6</v>
      </c>
      <c r="LK134" s="2">
        <v>16.5</v>
      </c>
      <c r="LL134" s="2">
        <v>16.2</v>
      </c>
      <c r="LM134" s="2">
        <v>23.4</v>
      </c>
      <c r="LN134" s="2">
        <v>14.9</v>
      </c>
      <c r="LO134" s="2">
        <v>12.9</v>
      </c>
      <c r="LP134" s="2">
        <v>14.9</v>
      </c>
      <c r="LQ134" s="2">
        <v>12.7</v>
      </c>
      <c r="LR134" s="2">
        <v>14</v>
      </c>
      <c r="LS134" s="2">
        <v>15</v>
      </c>
      <c r="LT134" s="2">
        <v>14.7</v>
      </c>
      <c r="LU134" s="2">
        <v>15</v>
      </c>
      <c r="LV134" s="2">
        <v>14.7</v>
      </c>
      <c r="LW134" s="2">
        <v>16.600000000000001</v>
      </c>
      <c r="LX134" s="2">
        <v>17.7</v>
      </c>
      <c r="LY134" s="2">
        <v>23.4</v>
      </c>
      <c r="LZ134" s="2">
        <v>15</v>
      </c>
      <c r="MA134" s="2">
        <v>13.3</v>
      </c>
      <c r="MB134" s="2">
        <v>14.5</v>
      </c>
      <c r="MC134" s="2">
        <v>13.8</v>
      </c>
      <c r="MD134" s="2">
        <v>14.1</v>
      </c>
      <c r="ME134" s="2">
        <v>13.7</v>
      </c>
      <c r="MF134" s="2">
        <v>15.5</v>
      </c>
      <c r="MG134" s="2">
        <v>16.899999999999999</v>
      </c>
      <c r="MH134" s="2">
        <v>17.3</v>
      </c>
      <c r="MI134" s="2">
        <v>16.399999999999999</v>
      </c>
      <c r="MJ134" s="2">
        <v>17.3</v>
      </c>
      <c r="MK134" s="2">
        <v>22.6</v>
      </c>
      <c r="ML134" s="2">
        <v>16.3</v>
      </c>
      <c r="MM134" s="2">
        <v>14</v>
      </c>
      <c r="MN134" s="2">
        <v>16.2</v>
      </c>
      <c r="MO134" s="2">
        <v>14.8</v>
      </c>
      <c r="MP134" s="2">
        <v>15.4</v>
      </c>
    </row>
    <row r="135" spans="1:354" x14ac:dyDescent="0.25">
      <c r="A135" t="s">
        <v>133</v>
      </c>
      <c r="B135" s="12" t="s">
        <v>353</v>
      </c>
      <c r="C135" t="s">
        <v>216</v>
      </c>
      <c r="D135" t="str">
        <f t="shared" si="1"/>
        <v>Hardware, building &amp; garden supplies retailing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>
        <v>0.6</v>
      </c>
      <c r="BZ135" s="2">
        <v>0.8</v>
      </c>
      <c r="CA135" s="2">
        <v>0.4</v>
      </c>
      <c r="CB135" s="2">
        <v>0.4</v>
      </c>
      <c r="CC135" s="2">
        <v>0.5</v>
      </c>
      <c r="CD135" s="2">
        <v>0.6</v>
      </c>
      <c r="CE135" s="2">
        <v>0.6</v>
      </c>
      <c r="CF135" s="2">
        <v>0.8</v>
      </c>
      <c r="CG135" s="2">
        <v>1.5</v>
      </c>
      <c r="CH135" s="2">
        <v>0.8</v>
      </c>
      <c r="CI135" s="2">
        <v>0.8</v>
      </c>
      <c r="CJ135" s="2">
        <v>0.6</v>
      </c>
      <c r="CK135" s="2">
        <v>0.6</v>
      </c>
      <c r="CL135" s="2">
        <v>0.8</v>
      </c>
      <c r="CM135" s="2">
        <v>1</v>
      </c>
      <c r="CN135" s="2">
        <v>0.9</v>
      </c>
      <c r="CO135" s="2">
        <v>0.9</v>
      </c>
      <c r="CP135" s="2">
        <v>0.9</v>
      </c>
      <c r="CQ135" s="2">
        <v>0.9</v>
      </c>
      <c r="CR135" s="2">
        <v>1.3</v>
      </c>
      <c r="CS135" s="2">
        <v>1.8</v>
      </c>
      <c r="CT135" s="2">
        <v>1.1000000000000001</v>
      </c>
      <c r="CU135" s="2">
        <v>1.1000000000000001</v>
      </c>
      <c r="CV135" s="2">
        <v>1.2</v>
      </c>
      <c r="CW135" s="2">
        <v>1.2</v>
      </c>
      <c r="CX135" s="2">
        <v>1.4</v>
      </c>
      <c r="CY135" s="2">
        <v>1.2</v>
      </c>
      <c r="CZ135" s="2">
        <v>1</v>
      </c>
      <c r="DA135" s="2">
        <v>1.1000000000000001</v>
      </c>
      <c r="DB135" s="2">
        <v>1.9</v>
      </c>
      <c r="DC135" s="2">
        <v>1.9</v>
      </c>
      <c r="DD135" s="2">
        <v>2.4</v>
      </c>
      <c r="DE135" s="2">
        <v>2.9</v>
      </c>
      <c r="DF135" s="2">
        <v>1.7</v>
      </c>
      <c r="DG135" s="2">
        <v>1.5</v>
      </c>
      <c r="DH135" s="2">
        <v>2</v>
      </c>
      <c r="DI135" s="2">
        <v>2.1</v>
      </c>
      <c r="DJ135" s="2">
        <v>2.1</v>
      </c>
      <c r="DK135" s="2">
        <v>2.4</v>
      </c>
      <c r="DL135" s="2">
        <v>2.7</v>
      </c>
      <c r="DM135" s="2">
        <v>3.2</v>
      </c>
      <c r="DN135" s="2">
        <v>3.3</v>
      </c>
      <c r="DO135" s="2">
        <v>3.3</v>
      </c>
      <c r="DP135" s="2">
        <v>3.1</v>
      </c>
      <c r="DQ135" s="2">
        <v>3.3</v>
      </c>
      <c r="DR135" s="2">
        <v>2.6</v>
      </c>
      <c r="DS135" s="2">
        <v>2.4</v>
      </c>
      <c r="DT135" s="2">
        <v>2.7</v>
      </c>
      <c r="DU135" s="2">
        <v>3.4</v>
      </c>
      <c r="DV135" s="2">
        <v>3.1</v>
      </c>
      <c r="DW135" s="2">
        <v>3.2</v>
      </c>
      <c r="DX135" s="2">
        <v>3.3</v>
      </c>
      <c r="DY135" s="2">
        <v>3.4</v>
      </c>
      <c r="DZ135" s="2">
        <v>4</v>
      </c>
      <c r="EA135" s="2">
        <v>4.0999999999999996</v>
      </c>
      <c r="EB135" s="2">
        <v>3.8</v>
      </c>
      <c r="EC135" s="2">
        <v>5.0999999999999996</v>
      </c>
      <c r="ED135" s="2">
        <v>3.6</v>
      </c>
      <c r="EE135" s="2">
        <v>4</v>
      </c>
      <c r="EF135" s="2">
        <v>3.8</v>
      </c>
      <c r="EG135" s="2">
        <v>4.2</v>
      </c>
      <c r="EH135" s="2">
        <v>4.3</v>
      </c>
      <c r="EI135" s="2">
        <v>4.4000000000000004</v>
      </c>
      <c r="EJ135" s="2">
        <v>4.5</v>
      </c>
      <c r="EK135" s="2">
        <v>4.5999999999999996</v>
      </c>
      <c r="EL135" s="2">
        <v>4.7</v>
      </c>
      <c r="EM135" s="2">
        <v>4.3</v>
      </c>
      <c r="EN135" s="2">
        <v>5.2</v>
      </c>
      <c r="EO135" s="2">
        <v>5</v>
      </c>
      <c r="EP135" s="2">
        <v>4.5</v>
      </c>
      <c r="EQ135" s="2">
        <v>4.5999999999999996</v>
      </c>
      <c r="ER135" s="2">
        <v>5.6</v>
      </c>
      <c r="ES135" s="2">
        <v>5.8</v>
      </c>
      <c r="ET135" s="2">
        <v>5.7</v>
      </c>
      <c r="EU135" s="2">
        <v>5.9</v>
      </c>
      <c r="EV135" s="2">
        <v>6.2</v>
      </c>
      <c r="EW135" s="2">
        <v>6.4</v>
      </c>
      <c r="EX135" s="2">
        <v>6.5</v>
      </c>
      <c r="EY135" s="2">
        <v>6.4</v>
      </c>
      <c r="EZ135" s="2">
        <v>6.3</v>
      </c>
      <c r="FA135" s="2">
        <v>6.2</v>
      </c>
      <c r="FB135" s="2">
        <v>5.5</v>
      </c>
      <c r="FC135" s="2">
        <v>5.2</v>
      </c>
      <c r="FD135" s="2">
        <v>6.1</v>
      </c>
      <c r="FE135" s="2">
        <v>6</v>
      </c>
      <c r="FF135" s="2">
        <v>6.7</v>
      </c>
      <c r="FG135" s="2">
        <v>6.7</v>
      </c>
      <c r="FH135" s="2">
        <v>6.8</v>
      </c>
      <c r="FI135" s="2">
        <v>7.3</v>
      </c>
      <c r="FJ135" s="2">
        <v>6.9</v>
      </c>
      <c r="FK135" s="2">
        <v>7.3</v>
      </c>
      <c r="FL135" s="2">
        <v>7</v>
      </c>
      <c r="FM135" s="2">
        <v>6.6</v>
      </c>
      <c r="FN135" s="2">
        <v>6.2</v>
      </c>
      <c r="FO135" s="2">
        <v>6.8</v>
      </c>
      <c r="FP135" s="2">
        <v>6.9</v>
      </c>
      <c r="FQ135" s="2">
        <v>6.6</v>
      </c>
      <c r="FR135" s="2">
        <v>8.1999999999999993</v>
      </c>
      <c r="FS135" s="2">
        <v>7.2</v>
      </c>
      <c r="FT135" s="2">
        <v>7.7</v>
      </c>
      <c r="FU135" s="2">
        <v>7.8</v>
      </c>
      <c r="FV135" s="2">
        <v>7.1</v>
      </c>
      <c r="FW135" s="2">
        <v>8.1999999999999993</v>
      </c>
      <c r="FX135" s="2">
        <v>7.5</v>
      </c>
      <c r="FY135" s="2">
        <v>7</v>
      </c>
      <c r="FZ135" s="2">
        <v>5.9</v>
      </c>
      <c r="GA135" s="2">
        <v>5.7</v>
      </c>
      <c r="GB135" s="2">
        <v>6.3</v>
      </c>
      <c r="GC135" s="2">
        <v>7.1</v>
      </c>
      <c r="GD135" s="2">
        <v>7.8</v>
      </c>
      <c r="GE135" s="2">
        <v>7.3</v>
      </c>
      <c r="GF135" s="2">
        <v>7.8</v>
      </c>
      <c r="GG135" s="2">
        <v>7.9</v>
      </c>
      <c r="GH135" s="2">
        <v>7.8</v>
      </c>
      <c r="GI135" s="2">
        <v>7.5</v>
      </c>
      <c r="GJ135" s="2">
        <v>6.9</v>
      </c>
      <c r="GK135" s="2">
        <v>7.1</v>
      </c>
      <c r="GL135" s="2">
        <v>5.9</v>
      </c>
      <c r="GM135" s="2">
        <v>6</v>
      </c>
      <c r="GN135" s="2">
        <v>6.8</v>
      </c>
      <c r="GO135" s="2">
        <v>7.1</v>
      </c>
      <c r="GP135" s="2">
        <v>7.4</v>
      </c>
      <c r="GQ135" s="2">
        <v>7.6</v>
      </c>
      <c r="GR135" s="2">
        <v>8.3000000000000007</v>
      </c>
      <c r="GS135" s="2">
        <v>7.9</v>
      </c>
      <c r="GT135" s="2">
        <v>8.1</v>
      </c>
      <c r="GU135" s="2">
        <v>8.1</v>
      </c>
      <c r="GV135" s="2">
        <v>8</v>
      </c>
      <c r="GW135" s="2">
        <v>8.1</v>
      </c>
      <c r="GX135" s="2">
        <v>6.6</v>
      </c>
      <c r="GY135" s="2">
        <v>6.8</v>
      </c>
      <c r="GZ135" s="2">
        <v>7.5</v>
      </c>
      <c r="HA135" s="2">
        <v>7.4</v>
      </c>
      <c r="HB135" s="2">
        <v>8.8000000000000007</v>
      </c>
      <c r="HC135" s="2">
        <v>8.6</v>
      </c>
      <c r="HD135" s="2">
        <v>8.3000000000000007</v>
      </c>
      <c r="HE135" s="2">
        <v>9</v>
      </c>
      <c r="HF135" s="2">
        <v>8.6999999999999993</v>
      </c>
      <c r="HG135" s="2">
        <v>9.6</v>
      </c>
      <c r="HH135" s="2">
        <v>9.4</v>
      </c>
      <c r="HI135" s="2">
        <v>10.199999999999999</v>
      </c>
      <c r="HJ135" s="2">
        <v>7.9</v>
      </c>
      <c r="HK135" s="2">
        <v>7.7</v>
      </c>
      <c r="HL135" s="2">
        <v>8.5</v>
      </c>
      <c r="HM135" s="2">
        <v>8.9</v>
      </c>
      <c r="HN135" s="2">
        <v>9.9</v>
      </c>
      <c r="HO135" s="2">
        <v>9.8000000000000007</v>
      </c>
      <c r="HP135" s="2">
        <v>8.9</v>
      </c>
      <c r="HQ135" s="2">
        <v>9.5</v>
      </c>
      <c r="HR135" s="2">
        <v>8.9</v>
      </c>
      <c r="HS135" s="2">
        <v>9.4</v>
      </c>
      <c r="HT135" s="2">
        <v>9</v>
      </c>
      <c r="HU135" s="2">
        <v>9.6</v>
      </c>
      <c r="HV135" s="2">
        <v>7.8</v>
      </c>
      <c r="HW135" s="2">
        <v>7.2</v>
      </c>
      <c r="HX135" s="2">
        <v>8.1</v>
      </c>
      <c r="HY135" s="2">
        <v>8.8000000000000007</v>
      </c>
      <c r="HZ135" s="2">
        <v>10.3</v>
      </c>
      <c r="IA135" s="2">
        <v>10.9</v>
      </c>
      <c r="IB135" s="2">
        <v>9.5</v>
      </c>
      <c r="IC135" s="2">
        <v>9.8000000000000007</v>
      </c>
      <c r="ID135" s="2">
        <v>7.5</v>
      </c>
      <c r="IE135" s="2">
        <v>9.6</v>
      </c>
      <c r="IF135" s="2">
        <v>9</v>
      </c>
      <c r="IG135" s="2">
        <v>9.6</v>
      </c>
      <c r="IH135" s="2">
        <v>8.1999999999999993</v>
      </c>
      <c r="II135" s="2">
        <v>7.8</v>
      </c>
      <c r="IJ135" s="2">
        <v>8.9</v>
      </c>
      <c r="IK135" s="2">
        <v>9.4</v>
      </c>
      <c r="IL135" s="2">
        <v>9.4</v>
      </c>
      <c r="IM135" s="2">
        <v>9.9</v>
      </c>
      <c r="IN135" s="2">
        <v>6</v>
      </c>
      <c r="IO135" s="2">
        <v>6.7</v>
      </c>
      <c r="IP135" s="2">
        <v>6.2</v>
      </c>
      <c r="IQ135" s="2">
        <v>6</v>
      </c>
      <c r="IR135" s="2">
        <v>5.8</v>
      </c>
      <c r="IS135" s="2">
        <v>5.9</v>
      </c>
      <c r="IT135" s="2">
        <v>5.8</v>
      </c>
      <c r="IU135" s="2">
        <v>5.8</v>
      </c>
      <c r="IV135" s="2">
        <v>6.3</v>
      </c>
      <c r="IW135" s="2">
        <v>6.2</v>
      </c>
      <c r="IX135" s="2">
        <v>6.2</v>
      </c>
      <c r="IY135" s="2">
        <v>6.7</v>
      </c>
      <c r="IZ135" s="2">
        <v>7</v>
      </c>
      <c r="JA135" s="2">
        <v>7.3</v>
      </c>
      <c r="JB135" s="2">
        <v>7.1</v>
      </c>
      <c r="JC135" s="2">
        <v>7.4</v>
      </c>
      <c r="JD135" s="2">
        <v>7</v>
      </c>
      <c r="JE135" s="2">
        <v>7.1</v>
      </c>
      <c r="JF135" s="2">
        <v>5.3</v>
      </c>
      <c r="JG135" s="2">
        <v>5</v>
      </c>
      <c r="JH135" s="2">
        <v>5.8</v>
      </c>
      <c r="JI135" s="2">
        <v>6.1</v>
      </c>
      <c r="JJ135" s="2">
        <v>6.9</v>
      </c>
      <c r="JK135" s="2">
        <v>7.6</v>
      </c>
      <c r="JL135" s="2">
        <v>7.5</v>
      </c>
      <c r="JM135" s="2">
        <v>7.6</v>
      </c>
      <c r="JN135" s="2">
        <v>7.4</v>
      </c>
      <c r="JO135" s="2">
        <v>7.9</v>
      </c>
      <c r="JP135" s="2">
        <v>7.4</v>
      </c>
      <c r="JQ135" s="2">
        <v>7.8</v>
      </c>
      <c r="JR135" s="2">
        <v>6.5</v>
      </c>
      <c r="JS135" s="2">
        <v>6.4</v>
      </c>
      <c r="JT135" s="2">
        <v>6.9</v>
      </c>
      <c r="JU135" s="2">
        <v>7.5</v>
      </c>
      <c r="JV135" s="2">
        <v>7.7</v>
      </c>
      <c r="JW135" s="2">
        <v>7.9</v>
      </c>
      <c r="JX135" s="2">
        <v>7.8</v>
      </c>
      <c r="JY135" s="2">
        <v>8.4</v>
      </c>
      <c r="JZ135" s="2">
        <v>7.7</v>
      </c>
      <c r="KA135" s="2">
        <v>7.8</v>
      </c>
      <c r="KB135" s="2">
        <v>7.9</v>
      </c>
      <c r="KC135" s="2">
        <v>8.4</v>
      </c>
      <c r="KD135" s="2">
        <v>7</v>
      </c>
      <c r="KE135" s="2">
        <v>6.8</v>
      </c>
      <c r="KF135" s="2">
        <v>7.9</v>
      </c>
      <c r="KG135" s="2">
        <v>7.9</v>
      </c>
      <c r="KH135" s="2">
        <v>9.4</v>
      </c>
      <c r="KI135" s="2">
        <v>11</v>
      </c>
      <c r="KJ135" s="2">
        <v>10.6</v>
      </c>
      <c r="KK135" s="2">
        <v>10.3</v>
      </c>
      <c r="KL135" s="2">
        <v>9.8000000000000007</v>
      </c>
      <c r="KM135" s="2">
        <v>9.5</v>
      </c>
      <c r="KN135" s="2">
        <v>10.3</v>
      </c>
      <c r="KO135" s="2">
        <v>10.9</v>
      </c>
      <c r="KP135" s="2">
        <v>10.199999999999999</v>
      </c>
      <c r="KQ135" s="2">
        <v>9.9</v>
      </c>
      <c r="KR135" s="2">
        <v>10.5</v>
      </c>
      <c r="KS135" s="2">
        <v>11.3</v>
      </c>
      <c r="KT135" s="2">
        <v>11.7</v>
      </c>
      <c r="KU135" s="2">
        <v>12.5</v>
      </c>
      <c r="KV135" s="2">
        <v>12.6</v>
      </c>
      <c r="KW135" s="2">
        <v>12.7</v>
      </c>
      <c r="KX135" s="2">
        <v>12.4</v>
      </c>
      <c r="KY135" s="2">
        <v>13</v>
      </c>
      <c r="KZ135" s="2">
        <v>12.3</v>
      </c>
      <c r="LA135" s="2">
        <v>12.7</v>
      </c>
      <c r="LB135" s="2">
        <v>11.3</v>
      </c>
      <c r="LC135" s="2">
        <v>11.4</v>
      </c>
      <c r="LD135" s="2">
        <v>12.6</v>
      </c>
      <c r="LE135" s="2">
        <v>14.2</v>
      </c>
      <c r="LF135" s="2">
        <v>13.9</v>
      </c>
      <c r="LG135" s="2">
        <v>14.4</v>
      </c>
      <c r="LH135" s="2">
        <v>13.5</v>
      </c>
      <c r="LI135" s="2">
        <v>13.8</v>
      </c>
      <c r="LJ135" s="2">
        <v>14.2</v>
      </c>
      <c r="LK135" s="2">
        <v>14.6</v>
      </c>
      <c r="LL135" s="2">
        <v>13.4</v>
      </c>
      <c r="LM135" s="2">
        <v>14.2</v>
      </c>
      <c r="LN135" s="2">
        <v>12.8</v>
      </c>
      <c r="LO135" s="2">
        <v>12</v>
      </c>
      <c r="LP135" s="2">
        <v>14.6</v>
      </c>
      <c r="LQ135" s="2">
        <v>14.9</v>
      </c>
      <c r="LR135" s="2">
        <v>17.7</v>
      </c>
      <c r="LS135" s="2">
        <v>19.3</v>
      </c>
      <c r="LT135" s="2">
        <v>18.399999999999999</v>
      </c>
      <c r="LU135" s="2">
        <v>17.399999999999999</v>
      </c>
      <c r="LV135" s="2">
        <v>17.899999999999999</v>
      </c>
      <c r="LW135" s="2">
        <v>20.9</v>
      </c>
      <c r="LX135" s="2">
        <v>19.399999999999999</v>
      </c>
      <c r="LY135" s="2">
        <v>18.100000000000001</v>
      </c>
      <c r="LZ135" s="2">
        <v>15</v>
      </c>
      <c r="MA135" s="2">
        <v>15.6</v>
      </c>
      <c r="MB135" s="2">
        <v>18.399999999999999</v>
      </c>
      <c r="MC135" s="2">
        <v>19.399999999999999</v>
      </c>
      <c r="MD135" s="2">
        <v>20.100000000000001</v>
      </c>
      <c r="ME135" s="2">
        <v>21.1</v>
      </c>
      <c r="MF135" s="2">
        <v>20.2</v>
      </c>
      <c r="MG135" s="2">
        <v>19.8</v>
      </c>
      <c r="MH135" s="2">
        <v>19.8</v>
      </c>
      <c r="MI135" s="2">
        <v>18.7</v>
      </c>
      <c r="MJ135" s="2">
        <v>18.399999999999999</v>
      </c>
      <c r="MK135" s="2">
        <v>17.399999999999999</v>
      </c>
      <c r="ML135" s="2">
        <v>15.6</v>
      </c>
      <c r="MM135" s="2">
        <v>14.9</v>
      </c>
      <c r="MN135" s="2">
        <v>17.100000000000001</v>
      </c>
      <c r="MO135" s="2">
        <v>17.3</v>
      </c>
      <c r="MP135" s="2">
        <v>19.8</v>
      </c>
    </row>
    <row r="136" spans="1:354" x14ac:dyDescent="0.25">
      <c r="A136" t="s">
        <v>134</v>
      </c>
      <c r="B136" s="12" t="s">
        <v>354</v>
      </c>
      <c r="C136" t="s">
        <v>216</v>
      </c>
      <c r="D136" t="str">
        <f t="shared" si="1"/>
        <v>Household goods retailing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>
        <v>4.0999999999999996</v>
      </c>
      <c r="BZ136" s="2">
        <v>4.9000000000000004</v>
      </c>
      <c r="CA136" s="2">
        <v>4.0999999999999996</v>
      </c>
      <c r="CB136" s="2">
        <v>4</v>
      </c>
      <c r="CC136" s="2">
        <v>4.3</v>
      </c>
      <c r="CD136" s="2">
        <v>4.3</v>
      </c>
      <c r="CE136" s="2">
        <v>4.3</v>
      </c>
      <c r="CF136" s="2">
        <v>4.8</v>
      </c>
      <c r="CG136" s="2">
        <v>6.4</v>
      </c>
      <c r="CH136" s="2">
        <v>4.3</v>
      </c>
      <c r="CI136" s="2">
        <v>4.2</v>
      </c>
      <c r="CJ136" s="2">
        <v>4.8</v>
      </c>
      <c r="CK136" s="2">
        <v>4.5</v>
      </c>
      <c r="CL136" s="2">
        <v>5.0999999999999996</v>
      </c>
      <c r="CM136" s="2">
        <v>5.7</v>
      </c>
      <c r="CN136" s="2">
        <v>5.6</v>
      </c>
      <c r="CO136" s="2">
        <v>5.5</v>
      </c>
      <c r="CP136" s="2">
        <v>5.3</v>
      </c>
      <c r="CQ136" s="2">
        <v>5.5</v>
      </c>
      <c r="CR136" s="2">
        <v>5.7</v>
      </c>
      <c r="CS136" s="2">
        <v>7.8</v>
      </c>
      <c r="CT136" s="2">
        <v>4.7</v>
      </c>
      <c r="CU136" s="2">
        <v>4.8</v>
      </c>
      <c r="CV136" s="2">
        <v>5.8</v>
      </c>
      <c r="CW136" s="2">
        <v>5.3</v>
      </c>
      <c r="CX136" s="2">
        <v>6.4</v>
      </c>
      <c r="CY136" s="2">
        <v>7.2</v>
      </c>
      <c r="CZ136" s="2">
        <v>6.2</v>
      </c>
      <c r="DA136" s="2">
        <v>6.4</v>
      </c>
      <c r="DB136" s="2">
        <v>7.4</v>
      </c>
      <c r="DC136" s="2">
        <v>8</v>
      </c>
      <c r="DD136" s="2">
        <v>8</v>
      </c>
      <c r="DE136" s="2">
        <v>10</v>
      </c>
      <c r="DF136" s="2">
        <v>6.2</v>
      </c>
      <c r="DG136" s="2">
        <v>6.5</v>
      </c>
      <c r="DH136" s="2">
        <v>7.2</v>
      </c>
      <c r="DI136" s="2">
        <v>7.1</v>
      </c>
      <c r="DJ136" s="2">
        <v>7.7</v>
      </c>
      <c r="DK136" s="2">
        <v>8</v>
      </c>
      <c r="DL136" s="2">
        <v>8</v>
      </c>
      <c r="DM136" s="2">
        <v>8.6999999999999993</v>
      </c>
      <c r="DN136" s="2">
        <v>8.1999999999999993</v>
      </c>
      <c r="DO136" s="2">
        <v>8.6</v>
      </c>
      <c r="DP136" s="2">
        <v>8.5</v>
      </c>
      <c r="DQ136" s="2">
        <v>10</v>
      </c>
      <c r="DR136" s="2">
        <v>7.1</v>
      </c>
      <c r="DS136" s="2">
        <v>6.9</v>
      </c>
      <c r="DT136" s="2">
        <v>7.9</v>
      </c>
      <c r="DU136" s="2">
        <v>8.6</v>
      </c>
      <c r="DV136" s="2">
        <v>8.9</v>
      </c>
      <c r="DW136" s="2">
        <v>9.5</v>
      </c>
      <c r="DX136" s="2">
        <v>9.5</v>
      </c>
      <c r="DY136" s="2">
        <v>9.1</v>
      </c>
      <c r="DZ136" s="2">
        <v>10.1</v>
      </c>
      <c r="EA136" s="2">
        <v>10.3</v>
      </c>
      <c r="EB136" s="2">
        <v>10</v>
      </c>
      <c r="EC136" s="2">
        <v>14.1</v>
      </c>
      <c r="ED136" s="2">
        <v>9</v>
      </c>
      <c r="EE136" s="2">
        <v>9.5</v>
      </c>
      <c r="EF136" s="2">
        <v>10.6</v>
      </c>
      <c r="EG136" s="2">
        <v>10.3</v>
      </c>
      <c r="EH136" s="2">
        <v>11</v>
      </c>
      <c r="EI136" s="2">
        <v>11.4</v>
      </c>
      <c r="EJ136" s="2">
        <v>10.9</v>
      </c>
      <c r="EK136" s="2">
        <v>11.3</v>
      </c>
      <c r="EL136" s="2">
        <v>11.5</v>
      </c>
      <c r="EM136" s="2">
        <v>11.3</v>
      </c>
      <c r="EN136" s="2">
        <v>12.9</v>
      </c>
      <c r="EO136" s="2">
        <v>13.6</v>
      </c>
      <c r="EP136" s="2">
        <v>10.4</v>
      </c>
      <c r="EQ136" s="2">
        <v>10.5</v>
      </c>
      <c r="ER136" s="2">
        <v>12.7</v>
      </c>
      <c r="ES136" s="2">
        <v>11.3</v>
      </c>
      <c r="ET136" s="2">
        <v>12.3</v>
      </c>
      <c r="EU136" s="2">
        <v>13.4</v>
      </c>
      <c r="EV136" s="2">
        <v>13.5</v>
      </c>
      <c r="EW136" s="2">
        <v>13.7</v>
      </c>
      <c r="EX136" s="2">
        <v>13.6</v>
      </c>
      <c r="EY136" s="2">
        <v>13.8</v>
      </c>
      <c r="EZ136" s="2">
        <v>14</v>
      </c>
      <c r="FA136" s="2">
        <v>14.9</v>
      </c>
      <c r="FB136" s="2">
        <v>12.3</v>
      </c>
      <c r="FC136" s="2">
        <v>12.1</v>
      </c>
      <c r="FD136" s="2">
        <v>14.5</v>
      </c>
      <c r="FE136" s="2">
        <v>12.3</v>
      </c>
      <c r="FF136" s="2">
        <v>14.8</v>
      </c>
      <c r="FG136" s="2">
        <v>15.2</v>
      </c>
      <c r="FH136" s="2">
        <v>14.6</v>
      </c>
      <c r="FI136" s="2">
        <v>15.7</v>
      </c>
      <c r="FJ136" s="2">
        <v>15.1</v>
      </c>
      <c r="FK136" s="2">
        <v>15.2</v>
      </c>
      <c r="FL136" s="2">
        <v>14.5</v>
      </c>
      <c r="FM136" s="2">
        <v>15.6</v>
      </c>
      <c r="FN136" s="2">
        <v>13.1</v>
      </c>
      <c r="FO136" s="2">
        <v>13.3</v>
      </c>
      <c r="FP136" s="2">
        <v>14</v>
      </c>
      <c r="FQ136" s="2">
        <v>13.3</v>
      </c>
      <c r="FR136" s="2">
        <v>15.6</v>
      </c>
      <c r="FS136" s="2">
        <v>14.9</v>
      </c>
      <c r="FT136" s="2">
        <v>15.2</v>
      </c>
      <c r="FU136" s="2">
        <v>15.5</v>
      </c>
      <c r="FV136" s="2">
        <v>14.7</v>
      </c>
      <c r="FW136" s="2">
        <v>16</v>
      </c>
      <c r="FX136" s="2">
        <v>15.2</v>
      </c>
      <c r="FY136" s="2">
        <v>15.6</v>
      </c>
      <c r="FZ136" s="2">
        <v>12.7</v>
      </c>
      <c r="GA136" s="2">
        <v>12.9</v>
      </c>
      <c r="GB136" s="2">
        <v>13.4</v>
      </c>
      <c r="GC136" s="2">
        <v>14.2</v>
      </c>
      <c r="GD136" s="2">
        <v>15.4</v>
      </c>
      <c r="GE136" s="2">
        <v>14.3</v>
      </c>
      <c r="GF136" s="2">
        <v>17.3</v>
      </c>
      <c r="GG136" s="2">
        <v>17</v>
      </c>
      <c r="GH136" s="2">
        <v>16.100000000000001</v>
      </c>
      <c r="GI136" s="2">
        <v>17.399999999999999</v>
      </c>
      <c r="GJ136" s="2">
        <v>16.100000000000001</v>
      </c>
      <c r="GK136" s="2">
        <v>18.2</v>
      </c>
      <c r="GL136" s="2">
        <v>14</v>
      </c>
      <c r="GM136" s="2">
        <v>15.2</v>
      </c>
      <c r="GN136" s="2">
        <v>17.5</v>
      </c>
      <c r="GO136" s="2">
        <v>17.3</v>
      </c>
      <c r="GP136" s="2">
        <v>18.2</v>
      </c>
      <c r="GQ136" s="2">
        <v>18.399999999999999</v>
      </c>
      <c r="GR136" s="2">
        <v>18.2</v>
      </c>
      <c r="GS136" s="2">
        <v>17.600000000000001</v>
      </c>
      <c r="GT136" s="2">
        <v>18.3</v>
      </c>
      <c r="GU136" s="2">
        <v>19</v>
      </c>
      <c r="GV136" s="2">
        <v>17.899999999999999</v>
      </c>
      <c r="GW136" s="2">
        <v>19.600000000000001</v>
      </c>
      <c r="GX136" s="2">
        <v>16.5</v>
      </c>
      <c r="GY136" s="2">
        <v>16.2</v>
      </c>
      <c r="GZ136" s="2">
        <v>17.7</v>
      </c>
      <c r="HA136" s="2">
        <v>16.7</v>
      </c>
      <c r="HB136" s="2">
        <v>18.600000000000001</v>
      </c>
      <c r="HC136" s="2">
        <v>19.100000000000001</v>
      </c>
      <c r="HD136" s="2">
        <v>18.7</v>
      </c>
      <c r="HE136" s="2">
        <v>19.3</v>
      </c>
      <c r="HF136" s="2">
        <v>19.2</v>
      </c>
      <c r="HG136" s="2">
        <v>20</v>
      </c>
      <c r="HH136" s="2">
        <v>21.3</v>
      </c>
      <c r="HI136" s="2">
        <v>26</v>
      </c>
      <c r="HJ136" s="2">
        <v>19.2</v>
      </c>
      <c r="HK136" s="2">
        <v>19.3</v>
      </c>
      <c r="HL136" s="2">
        <v>21.1</v>
      </c>
      <c r="HM136" s="2">
        <v>21.6</v>
      </c>
      <c r="HN136" s="2">
        <v>22.2</v>
      </c>
      <c r="HO136" s="2">
        <v>24.5</v>
      </c>
      <c r="HP136" s="2">
        <v>20.8</v>
      </c>
      <c r="HQ136" s="2">
        <v>21.9</v>
      </c>
      <c r="HR136" s="2">
        <v>21.3</v>
      </c>
      <c r="HS136" s="2">
        <v>21.6</v>
      </c>
      <c r="HT136" s="2">
        <v>21.3</v>
      </c>
      <c r="HU136" s="2">
        <v>23.5</v>
      </c>
      <c r="HV136" s="2">
        <v>18.3</v>
      </c>
      <c r="HW136" s="2">
        <v>17.399999999999999</v>
      </c>
      <c r="HX136" s="2">
        <v>18.5</v>
      </c>
      <c r="HY136" s="2">
        <v>18.5</v>
      </c>
      <c r="HZ136" s="2">
        <v>21.7</v>
      </c>
      <c r="IA136" s="2">
        <v>23.2</v>
      </c>
      <c r="IB136" s="2">
        <v>21.3</v>
      </c>
      <c r="IC136" s="2">
        <v>23.2</v>
      </c>
      <c r="ID136" s="2">
        <v>19.7</v>
      </c>
      <c r="IE136" s="2">
        <v>23.6</v>
      </c>
      <c r="IF136" s="2">
        <v>22.8</v>
      </c>
      <c r="IG136" s="2">
        <v>25.7</v>
      </c>
      <c r="IH136" s="2">
        <v>21.4</v>
      </c>
      <c r="II136" s="2">
        <v>19.5</v>
      </c>
      <c r="IJ136" s="2">
        <v>21.3</v>
      </c>
      <c r="IK136" s="2">
        <v>22.6</v>
      </c>
      <c r="IL136" s="2">
        <v>23.2</v>
      </c>
      <c r="IM136" s="2">
        <v>24</v>
      </c>
      <c r="IN136" s="2">
        <v>19.899999999999999</v>
      </c>
      <c r="IO136" s="2">
        <v>21.6</v>
      </c>
      <c r="IP136" s="2">
        <v>20.399999999999999</v>
      </c>
      <c r="IQ136" s="2">
        <v>19.7</v>
      </c>
      <c r="IR136" s="2">
        <v>19.5</v>
      </c>
      <c r="IS136" s="2">
        <v>21.4</v>
      </c>
      <c r="IT136" s="2">
        <v>19.3</v>
      </c>
      <c r="IU136" s="2">
        <v>17.7</v>
      </c>
      <c r="IV136" s="2">
        <v>19.3</v>
      </c>
      <c r="IW136" s="2">
        <v>18.600000000000001</v>
      </c>
      <c r="IX136" s="2">
        <v>20.2</v>
      </c>
      <c r="IY136" s="2">
        <v>21.2</v>
      </c>
      <c r="IZ136" s="2">
        <v>22.1</v>
      </c>
      <c r="JA136" s="2">
        <v>23.5</v>
      </c>
      <c r="JB136" s="2">
        <v>23.2</v>
      </c>
      <c r="JC136" s="2">
        <v>25.2</v>
      </c>
      <c r="JD136" s="2">
        <v>24.4</v>
      </c>
      <c r="JE136" s="2">
        <v>27.2</v>
      </c>
      <c r="JF136" s="2">
        <v>21.5</v>
      </c>
      <c r="JG136" s="2">
        <v>20.2</v>
      </c>
      <c r="JH136" s="2">
        <v>22.6</v>
      </c>
      <c r="JI136" s="2">
        <v>22.5</v>
      </c>
      <c r="JJ136" s="2">
        <v>24.6</v>
      </c>
      <c r="JK136" s="2">
        <v>27.6</v>
      </c>
      <c r="JL136" s="2">
        <v>24.3</v>
      </c>
      <c r="JM136" s="2">
        <v>25.1</v>
      </c>
      <c r="JN136" s="2">
        <v>23.9</v>
      </c>
      <c r="JO136" s="2">
        <v>25.2</v>
      </c>
      <c r="JP136" s="2">
        <v>25.3</v>
      </c>
      <c r="JQ136" s="2">
        <v>27.4</v>
      </c>
      <c r="JR136" s="2">
        <v>23.6</v>
      </c>
      <c r="JS136" s="2">
        <v>21.8</v>
      </c>
      <c r="JT136" s="2">
        <v>24.5</v>
      </c>
      <c r="JU136" s="2">
        <v>23.9</v>
      </c>
      <c r="JV136" s="2">
        <v>23.9</v>
      </c>
      <c r="JW136" s="2">
        <v>26.1</v>
      </c>
      <c r="JX136" s="2">
        <v>25.4</v>
      </c>
      <c r="JY136" s="2">
        <v>27.3</v>
      </c>
      <c r="JZ136" s="2">
        <v>25.7</v>
      </c>
      <c r="KA136" s="2">
        <v>26.5</v>
      </c>
      <c r="KB136" s="2">
        <v>27</v>
      </c>
      <c r="KC136" s="2">
        <v>32.1</v>
      </c>
      <c r="KD136" s="2">
        <v>24.7</v>
      </c>
      <c r="KE136" s="2">
        <v>23.2</v>
      </c>
      <c r="KF136" s="2">
        <v>26.8</v>
      </c>
      <c r="KG136" s="2">
        <v>24.7</v>
      </c>
      <c r="KH136" s="2">
        <v>28.2</v>
      </c>
      <c r="KI136" s="2">
        <v>31.9</v>
      </c>
      <c r="KJ136" s="2">
        <v>31</v>
      </c>
      <c r="KK136" s="2">
        <v>31.9</v>
      </c>
      <c r="KL136" s="2">
        <v>30.6</v>
      </c>
      <c r="KM136" s="2">
        <v>30</v>
      </c>
      <c r="KN136" s="2">
        <v>30.2</v>
      </c>
      <c r="KO136" s="2">
        <v>35.200000000000003</v>
      </c>
      <c r="KP136" s="2">
        <v>29.2</v>
      </c>
      <c r="KQ136" s="2">
        <v>26.5</v>
      </c>
      <c r="KR136" s="2">
        <v>31.3</v>
      </c>
      <c r="KS136" s="2">
        <v>30.4</v>
      </c>
      <c r="KT136" s="2">
        <v>33.200000000000003</v>
      </c>
      <c r="KU136" s="2">
        <v>35.1</v>
      </c>
      <c r="KV136" s="2">
        <v>36.299999999999997</v>
      </c>
      <c r="KW136" s="2">
        <v>38.1</v>
      </c>
      <c r="KX136" s="2">
        <v>37.4</v>
      </c>
      <c r="KY136" s="2">
        <v>38.6</v>
      </c>
      <c r="KZ136" s="2">
        <v>37.6</v>
      </c>
      <c r="LA136" s="2">
        <v>45.3</v>
      </c>
      <c r="LB136" s="2">
        <v>34.1</v>
      </c>
      <c r="LC136" s="2">
        <v>32.9</v>
      </c>
      <c r="LD136" s="2">
        <v>35</v>
      </c>
      <c r="LE136" s="2">
        <v>37.6</v>
      </c>
      <c r="LF136" s="2">
        <v>39</v>
      </c>
      <c r="LG136" s="2">
        <v>40.4</v>
      </c>
      <c r="LH136" s="2">
        <v>42.3</v>
      </c>
      <c r="LI136" s="2">
        <v>40.299999999999997</v>
      </c>
      <c r="LJ136" s="2">
        <v>40.799999999999997</v>
      </c>
      <c r="LK136" s="2">
        <v>42</v>
      </c>
      <c r="LL136" s="2">
        <v>40.799999999999997</v>
      </c>
      <c r="LM136" s="2">
        <v>49.4</v>
      </c>
      <c r="LN136" s="2">
        <v>37.299999999999997</v>
      </c>
      <c r="LO136" s="2">
        <v>33.5</v>
      </c>
      <c r="LP136" s="2">
        <v>40</v>
      </c>
      <c r="LQ136" s="2">
        <v>35.5</v>
      </c>
      <c r="LR136" s="2">
        <v>40.200000000000003</v>
      </c>
      <c r="LS136" s="2">
        <v>43.5</v>
      </c>
      <c r="LT136" s="2">
        <v>42</v>
      </c>
      <c r="LU136" s="2">
        <v>40.799999999999997</v>
      </c>
      <c r="LV136" s="2">
        <v>40.5</v>
      </c>
      <c r="LW136" s="2">
        <v>46.9</v>
      </c>
      <c r="LX136" s="2">
        <v>46.5</v>
      </c>
      <c r="LY136" s="2">
        <v>51.4</v>
      </c>
      <c r="LZ136" s="2">
        <v>38.299999999999997</v>
      </c>
      <c r="MA136" s="2">
        <v>36.700000000000003</v>
      </c>
      <c r="MB136" s="2">
        <v>41.8</v>
      </c>
      <c r="MC136" s="2">
        <v>41.2</v>
      </c>
      <c r="MD136" s="2">
        <v>43.1</v>
      </c>
      <c r="ME136" s="2">
        <v>44.1</v>
      </c>
      <c r="MF136" s="2">
        <v>44.3</v>
      </c>
      <c r="MG136" s="2">
        <v>45.2</v>
      </c>
      <c r="MH136" s="2">
        <v>44.7</v>
      </c>
      <c r="MI136" s="2">
        <v>44.6</v>
      </c>
      <c r="MJ136" s="2">
        <v>43.8</v>
      </c>
      <c r="MK136" s="2">
        <v>49.1</v>
      </c>
      <c r="ML136" s="2">
        <v>39</v>
      </c>
      <c r="MM136" s="2">
        <v>36.5</v>
      </c>
      <c r="MN136" s="2">
        <v>41.7</v>
      </c>
      <c r="MO136" s="2">
        <v>40.299999999999997</v>
      </c>
      <c r="MP136" s="2">
        <v>43.7</v>
      </c>
    </row>
    <row r="137" spans="1:354" x14ac:dyDescent="0.25">
      <c r="A137" t="s">
        <v>135</v>
      </c>
      <c r="B137" s="12" t="s">
        <v>355</v>
      </c>
      <c r="C137" t="s">
        <v>216</v>
      </c>
      <c r="D137" t="str">
        <f t="shared" si="1"/>
        <v>Clothing retailing</v>
      </c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>
        <v>1.8</v>
      </c>
      <c r="BZ137" s="2">
        <v>2.1</v>
      </c>
      <c r="CA137" s="2">
        <v>2.1</v>
      </c>
      <c r="CB137" s="2">
        <v>2.2999999999999998</v>
      </c>
      <c r="CC137" s="2">
        <v>2.2999999999999998</v>
      </c>
      <c r="CD137" s="2">
        <v>2.2000000000000002</v>
      </c>
      <c r="CE137" s="2">
        <v>2.2999999999999998</v>
      </c>
      <c r="CF137" s="2">
        <v>2.2000000000000002</v>
      </c>
      <c r="CG137" s="2">
        <v>3.2</v>
      </c>
      <c r="CH137" s="2">
        <v>2.1</v>
      </c>
      <c r="CI137" s="2">
        <v>1.9</v>
      </c>
      <c r="CJ137" s="2">
        <v>1.7</v>
      </c>
      <c r="CK137" s="2">
        <v>1.9</v>
      </c>
      <c r="CL137" s="2">
        <v>2</v>
      </c>
      <c r="CM137" s="2">
        <v>2.4</v>
      </c>
      <c r="CN137" s="2">
        <v>2.5</v>
      </c>
      <c r="CO137" s="2">
        <v>2.5</v>
      </c>
      <c r="CP137" s="2">
        <v>2.9</v>
      </c>
      <c r="CQ137" s="2">
        <v>2.6</v>
      </c>
      <c r="CR137" s="2">
        <v>2.6</v>
      </c>
      <c r="CS137" s="2">
        <v>4</v>
      </c>
      <c r="CT137" s="2">
        <v>2.8</v>
      </c>
      <c r="CU137" s="2">
        <v>2.1</v>
      </c>
      <c r="CV137" s="2">
        <v>2.6</v>
      </c>
      <c r="CW137" s="2">
        <v>3.2</v>
      </c>
      <c r="CX137" s="2">
        <v>3.3</v>
      </c>
      <c r="CY137" s="2">
        <v>3.7</v>
      </c>
      <c r="CZ137" s="2">
        <v>4.9000000000000004</v>
      </c>
      <c r="DA137" s="2">
        <v>4.2</v>
      </c>
      <c r="DB137" s="2">
        <v>4.5</v>
      </c>
      <c r="DC137" s="2">
        <v>4.7</v>
      </c>
      <c r="DD137" s="2">
        <v>3.9</v>
      </c>
      <c r="DE137" s="2">
        <v>5.2</v>
      </c>
      <c r="DF137" s="2">
        <v>3.2</v>
      </c>
      <c r="DG137" s="2">
        <v>3</v>
      </c>
      <c r="DH137" s="2">
        <v>3.2</v>
      </c>
      <c r="DI137" s="2">
        <v>3.7</v>
      </c>
      <c r="DJ137" s="2">
        <v>4.5</v>
      </c>
      <c r="DK137" s="2">
        <v>4.7</v>
      </c>
      <c r="DL137" s="2">
        <v>5.9</v>
      </c>
      <c r="DM137" s="2">
        <v>5</v>
      </c>
      <c r="DN137" s="2">
        <v>4.3</v>
      </c>
      <c r="DO137" s="2">
        <v>4.5999999999999996</v>
      </c>
      <c r="DP137" s="2">
        <v>4</v>
      </c>
      <c r="DQ137" s="2">
        <v>6.3</v>
      </c>
      <c r="DR137" s="2">
        <v>3.5</v>
      </c>
      <c r="DS137" s="2">
        <v>3.5</v>
      </c>
      <c r="DT137" s="2">
        <v>3.4</v>
      </c>
      <c r="DU137" s="2">
        <v>4.3</v>
      </c>
      <c r="DV137" s="2">
        <v>4.9000000000000004</v>
      </c>
      <c r="DW137" s="2">
        <v>5.3</v>
      </c>
      <c r="DX137" s="2">
        <v>6.5</v>
      </c>
      <c r="DY137" s="2">
        <v>5.2</v>
      </c>
      <c r="DZ137" s="2">
        <v>4.4000000000000004</v>
      </c>
      <c r="EA137" s="2">
        <v>4.4000000000000004</v>
      </c>
      <c r="EB137" s="2">
        <v>4.5</v>
      </c>
      <c r="EC137" s="2">
        <v>6.3</v>
      </c>
      <c r="ED137" s="2">
        <v>3.5</v>
      </c>
      <c r="EE137" s="2">
        <v>3.3</v>
      </c>
      <c r="EF137" s="2">
        <v>3.8</v>
      </c>
      <c r="EG137" s="2">
        <v>3.9</v>
      </c>
      <c r="EH137" s="2">
        <v>4.8</v>
      </c>
      <c r="EI137" s="2">
        <v>5.2</v>
      </c>
      <c r="EJ137" s="2">
        <v>5.9</v>
      </c>
      <c r="EK137" s="2">
        <v>5.4</v>
      </c>
      <c r="EL137" s="2">
        <v>5.6</v>
      </c>
      <c r="EM137" s="2">
        <v>5.4</v>
      </c>
      <c r="EN137" s="2">
        <v>6</v>
      </c>
      <c r="EO137" s="2">
        <v>6.6</v>
      </c>
      <c r="EP137" s="2">
        <v>4.3</v>
      </c>
      <c r="EQ137" s="2">
        <v>4.5</v>
      </c>
      <c r="ER137" s="2">
        <v>4.3</v>
      </c>
      <c r="ES137" s="2">
        <v>3.7</v>
      </c>
      <c r="ET137" s="2">
        <v>4.4000000000000004</v>
      </c>
      <c r="EU137" s="2">
        <v>5</v>
      </c>
      <c r="EV137" s="2">
        <v>5.7</v>
      </c>
      <c r="EW137" s="2">
        <v>5.3</v>
      </c>
      <c r="EX137" s="2">
        <v>4.8</v>
      </c>
      <c r="EY137" s="2">
        <v>4.9000000000000004</v>
      </c>
      <c r="EZ137" s="2">
        <v>5</v>
      </c>
      <c r="FA137" s="2">
        <v>6.7</v>
      </c>
      <c r="FB137" s="2">
        <v>4.5999999999999996</v>
      </c>
      <c r="FC137" s="2">
        <v>4.2</v>
      </c>
      <c r="FD137" s="2">
        <v>5</v>
      </c>
      <c r="FE137" s="2">
        <v>5.6</v>
      </c>
      <c r="FF137" s="2">
        <v>6.5</v>
      </c>
      <c r="FG137" s="2">
        <v>7.7</v>
      </c>
      <c r="FH137" s="2">
        <v>7.7</v>
      </c>
      <c r="FI137" s="2">
        <v>8.1999999999999993</v>
      </c>
      <c r="FJ137" s="2">
        <v>6.9</v>
      </c>
      <c r="FK137" s="2">
        <v>7.3</v>
      </c>
      <c r="FL137" s="2">
        <v>7.4</v>
      </c>
      <c r="FM137" s="2">
        <v>10.6</v>
      </c>
      <c r="FN137" s="2">
        <v>5.4</v>
      </c>
      <c r="FO137" s="2">
        <v>5</v>
      </c>
      <c r="FP137" s="2">
        <v>6</v>
      </c>
      <c r="FQ137" s="2">
        <v>5.8</v>
      </c>
      <c r="FR137" s="2">
        <v>6</v>
      </c>
      <c r="FS137" s="2">
        <v>6.1</v>
      </c>
      <c r="FT137" s="2">
        <v>6.1</v>
      </c>
      <c r="FU137" s="2">
        <v>6.1</v>
      </c>
      <c r="FV137" s="2">
        <v>5.6</v>
      </c>
      <c r="FW137" s="2">
        <v>4.8</v>
      </c>
      <c r="FX137" s="2">
        <v>4.3</v>
      </c>
      <c r="FY137" s="2">
        <v>6.3</v>
      </c>
      <c r="FZ137" s="2">
        <v>3.5</v>
      </c>
      <c r="GA137" s="2">
        <v>3.1</v>
      </c>
      <c r="GB137" s="2">
        <v>3.3</v>
      </c>
      <c r="GC137" s="2">
        <v>4.0999999999999996</v>
      </c>
      <c r="GD137" s="2">
        <v>4.5</v>
      </c>
      <c r="GE137" s="2">
        <v>4.5</v>
      </c>
      <c r="GF137" s="2">
        <v>4.7</v>
      </c>
      <c r="GG137" s="2">
        <v>4.4000000000000004</v>
      </c>
      <c r="GH137" s="2">
        <v>4.4000000000000004</v>
      </c>
      <c r="GI137" s="2">
        <v>3.9</v>
      </c>
      <c r="GJ137" s="2">
        <v>4.5999999999999996</v>
      </c>
      <c r="GK137" s="2">
        <v>5.7</v>
      </c>
      <c r="GL137" s="2">
        <v>2.5</v>
      </c>
      <c r="GM137" s="2">
        <v>2.6</v>
      </c>
      <c r="GN137" s="2">
        <v>2.7</v>
      </c>
      <c r="GO137" s="2">
        <v>2.9</v>
      </c>
      <c r="GP137" s="2">
        <v>3.2</v>
      </c>
      <c r="GQ137" s="2">
        <v>3.5</v>
      </c>
      <c r="GR137" s="2">
        <v>3.9</v>
      </c>
      <c r="GS137" s="2">
        <v>4.0999999999999996</v>
      </c>
      <c r="GT137" s="2">
        <v>3.7</v>
      </c>
      <c r="GU137" s="2">
        <v>4.2</v>
      </c>
      <c r="GV137" s="2">
        <v>4.0999999999999996</v>
      </c>
      <c r="GW137" s="2">
        <v>4.5999999999999996</v>
      </c>
      <c r="GX137" s="2">
        <v>3.2</v>
      </c>
      <c r="GY137" s="2">
        <v>2.8</v>
      </c>
      <c r="GZ137" s="2">
        <v>3.3</v>
      </c>
      <c r="HA137" s="2">
        <v>3.3</v>
      </c>
      <c r="HB137" s="2">
        <v>3.6</v>
      </c>
      <c r="HC137" s="2">
        <v>3.7</v>
      </c>
      <c r="HD137" s="2">
        <v>4.3</v>
      </c>
      <c r="HE137" s="2">
        <v>4</v>
      </c>
      <c r="HF137" s="2">
        <v>3.9</v>
      </c>
      <c r="HG137" s="2">
        <v>5.0999999999999996</v>
      </c>
      <c r="HH137" s="2">
        <v>4.8</v>
      </c>
      <c r="HI137" s="2">
        <v>5.9</v>
      </c>
      <c r="HJ137" s="2">
        <v>3.5</v>
      </c>
      <c r="HK137" s="2">
        <v>3.4</v>
      </c>
      <c r="HL137" s="2">
        <v>3.6</v>
      </c>
      <c r="HM137" s="2">
        <v>4</v>
      </c>
      <c r="HN137" s="2">
        <v>4.3</v>
      </c>
      <c r="HO137" s="2">
        <v>5.5</v>
      </c>
      <c r="HP137" s="2">
        <v>5.4</v>
      </c>
      <c r="HQ137" s="2">
        <v>5.9</v>
      </c>
      <c r="HR137" s="2">
        <v>5.5</v>
      </c>
      <c r="HS137" s="2">
        <v>5.8</v>
      </c>
      <c r="HT137" s="2">
        <v>5.7</v>
      </c>
      <c r="HU137" s="2">
        <v>8.3000000000000007</v>
      </c>
      <c r="HV137" s="2">
        <v>4.5999999999999996</v>
      </c>
      <c r="HW137" s="2">
        <v>4.4000000000000004</v>
      </c>
      <c r="HX137" s="2">
        <v>5.2</v>
      </c>
      <c r="HY137" s="2">
        <v>5.2</v>
      </c>
      <c r="HZ137" s="2">
        <v>5.9</v>
      </c>
      <c r="IA137" s="2">
        <v>6.1</v>
      </c>
      <c r="IB137" s="2">
        <v>6.7</v>
      </c>
      <c r="IC137" s="2">
        <v>6.8</v>
      </c>
      <c r="ID137" s="2">
        <v>6.5</v>
      </c>
      <c r="IE137" s="2">
        <v>6.5</v>
      </c>
      <c r="IF137" s="2">
        <v>6.4</v>
      </c>
      <c r="IG137" s="2">
        <v>8.4</v>
      </c>
      <c r="IH137" s="2">
        <v>5.0999999999999996</v>
      </c>
      <c r="II137" s="2">
        <v>4.5</v>
      </c>
      <c r="IJ137" s="2">
        <v>4.7</v>
      </c>
      <c r="IK137" s="2">
        <v>4.7</v>
      </c>
      <c r="IL137" s="2">
        <v>5.8</v>
      </c>
      <c r="IM137" s="2">
        <v>5.7</v>
      </c>
      <c r="IN137" s="2">
        <v>6.2</v>
      </c>
      <c r="IO137" s="2">
        <v>6.2</v>
      </c>
      <c r="IP137" s="2">
        <v>5.8</v>
      </c>
      <c r="IQ137" s="2">
        <v>5.9</v>
      </c>
      <c r="IR137" s="2">
        <v>5.9</v>
      </c>
      <c r="IS137" s="2">
        <v>7.2</v>
      </c>
      <c r="IT137" s="2">
        <v>4.2</v>
      </c>
      <c r="IU137" s="2">
        <v>3.8</v>
      </c>
      <c r="IV137" s="2">
        <v>4.3</v>
      </c>
      <c r="IW137" s="2">
        <v>4.2</v>
      </c>
      <c r="IX137" s="2">
        <v>5.0999999999999996</v>
      </c>
      <c r="IY137" s="2">
        <v>4.9000000000000004</v>
      </c>
      <c r="IZ137" s="2">
        <v>5.9</v>
      </c>
      <c r="JA137" s="2">
        <v>5.7</v>
      </c>
      <c r="JB137" s="2">
        <v>5.0999999999999996</v>
      </c>
      <c r="JC137" s="2">
        <v>5.8</v>
      </c>
      <c r="JD137" s="2">
        <v>5.0999999999999996</v>
      </c>
      <c r="JE137" s="2">
        <v>6.7</v>
      </c>
      <c r="JF137" s="2">
        <v>4.3</v>
      </c>
      <c r="JG137" s="2">
        <v>4.0999999999999996</v>
      </c>
      <c r="JH137" s="2">
        <v>4.3</v>
      </c>
      <c r="JI137" s="2">
        <v>4.8</v>
      </c>
      <c r="JJ137" s="2">
        <v>5.4</v>
      </c>
      <c r="JK137" s="2">
        <v>6.4</v>
      </c>
      <c r="JL137" s="2">
        <v>6.6</v>
      </c>
      <c r="JM137" s="2">
        <v>6.3</v>
      </c>
      <c r="JN137" s="2">
        <v>6.1</v>
      </c>
      <c r="JO137" s="2">
        <v>5.6</v>
      </c>
      <c r="JP137" s="2">
        <v>5.3</v>
      </c>
      <c r="JQ137" s="2">
        <v>6.5</v>
      </c>
      <c r="JR137" s="2">
        <v>4.5</v>
      </c>
      <c r="JS137" s="2">
        <v>3.9</v>
      </c>
      <c r="JT137" s="2">
        <v>4.3</v>
      </c>
      <c r="JU137" s="2">
        <v>4.5</v>
      </c>
      <c r="JV137" s="2">
        <v>4.9000000000000004</v>
      </c>
      <c r="JW137" s="2">
        <v>5.5</v>
      </c>
      <c r="JX137" s="2">
        <v>5.8</v>
      </c>
      <c r="JY137" s="2">
        <v>5.8</v>
      </c>
      <c r="JZ137" s="2">
        <v>5.8</v>
      </c>
      <c r="KA137" s="2">
        <v>5.4</v>
      </c>
      <c r="KB137" s="2">
        <v>5</v>
      </c>
      <c r="KC137" s="2">
        <v>7</v>
      </c>
      <c r="KD137" s="2">
        <v>4.0999999999999996</v>
      </c>
      <c r="KE137" s="2">
        <v>3.8</v>
      </c>
      <c r="KF137" s="2">
        <v>4.2</v>
      </c>
      <c r="KG137" s="2">
        <v>4.8</v>
      </c>
      <c r="KH137" s="2">
        <v>5.6</v>
      </c>
      <c r="KI137" s="2">
        <v>6.4</v>
      </c>
      <c r="KJ137" s="2">
        <v>7</v>
      </c>
      <c r="KK137" s="2">
        <v>7.1</v>
      </c>
      <c r="KL137" s="2">
        <v>6.1</v>
      </c>
      <c r="KM137" s="2">
        <v>6.1</v>
      </c>
      <c r="KN137" s="2">
        <v>5.9</v>
      </c>
      <c r="KO137" s="2">
        <v>7.6</v>
      </c>
      <c r="KP137" s="2">
        <v>5.2</v>
      </c>
      <c r="KQ137" s="2">
        <v>5.3</v>
      </c>
      <c r="KR137" s="2">
        <v>5.5</v>
      </c>
      <c r="KS137" s="2">
        <v>5.3</v>
      </c>
      <c r="KT137" s="2">
        <v>6.5</v>
      </c>
      <c r="KU137" s="2">
        <v>7.1</v>
      </c>
      <c r="KV137" s="2">
        <v>7.6</v>
      </c>
      <c r="KW137" s="2">
        <v>7.6</v>
      </c>
      <c r="KX137" s="2">
        <v>7.2</v>
      </c>
      <c r="KY137" s="2">
        <v>7.3</v>
      </c>
      <c r="KZ137" s="2">
        <v>6.8</v>
      </c>
      <c r="LA137" s="2">
        <v>9.1</v>
      </c>
      <c r="LB137" s="2">
        <v>5.6</v>
      </c>
      <c r="LC137" s="2">
        <v>5</v>
      </c>
      <c r="LD137" s="2">
        <v>5.8</v>
      </c>
      <c r="LE137" s="2">
        <v>5.8</v>
      </c>
      <c r="LF137" s="2">
        <v>6.6</v>
      </c>
      <c r="LG137" s="2">
        <v>7.2</v>
      </c>
      <c r="LH137" s="2">
        <v>8.1999999999999993</v>
      </c>
      <c r="LI137" s="2">
        <v>7.8</v>
      </c>
      <c r="LJ137" s="2">
        <v>7.4</v>
      </c>
      <c r="LK137" s="2">
        <v>7.1</v>
      </c>
      <c r="LL137" s="2">
        <v>7</v>
      </c>
      <c r="LM137" s="2">
        <v>10</v>
      </c>
      <c r="LN137" s="2">
        <v>5.8</v>
      </c>
      <c r="LO137" s="2">
        <v>4.8</v>
      </c>
      <c r="LP137" s="2">
        <v>6.7</v>
      </c>
      <c r="LQ137" s="2">
        <v>6.1</v>
      </c>
      <c r="LR137" s="2">
        <v>7.1</v>
      </c>
      <c r="LS137" s="2">
        <v>7.4</v>
      </c>
      <c r="LT137" s="2">
        <v>8.4</v>
      </c>
      <c r="LU137" s="2">
        <v>8.4</v>
      </c>
      <c r="LV137" s="2">
        <v>7.4</v>
      </c>
      <c r="LW137" s="2">
        <v>7.1</v>
      </c>
      <c r="LX137" s="2">
        <v>6.5</v>
      </c>
      <c r="LY137" s="2">
        <v>9</v>
      </c>
      <c r="LZ137" s="2">
        <v>5.9</v>
      </c>
      <c r="MA137" s="2">
        <v>5.3</v>
      </c>
      <c r="MB137" s="2">
        <v>6.1</v>
      </c>
      <c r="MC137" s="2">
        <v>6.3</v>
      </c>
      <c r="MD137" s="2">
        <v>7.4</v>
      </c>
      <c r="ME137" s="2">
        <v>8</v>
      </c>
      <c r="MF137" s="2">
        <v>10.3</v>
      </c>
      <c r="MG137" s="2">
        <v>8.3000000000000007</v>
      </c>
      <c r="MH137" s="2">
        <v>8.5</v>
      </c>
      <c r="MI137" s="2">
        <v>7.6</v>
      </c>
      <c r="MJ137" s="2">
        <v>6.8</v>
      </c>
      <c r="MK137" s="2">
        <v>8.6999999999999993</v>
      </c>
      <c r="ML137" s="2">
        <v>5.8</v>
      </c>
      <c r="MM137" s="2">
        <v>5.3</v>
      </c>
      <c r="MN137" s="2">
        <v>6.6</v>
      </c>
      <c r="MO137" s="2">
        <v>6</v>
      </c>
      <c r="MP137" s="2">
        <v>6.9</v>
      </c>
    </row>
    <row r="138" spans="1:354" x14ac:dyDescent="0.25">
      <c r="A138" t="s">
        <v>136</v>
      </c>
      <c r="B138" s="12" t="s">
        <v>356</v>
      </c>
      <c r="C138" t="s">
        <v>216</v>
      </c>
      <c r="D138" t="str">
        <f t="shared" si="1"/>
        <v>Footwear &amp; other personal accessory retailing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>
        <v>0.5</v>
      </c>
      <c r="BZ138" s="2">
        <v>0.8</v>
      </c>
      <c r="CA138" s="2">
        <v>0.5</v>
      </c>
      <c r="CB138" s="2">
        <v>0.5</v>
      </c>
      <c r="CC138" s="2">
        <v>0.6</v>
      </c>
      <c r="CD138" s="2">
        <v>0.8</v>
      </c>
      <c r="CE138" s="2">
        <v>0.8</v>
      </c>
      <c r="CF138" s="2">
        <v>0.7</v>
      </c>
      <c r="CG138" s="2">
        <v>1</v>
      </c>
      <c r="CH138" s="2">
        <v>0.6</v>
      </c>
      <c r="CI138" s="2">
        <v>0.6</v>
      </c>
      <c r="CJ138" s="2">
        <v>0.7</v>
      </c>
      <c r="CK138" s="2">
        <v>0.6</v>
      </c>
      <c r="CL138" s="2">
        <v>0.8</v>
      </c>
      <c r="CM138" s="2">
        <v>0.9</v>
      </c>
      <c r="CN138" s="2">
        <v>0.9</v>
      </c>
      <c r="CO138" s="2">
        <v>1</v>
      </c>
      <c r="CP138" s="2">
        <v>0.9</v>
      </c>
      <c r="CQ138" s="2">
        <v>0.9</v>
      </c>
      <c r="CR138" s="2">
        <v>0.9</v>
      </c>
      <c r="CS138" s="2">
        <v>1.2</v>
      </c>
      <c r="CT138" s="2">
        <v>0.7</v>
      </c>
      <c r="CU138" s="2">
        <v>0.7</v>
      </c>
      <c r="CV138" s="2">
        <v>0.9</v>
      </c>
      <c r="CW138" s="2">
        <v>0.9</v>
      </c>
      <c r="CX138" s="2">
        <v>1</v>
      </c>
      <c r="CY138" s="2">
        <v>0.9</v>
      </c>
      <c r="CZ138" s="2">
        <v>1</v>
      </c>
      <c r="DA138" s="2">
        <v>1.1000000000000001</v>
      </c>
      <c r="DB138" s="2">
        <v>1</v>
      </c>
      <c r="DC138" s="2">
        <v>1.1000000000000001</v>
      </c>
      <c r="DD138" s="2">
        <v>1</v>
      </c>
      <c r="DE138" s="2">
        <v>1.3</v>
      </c>
      <c r="DF138" s="2">
        <v>0.8</v>
      </c>
      <c r="DG138" s="2">
        <v>0.7</v>
      </c>
      <c r="DH138" s="2">
        <v>0.8</v>
      </c>
      <c r="DI138" s="2">
        <v>0.9</v>
      </c>
      <c r="DJ138" s="2">
        <v>1</v>
      </c>
      <c r="DK138" s="2">
        <v>1</v>
      </c>
      <c r="DL138" s="2">
        <v>1.1000000000000001</v>
      </c>
      <c r="DM138" s="2">
        <v>1.1000000000000001</v>
      </c>
      <c r="DN138" s="2">
        <v>0.9</v>
      </c>
      <c r="DO138" s="2">
        <v>1</v>
      </c>
      <c r="DP138" s="2">
        <v>0.9</v>
      </c>
      <c r="DQ138" s="2">
        <v>1.4</v>
      </c>
      <c r="DR138" s="2">
        <v>0.8</v>
      </c>
      <c r="DS138" s="2">
        <v>0.7</v>
      </c>
      <c r="DT138" s="2">
        <v>0.7</v>
      </c>
      <c r="DU138" s="2">
        <v>0.9</v>
      </c>
      <c r="DV138" s="2">
        <v>0.9</v>
      </c>
      <c r="DW138" s="2">
        <v>1</v>
      </c>
      <c r="DX138" s="2">
        <v>1.1000000000000001</v>
      </c>
      <c r="DY138" s="2">
        <v>1.1000000000000001</v>
      </c>
      <c r="DZ138" s="2">
        <v>1</v>
      </c>
      <c r="EA138" s="2">
        <v>0.9</v>
      </c>
      <c r="EB138" s="2">
        <v>0.9</v>
      </c>
      <c r="EC138" s="2">
        <v>1.3</v>
      </c>
      <c r="ED138" s="2">
        <v>0.7</v>
      </c>
      <c r="EE138" s="2">
        <v>0.6</v>
      </c>
      <c r="EF138" s="2">
        <v>0.8</v>
      </c>
      <c r="EG138" s="2">
        <v>0.9</v>
      </c>
      <c r="EH138" s="2">
        <v>1</v>
      </c>
      <c r="EI138" s="2">
        <v>0.9</v>
      </c>
      <c r="EJ138" s="2">
        <v>1.1000000000000001</v>
      </c>
      <c r="EK138" s="2">
        <v>1.1000000000000001</v>
      </c>
      <c r="EL138" s="2">
        <v>1.1000000000000001</v>
      </c>
      <c r="EM138" s="2">
        <v>1</v>
      </c>
      <c r="EN138" s="2">
        <v>0.9</v>
      </c>
      <c r="EO138" s="2">
        <v>1.3</v>
      </c>
      <c r="EP138" s="2">
        <v>0.8</v>
      </c>
      <c r="EQ138" s="2">
        <v>0.7</v>
      </c>
      <c r="ER138" s="2">
        <v>0.9</v>
      </c>
      <c r="ES138" s="2">
        <v>0.9</v>
      </c>
      <c r="ET138" s="2">
        <v>1</v>
      </c>
      <c r="EU138" s="2">
        <v>1</v>
      </c>
      <c r="EV138" s="2">
        <v>1.2</v>
      </c>
      <c r="EW138" s="2">
        <v>1.2</v>
      </c>
      <c r="EX138" s="2">
        <v>1.2</v>
      </c>
      <c r="EY138" s="2">
        <v>1.2</v>
      </c>
      <c r="EZ138" s="2">
        <v>1.2</v>
      </c>
      <c r="FA138" s="2">
        <v>1.5</v>
      </c>
      <c r="FB138" s="2">
        <v>1.1000000000000001</v>
      </c>
      <c r="FC138" s="2">
        <v>1.1000000000000001</v>
      </c>
      <c r="FD138" s="2">
        <v>1.2</v>
      </c>
      <c r="FE138" s="2">
        <v>1.2</v>
      </c>
      <c r="FF138" s="2">
        <v>1.4</v>
      </c>
      <c r="FG138" s="2">
        <v>1.4</v>
      </c>
      <c r="FH138" s="2">
        <v>1.7</v>
      </c>
      <c r="FI138" s="2">
        <v>2.1</v>
      </c>
      <c r="FJ138" s="2">
        <v>1.7</v>
      </c>
      <c r="FK138" s="2">
        <v>1.9</v>
      </c>
      <c r="FL138" s="2">
        <v>1.8</v>
      </c>
      <c r="FM138" s="2">
        <v>2.2999999999999998</v>
      </c>
      <c r="FN138" s="2">
        <v>1.6</v>
      </c>
      <c r="FO138" s="2">
        <v>1.6</v>
      </c>
      <c r="FP138" s="2">
        <v>1.7</v>
      </c>
      <c r="FQ138" s="2">
        <v>1.6</v>
      </c>
      <c r="FR138" s="2">
        <v>1.8</v>
      </c>
      <c r="FS138" s="2">
        <v>1.7</v>
      </c>
      <c r="FT138" s="2">
        <v>1.6</v>
      </c>
      <c r="FU138" s="2">
        <v>1.6</v>
      </c>
      <c r="FV138" s="2">
        <v>1.4</v>
      </c>
      <c r="FW138" s="2">
        <v>1.6</v>
      </c>
      <c r="FX138" s="2">
        <v>1.5</v>
      </c>
      <c r="FY138" s="2">
        <v>2</v>
      </c>
      <c r="FZ138" s="2">
        <v>1.4</v>
      </c>
      <c r="GA138" s="2">
        <v>1.2</v>
      </c>
      <c r="GB138" s="2">
        <v>1.3</v>
      </c>
      <c r="GC138" s="2">
        <v>1.4</v>
      </c>
      <c r="GD138" s="2">
        <v>1.5</v>
      </c>
      <c r="GE138" s="2">
        <v>1.5</v>
      </c>
      <c r="GF138" s="2">
        <v>1.8</v>
      </c>
      <c r="GG138" s="2">
        <v>2</v>
      </c>
      <c r="GH138" s="2">
        <v>1.8</v>
      </c>
      <c r="GI138" s="2">
        <v>1.9</v>
      </c>
      <c r="GJ138" s="2">
        <v>1.8</v>
      </c>
      <c r="GK138" s="2">
        <v>2.2000000000000002</v>
      </c>
      <c r="GL138" s="2">
        <v>1.7</v>
      </c>
      <c r="GM138" s="2">
        <v>1.5</v>
      </c>
      <c r="GN138" s="2">
        <v>1.8</v>
      </c>
      <c r="GO138" s="2">
        <v>2.1</v>
      </c>
      <c r="GP138" s="2">
        <v>2.1</v>
      </c>
      <c r="GQ138" s="2">
        <v>2.2000000000000002</v>
      </c>
      <c r="GR138" s="2">
        <v>2.5</v>
      </c>
      <c r="GS138" s="2">
        <v>2.7</v>
      </c>
      <c r="GT138" s="2">
        <v>2.5</v>
      </c>
      <c r="GU138" s="2">
        <v>2.7</v>
      </c>
      <c r="GV138" s="2">
        <v>2.4</v>
      </c>
      <c r="GW138" s="2">
        <v>3</v>
      </c>
      <c r="GX138" s="2">
        <v>2.7</v>
      </c>
      <c r="GY138" s="2">
        <v>2.1</v>
      </c>
      <c r="GZ138" s="2">
        <v>2.2999999999999998</v>
      </c>
      <c r="HA138" s="2">
        <v>2.1</v>
      </c>
      <c r="HB138" s="2">
        <v>2.4</v>
      </c>
      <c r="HC138" s="2">
        <v>2.2999999999999998</v>
      </c>
      <c r="HD138" s="2">
        <v>2.8</v>
      </c>
      <c r="HE138" s="2">
        <v>2.9</v>
      </c>
      <c r="HF138" s="2">
        <v>2.8</v>
      </c>
      <c r="HG138" s="2">
        <v>2.7</v>
      </c>
      <c r="HH138" s="2">
        <v>2.7</v>
      </c>
      <c r="HI138" s="2">
        <v>3.3</v>
      </c>
      <c r="HJ138" s="2">
        <v>2.2999999999999998</v>
      </c>
      <c r="HK138" s="2">
        <v>2.1</v>
      </c>
      <c r="HL138" s="2">
        <v>2.4</v>
      </c>
      <c r="HM138" s="2">
        <v>2.4</v>
      </c>
      <c r="HN138" s="2">
        <v>2.7</v>
      </c>
      <c r="HO138" s="2">
        <v>3</v>
      </c>
      <c r="HP138" s="2">
        <v>2.6</v>
      </c>
      <c r="HQ138" s="2">
        <v>2.7</v>
      </c>
      <c r="HR138" s="2">
        <v>2.4</v>
      </c>
      <c r="HS138" s="2">
        <v>2.7</v>
      </c>
      <c r="HT138" s="2">
        <v>2.6</v>
      </c>
      <c r="HU138" s="2">
        <v>3.2</v>
      </c>
      <c r="HV138" s="2">
        <v>2.2999999999999998</v>
      </c>
      <c r="HW138" s="2">
        <v>2.1</v>
      </c>
      <c r="HX138" s="2">
        <v>2.4</v>
      </c>
      <c r="HY138" s="2">
        <v>2.4</v>
      </c>
      <c r="HZ138" s="2">
        <v>2.8</v>
      </c>
      <c r="IA138" s="2">
        <v>2.9</v>
      </c>
      <c r="IB138" s="2">
        <v>3.3</v>
      </c>
      <c r="IC138" s="2">
        <v>3.5</v>
      </c>
      <c r="ID138" s="2">
        <v>3.1</v>
      </c>
      <c r="IE138" s="2">
        <v>3.3</v>
      </c>
      <c r="IF138" s="2">
        <v>3.2</v>
      </c>
      <c r="IG138" s="2">
        <v>3.4</v>
      </c>
      <c r="IH138" s="2">
        <v>2.9</v>
      </c>
      <c r="II138" s="2">
        <v>2.7</v>
      </c>
      <c r="IJ138" s="2">
        <v>2.9</v>
      </c>
      <c r="IK138" s="2">
        <v>3.4</v>
      </c>
      <c r="IL138" s="2">
        <v>3.6</v>
      </c>
      <c r="IM138" s="2">
        <v>3.8</v>
      </c>
      <c r="IN138" s="2">
        <v>4.4000000000000004</v>
      </c>
      <c r="IO138" s="2">
        <v>4.5999999999999996</v>
      </c>
      <c r="IP138" s="2">
        <v>4</v>
      </c>
      <c r="IQ138" s="2">
        <v>3.5</v>
      </c>
      <c r="IR138" s="2">
        <v>3.7</v>
      </c>
      <c r="IS138" s="2">
        <v>4</v>
      </c>
      <c r="IT138" s="2">
        <v>3.3</v>
      </c>
      <c r="IU138" s="2">
        <v>2.9</v>
      </c>
      <c r="IV138" s="2">
        <v>3.3</v>
      </c>
      <c r="IW138" s="2">
        <v>3.1</v>
      </c>
      <c r="IX138" s="2">
        <v>3.4</v>
      </c>
      <c r="IY138" s="2">
        <v>3.3</v>
      </c>
      <c r="IZ138" s="2">
        <v>3.6</v>
      </c>
      <c r="JA138" s="2">
        <v>4.0999999999999996</v>
      </c>
      <c r="JB138" s="2">
        <v>3.8</v>
      </c>
      <c r="JC138" s="2">
        <v>4.0999999999999996</v>
      </c>
      <c r="JD138" s="2">
        <v>4.0999999999999996</v>
      </c>
      <c r="JE138" s="2">
        <v>4.5</v>
      </c>
      <c r="JF138" s="2">
        <v>3.1</v>
      </c>
      <c r="JG138" s="2">
        <v>2.9</v>
      </c>
      <c r="JH138" s="2">
        <v>3</v>
      </c>
      <c r="JI138" s="2">
        <v>3.1</v>
      </c>
      <c r="JJ138" s="2">
        <v>3.6</v>
      </c>
      <c r="JK138" s="2">
        <v>3.8</v>
      </c>
      <c r="JL138" s="2">
        <v>4</v>
      </c>
      <c r="JM138" s="2">
        <v>4.2</v>
      </c>
      <c r="JN138" s="2">
        <v>4</v>
      </c>
      <c r="JO138" s="2">
        <v>4.3</v>
      </c>
      <c r="JP138" s="2">
        <v>3.9</v>
      </c>
      <c r="JQ138" s="2">
        <v>4.8</v>
      </c>
      <c r="JR138" s="2">
        <v>3.1</v>
      </c>
      <c r="JS138" s="2">
        <v>3.1</v>
      </c>
      <c r="JT138" s="2">
        <v>3.1</v>
      </c>
      <c r="JU138" s="2">
        <v>3.2</v>
      </c>
      <c r="JV138" s="2">
        <v>3.5</v>
      </c>
      <c r="JW138" s="2">
        <v>3.6</v>
      </c>
      <c r="JX138" s="2">
        <v>4.2</v>
      </c>
      <c r="JY138" s="2">
        <v>4.8</v>
      </c>
      <c r="JZ138" s="2">
        <v>4.5</v>
      </c>
      <c r="KA138" s="2">
        <v>4.4000000000000004</v>
      </c>
      <c r="KB138" s="2">
        <v>4.0999999999999996</v>
      </c>
      <c r="KC138" s="2">
        <v>5.2</v>
      </c>
      <c r="KD138" s="2">
        <v>3.7</v>
      </c>
      <c r="KE138" s="2">
        <v>3.4</v>
      </c>
      <c r="KF138" s="2">
        <v>4.2</v>
      </c>
      <c r="KG138" s="2">
        <v>3.7</v>
      </c>
      <c r="KH138" s="2">
        <v>4.5</v>
      </c>
      <c r="KI138" s="2">
        <v>4.5</v>
      </c>
      <c r="KJ138" s="2">
        <v>4.9000000000000004</v>
      </c>
      <c r="KK138" s="2">
        <v>4.9000000000000004</v>
      </c>
      <c r="KL138" s="2">
        <v>4.5999999999999996</v>
      </c>
      <c r="KM138" s="2">
        <v>4.4000000000000004</v>
      </c>
      <c r="KN138" s="2">
        <v>4.0999999999999996</v>
      </c>
      <c r="KO138" s="2">
        <v>5.4</v>
      </c>
      <c r="KP138" s="2">
        <v>3.6</v>
      </c>
      <c r="KQ138" s="2">
        <v>3.3</v>
      </c>
      <c r="KR138" s="2">
        <v>3.8</v>
      </c>
      <c r="KS138" s="2">
        <v>3.9</v>
      </c>
      <c r="KT138" s="2">
        <v>4.3</v>
      </c>
      <c r="KU138" s="2">
        <v>4.9000000000000004</v>
      </c>
      <c r="KV138" s="2">
        <v>4.8</v>
      </c>
      <c r="KW138" s="2">
        <v>5.0999999999999996</v>
      </c>
      <c r="KX138" s="2">
        <v>4.5</v>
      </c>
      <c r="KY138" s="2">
        <v>5</v>
      </c>
      <c r="KZ138" s="2">
        <v>5.2</v>
      </c>
      <c r="LA138" s="2">
        <v>6.9</v>
      </c>
      <c r="LB138" s="2">
        <v>4.2</v>
      </c>
      <c r="LC138" s="2">
        <v>4.3</v>
      </c>
      <c r="LD138" s="2">
        <v>4.0999999999999996</v>
      </c>
      <c r="LE138" s="2">
        <v>4.5999999999999996</v>
      </c>
      <c r="LF138" s="2">
        <v>4.8</v>
      </c>
      <c r="LG138" s="2">
        <v>5.4</v>
      </c>
      <c r="LH138" s="2">
        <v>5.5</v>
      </c>
      <c r="LI138" s="2">
        <v>6</v>
      </c>
      <c r="LJ138" s="2">
        <v>5.5</v>
      </c>
      <c r="LK138" s="2">
        <v>5.8</v>
      </c>
      <c r="LL138" s="2">
        <v>5.3</v>
      </c>
      <c r="LM138" s="2">
        <v>6.5</v>
      </c>
      <c r="LN138" s="2">
        <v>4.4000000000000004</v>
      </c>
      <c r="LO138" s="2">
        <v>4</v>
      </c>
      <c r="LP138" s="2">
        <v>4.5999999999999996</v>
      </c>
      <c r="LQ138" s="2">
        <v>4</v>
      </c>
      <c r="LR138" s="2">
        <v>4.8</v>
      </c>
      <c r="LS138" s="2">
        <v>4.4000000000000004</v>
      </c>
      <c r="LT138" s="2">
        <v>4.8</v>
      </c>
      <c r="LU138" s="2">
        <v>5.4</v>
      </c>
      <c r="LV138" s="2">
        <v>5.3</v>
      </c>
      <c r="LW138" s="2">
        <v>4.9000000000000004</v>
      </c>
      <c r="LX138" s="2">
        <v>4.4000000000000004</v>
      </c>
      <c r="LY138" s="2">
        <v>8</v>
      </c>
      <c r="LZ138" s="2">
        <v>3.4</v>
      </c>
      <c r="MA138" s="2">
        <v>3.8</v>
      </c>
      <c r="MB138" s="2">
        <v>3.8</v>
      </c>
      <c r="MC138" s="2">
        <v>3.9</v>
      </c>
      <c r="MD138" s="2">
        <v>4.7</v>
      </c>
      <c r="ME138" s="2">
        <v>4.8</v>
      </c>
      <c r="MF138" s="2">
        <v>5.8</v>
      </c>
      <c r="MG138" s="2">
        <v>5.5</v>
      </c>
      <c r="MH138" s="2">
        <v>5</v>
      </c>
      <c r="MI138" s="2">
        <v>4.8</v>
      </c>
      <c r="MJ138" s="2">
        <v>4.9000000000000004</v>
      </c>
      <c r="MK138" s="2">
        <v>9.1</v>
      </c>
      <c r="ML138" s="2">
        <v>3.7</v>
      </c>
      <c r="MM138" s="2">
        <v>3.5</v>
      </c>
      <c r="MN138" s="2">
        <v>4.2</v>
      </c>
      <c r="MO138" s="2">
        <v>3.7</v>
      </c>
      <c r="MP138" s="2">
        <v>5</v>
      </c>
    </row>
    <row r="139" spans="1:354" x14ac:dyDescent="0.25">
      <c r="A139" t="s">
        <v>137</v>
      </c>
      <c r="B139" s="12" t="s">
        <v>357</v>
      </c>
      <c r="C139" t="s">
        <v>216</v>
      </c>
      <c r="D139" t="str">
        <f t="shared" si="1"/>
        <v>Clothing, footwear &amp; personal accessory retailing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>
        <v>2.2999999999999998</v>
      </c>
      <c r="BZ139" s="2">
        <v>2.9</v>
      </c>
      <c r="CA139" s="2">
        <v>2.6</v>
      </c>
      <c r="CB139" s="2">
        <v>2.8</v>
      </c>
      <c r="CC139" s="2">
        <v>2.9</v>
      </c>
      <c r="CD139" s="2">
        <v>3</v>
      </c>
      <c r="CE139" s="2">
        <v>3.1</v>
      </c>
      <c r="CF139" s="2">
        <v>3</v>
      </c>
      <c r="CG139" s="2">
        <v>4.2</v>
      </c>
      <c r="CH139" s="2">
        <v>2.7</v>
      </c>
      <c r="CI139" s="2">
        <v>2.5</v>
      </c>
      <c r="CJ139" s="2">
        <v>2.4</v>
      </c>
      <c r="CK139" s="2">
        <v>2.5</v>
      </c>
      <c r="CL139" s="2">
        <v>2.8</v>
      </c>
      <c r="CM139" s="2">
        <v>3.2</v>
      </c>
      <c r="CN139" s="2">
        <v>3.4</v>
      </c>
      <c r="CO139" s="2">
        <v>3.5</v>
      </c>
      <c r="CP139" s="2">
        <v>3.8</v>
      </c>
      <c r="CQ139" s="2">
        <v>3.5</v>
      </c>
      <c r="CR139" s="2">
        <v>3.5</v>
      </c>
      <c r="CS139" s="2">
        <v>5.3</v>
      </c>
      <c r="CT139" s="2">
        <v>3.5</v>
      </c>
      <c r="CU139" s="2">
        <v>2.8</v>
      </c>
      <c r="CV139" s="2">
        <v>3.5</v>
      </c>
      <c r="CW139" s="2">
        <v>4</v>
      </c>
      <c r="CX139" s="2">
        <v>4.3</v>
      </c>
      <c r="CY139" s="2">
        <v>4.5999999999999996</v>
      </c>
      <c r="CZ139" s="2">
        <v>6</v>
      </c>
      <c r="DA139" s="2">
        <v>5.3</v>
      </c>
      <c r="DB139" s="2">
        <v>5.5</v>
      </c>
      <c r="DC139" s="2">
        <v>5.7</v>
      </c>
      <c r="DD139" s="2">
        <v>4.9000000000000004</v>
      </c>
      <c r="DE139" s="2">
        <v>6.4</v>
      </c>
      <c r="DF139" s="2">
        <v>4</v>
      </c>
      <c r="DG139" s="2">
        <v>3.7</v>
      </c>
      <c r="DH139" s="2">
        <v>4</v>
      </c>
      <c r="DI139" s="2">
        <v>4.5999999999999996</v>
      </c>
      <c r="DJ139" s="2">
        <v>5.5</v>
      </c>
      <c r="DK139" s="2">
        <v>5.7</v>
      </c>
      <c r="DL139" s="2">
        <v>7</v>
      </c>
      <c r="DM139" s="2">
        <v>6.1</v>
      </c>
      <c r="DN139" s="2">
        <v>5.2</v>
      </c>
      <c r="DO139" s="2">
        <v>5.6</v>
      </c>
      <c r="DP139" s="2">
        <v>4.9000000000000004</v>
      </c>
      <c r="DQ139" s="2">
        <v>7.7</v>
      </c>
      <c r="DR139" s="2">
        <v>4.4000000000000004</v>
      </c>
      <c r="DS139" s="2">
        <v>4.3</v>
      </c>
      <c r="DT139" s="2">
        <v>4.0999999999999996</v>
      </c>
      <c r="DU139" s="2">
        <v>5.2</v>
      </c>
      <c r="DV139" s="2">
        <v>5.8</v>
      </c>
      <c r="DW139" s="2">
        <v>6.3</v>
      </c>
      <c r="DX139" s="2">
        <v>7.6</v>
      </c>
      <c r="DY139" s="2">
        <v>6.2</v>
      </c>
      <c r="DZ139" s="2">
        <v>5.4</v>
      </c>
      <c r="EA139" s="2">
        <v>5.3</v>
      </c>
      <c r="EB139" s="2">
        <v>5.4</v>
      </c>
      <c r="EC139" s="2">
        <v>7.6</v>
      </c>
      <c r="ED139" s="2">
        <v>4.2</v>
      </c>
      <c r="EE139" s="2">
        <v>3.9</v>
      </c>
      <c r="EF139" s="2">
        <v>4.5999999999999996</v>
      </c>
      <c r="EG139" s="2">
        <v>4.8</v>
      </c>
      <c r="EH139" s="2">
        <v>5.8</v>
      </c>
      <c r="EI139" s="2">
        <v>6.1</v>
      </c>
      <c r="EJ139" s="2">
        <v>7</v>
      </c>
      <c r="EK139" s="2">
        <v>6.5</v>
      </c>
      <c r="EL139" s="2">
        <v>6.7</v>
      </c>
      <c r="EM139" s="2">
        <v>6.4</v>
      </c>
      <c r="EN139" s="2">
        <v>7</v>
      </c>
      <c r="EO139" s="2">
        <v>7.9</v>
      </c>
      <c r="EP139" s="2">
        <v>5.0999999999999996</v>
      </c>
      <c r="EQ139" s="2">
        <v>5.2</v>
      </c>
      <c r="ER139" s="2">
        <v>5.0999999999999996</v>
      </c>
      <c r="ES139" s="2">
        <v>4.5999999999999996</v>
      </c>
      <c r="ET139" s="2">
        <v>5.4</v>
      </c>
      <c r="EU139" s="2">
        <v>6</v>
      </c>
      <c r="EV139" s="2">
        <v>6.9</v>
      </c>
      <c r="EW139" s="2">
        <v>6.6</v>
      </c>
      <c r="EX139" s="2">
        <v>6</v>
      </c>
      <c r="EY139" s="2">
        <v>6.1</v>
      </c>
      <c r="EZ139" s="2">
        <v>6.3</v>
      </c>
      <c r="FA139" s="2">
        <v>8.1999999999999993</v>
      </c>
      <c r="FB139" s="2">
        <v>5.6</v>
      </c>
      <c r="FC139" s="2">
        <v>5.3</v>
      </c>
      <c r="FD139" s="2">
        <v>6.2</v>
      </c>
      <c r="FE139" s="2">
        <v>6.7</v>
      </c>
      <c r="FF139" s="2">
        <v>7.9</v>
      </c>
      <c r="FG139" s="2">
        <v>9.1</v>
      </c>
      <c r="FH139" s="2">
        <v>9.4</v>
      </c>
      <c r="FI139" s="2">
        <v>10.3</v>
      </c>
      <c r="FJ139" s="2">
        <v>8.6</v>
      </c>
      <c r="FK139" s="2">
        <v>9.1999999999999993</v>
      </c>
      <c r="FL139" s="2">
        <v>9.1999999999999993</v>
      </c>
      <c r="FM139" s="2">
        <v>12.9</v>
      </c>
      <c r="FN139" s="2">
        <v>7</v>
      </c>
      <c r="FO139" s="2">
        <v>6.6</v>
      </c>
      <c r="FP139" s="2">
        <v>7.7</v>
      </c>
      <c r="FQ139" s="2">
        <v>7.4</v>
      </c>
      <c r="FR139" s="2">
        <v>7.9</v>
      </c>
      <c r="FS139" s="2">
        <v>7.9</v>
      </c>
      <c r="FT139" s="2">
        <v>7.7</v>
      </c>
      <c r="FU139" s="2">
        <v>7.7</v>
      </c>
      <c r="FV139" s="2">
        <v>7.1</v>
      </c>
      <c r="FW139" s="2">
        <v>6.4</v>
      </c>
      <c r="FX139" s="2">
        <v>5.8</v>
      </c>
      <c r="FY139" s="2">
        <v>8.4</v>
      </c>
      <c r="FZ139" s="2">
        <v>4.9000000000000004</v>
      </c>
      <c r="GA139" s="2">
        <v>4.3</v>
      </c>
      <c r="GB139" s="2">
        <v>4.5999999999999996</v>
      </c>
      <c r="GC139" s="2">
        <v>5.4</v>
      </c>
      <c r="GD139" s="2">
        <v>6</v>
      </c>
      <c r="GE139" s="2">
        <v>5.9</v>
      </c>
      <c r="GF139" s="2">
        <v>6.5</v>
      </c>
      <c r="GG139" s="2">
        <v>6.4</v>
      </c>
      <c r="GH139" s="2">
        <v>6.2</v>
      </c>
      <c r="GI139" s="2">
        <v>5.9</v>
      </c>
      <c r="GJ139" s="2">
        <v>6.4</v>
      </c>
      <c r="GK139" s="2">
        <v>7.9</v>
      </c>
      <c r="GL139" s="2">
        <v>4.2</v>
      </c>
      <c r="GM139" s="2">
        <v>4</v>
      </c>
      <c r="GN139" s="2">
        <v>4.5</v>
      </c>
      <c r="GO139" s="2">
        <v>5</v>
      </c>
      <c r="GP139" s="2">
        <v>5.2</v>
      </c>
      <c r="GQ139" s="2">
        <v>5.7</v>
      </c>
      <c r="GR139" s="2">
        <v>6.4</v>
      </c>
      <c r="GS139" s="2">
        <v>6.8</v>
      </c>
      <c r="GT139" s="2">
        <v>6.2</v>
      </c>
      <c r="GU139" s="2">
        <v>6.9</v>
      </c>
      <c r="GV139" s="2">
        <v>6.4</v>
      </c>
      <c r="GW139" s="2">
        <v>7.5</v>
      </c>
      <c r="GX139" s="2">
        <v>5.9</v>
      </c>
      <c r="GY139" s="2">
        <v>5</v>
      </c>
      <c r="GZ139" s="2">
        <v>5.6</v>
      </c>
      <c r="HA139" s="2">
        <v>5.4</v>
      </c>
      <c r="HB139" s="2">
        <v>6</v>
      </c>
      <c r="HC139" s="2">
        <v>6.1</v>
      </c>
      <c r="HD139" s="2">
        <v>7.1</v>
      </c>
      <c r="HE139" s="2">
        <v>6.9</v>
      </c>
      <c r="HF139" s="2">
        <v>6.7</v>
      </c>
      <c r="HG139" s="2">
        <v>7.8</v>
      </c>
      <c r="HH139" s="2">
        <v>7.5</v>
      </c>
      <c r="HI139" s="2">
        <v>9.1999999999999993</v>
      </c>
      <c r="HJ139" s="2">
        <v>5.8</v>
      </c>
      <c r="HK139" s="2">
        <v>5.5</v>
      </c>
      <c r="HL139" s="2">
        <v>6</v>
      </c>
      <c r="HM139" s="2">
        <v>6.4</v>
      </c>
      <c r="HN139" s="2">
        <v>7</v>
      </c>
      <c r="HO139" s="2">
        <v>8.5</v>
      </c>
      <c r="HP139" s="2">
        <v>8</v>
      </c>
      <c r="HQ139" s="2">
        <v>8.6</v>
      </c>
      <c r="HR139" s="2">
        <v>7.9</v>
      </c>
      <c r="HS139" s="2">
        <v>8.6</v>
      </c>
      <c r="HT139" s="2">
        <v>8.3000000000000007</v>
      </c>
      <c r="HU139" s="2">
        <v>11.5</v>
      </c>
      <c r="HV139" s="2">
        <v>6.9</v>
      </c>
      <c r="HW139" s="2">
        <v>6.5</v>
      </c>
      <c r="HX139" s="2">
        <v>7.6</v>
      </c>
      <c r="HY139" s="2">
        <v>7.6</v>
      </c>
      <c r="HZ139" s="2">
        <v>8.6999999999999993</v>
      </c>
      <c r="IA139" s="2">
        <v>9</v>
      </c>
      <c r="IB139" s="2">
        <v>10</v>
      </c>
      <c r="IC139" s="2">
        <v>10.3</v>
      </c>
      <c r="ID139" s="2">
        <v>9.5</v>
      </c>
      <c r="IE139" s="2">
        <v>9.8000000000000007</v>
      </c>
      <c r="IF139" s="2">
        <v>9.5</v>
      </c>
      <c r="IG139" s="2">
        <v>11.8</v>
      </c>
      <c r="IH139" s="2">
        <v>8</v>
      </c>
      <c r="II139" s="2">
        <v>7.2</v>
      </c>
      <c r="IJ139" s="2">
        <v>7.6</v>
      </c>
      <c r="IK139" s="2">
        <v>8.1</v>
      </c>
      <c r="IL139" s="2">
        <v>9.4</v>
      </c>
      <c r="IM139" s="2">
        <v>9.5</v>
      </c>
      <c r="IN139" s="2">
        <v>10.6</v>
      </c>
      <c r="IO139" s="2">
        <v>10.8</v>
      </c>
      <c r="IP139" s="2">
        <v>9.8000000000000007</v>
      </c>
      <c r="IQ139" s="2">
        <v>9.4</v>
      </c>
      <c r="IR139" s="2">
        <v>9.6</v>
      </c>
      <c r="IS139" s="2">
        <v>11.2</v>
      </c>
      <c r="IT139" s="2">
        <v>7.4</v>
      </c>
      <c r="IU139" s="2">
        <v>6.7</v>
      </c>
      <c r="IV139" s="2">
        <v>7.6</v>
      </c>
      <c r="IW139" s="2">
        <v>7.3</v>
      </c>
      <c r="IX139" s="2">
        <v>8.5</v>
      </c>
      <c r="IY139" s="2">
        <v>8.1999999999999993</v>
      </c>
      <c r="IZ139" s="2">
        <v>9.5</v>
      </c>
      <c r="JA139" s="2">
        <v>9.8000000000000007</v>
      </c>
      <c r="JB139" s="2">
        <v>8.9</v>
      </c>
      <c r="JC139" s="2">
        <v>9.9</v>
      </c>
      <c r="JD139" s="2">
        <v>9.1999999999999993</v>
      </c>
      <c r="JE139" s="2">
        <v>11.2</v>
      </c>
      <c r="JF139" s="2">
        <v>7.4</v>
      </c>
      <c r="JG139" s="2">
        <v>7</v>
      </c>
      <c r="JH139" s="2">
        <v>7.3</v>
      </c>
      <c r="JI139" s="2">
        <v>7.9</v>
      </c>
      <c r="JJ139" s="2">
        <v>9</v>
      </c>
      <c r="JK139" s="2">
        <v>10.1</v>
      </c>
      <c r="JL139" s="2">
        <v>10.6</v>
      </c>
      <c r="JM139" s="2">
        <v>10.5</v>
      </c>
      <c r="JN139" s="2">
        <v>10.1</v>
      </c>
      <c r="JO139" s="2">
        <v>9.8000000000000007</v>
      </c>
      <c r="JP139" s="2">
        <v>9.1999999999999993</v>
      </c>
      <c r="JQ139" s="2">
        <v>11.3</v>
      </c>
      <c r="JR139" s="2">
        <v>7.6</v>
      </c>
      <c r="JS139" s="2">
        <v>7</v>
      </c>
      <c r="JT139" s="2">
        <v>7.4</v>
      </c>
      <c r="JU139" s="2">
        <v>7.8</v>
      </c>
      <c r="JV139" s="2">
        <v>8.4</v>
      </c>
      <c r="JW139" s="2">
        <v>9.1</v>
      </c>
      <c r="JX139" s="2">
        <v>10.1</v>
      </c>
      <c r="JY139" s="2">
        <v>10.7</v>
      </c>
      <c r="JZ139" s="2">
        <v>10.199999999999999</v>
      </c>
      <c r="KA139" s="2">
        <v>9.8000000000000007</v>
      </c>
      <c r="KB139" s="2">
        <v>9.1</v>
      </c>
      <c r="KC139" s="2">
        <v>12.2</v>
      </c>
      <c r="KD139" s="2">
        <v>7.8</v>
      </c>
      <c r="KE139" s="2">
        <v>7.1</v>
      </c>
      <c r="KF139" s="2">
        <v>8.4</v>
      </c>
      <c r="KG139" s="2">
        <v>8.6</v>
      </c>
      <c r="KH139" s="2">
        <v>10.1</v>
      </c>
      <c r="KI139" s="2">
        <v>10.9</v>
      </c>
      <c r="KJ139" s="2">
        <v>11.8</v>
      </c>
      <c r="KK139" s="2">
        <v>12</v>
      </c>
      <c r="KL139" s="2">
        <v>10.7</v>
      </c>
      <c r="KM139" s="2">
        <v>10.6</v>
      </c>
      <c r="KN139" s="2">
        <v>10</v>
      </c>
      <c r="KO139" s="2">
        <v>13</v>
      </c>
      <c r="KP139" s="2">
        <v>8.8000000000000007</v>
      </c>
      <c r="KQ139" s="2">
        <v>8.6</v>
      </c>
      <c r="KR139" s="2">
        <v>9.3000000000000007</v>
      </c>
      <c r="KS139" s="2">
        <v>9.1999999999999993</v>
      </c>
      <c r="KT139" s="2">
        <v>10.9</v>
      </c>
      <c r="KU139" s="2">
        <v>12</v>
      </c>
      <c r="KV139" s="2">
        <v>12.4</v>
      </c>
      <c r="KW139" s="2">
        <v>12.6</v>
      </c>
      <c r="KX139" s="2">
        <v>11.7</v>
      </c>
      <c r="KY139" s="2">
        <v>12.3</v>
      </c>
      <c r="KZ139" s="2">
        <v>12</v>
      </c>
      <c r="LA139" s="2">
        <v>16</v>
      </c>
      <c r="LB139" s="2">
        <v>9.8000000000000007</v>
      </c>
      <c r="LC139" s="2">
        <v>9.3000000000000007</v>
      </c>
      <c r="LD139" s="2">
        <v>9.9</v>
      </c>
      <c r="LE139" s="2">
        <v>10.4</v>
      </c>
      <c r="LF139" s="2">
        <v>11.4</v>
      </c>
      <c r="LG139" s="2">
        <v>12.6</v>
      </c>
      <c r="LH139" s="2">
        <v>13.7</v>
      </c>
      <c r="LI139" s="2">
        <v>13.9</v>
      </c>
      <c r="LJ139" s="2">
        <v>13</v>
      </c>
      <c r="LK139" s="2">
        <v>12.9</v>
      </c>
      <c r="LL139" s="2">
        <v>12.3</v>
      </c>
      <c r="LM139" s="2">
        <v>16.5</v>
      </c>
      <c r="LN139" s="2">
        <v>10.199999999999999</v>
      </c>
      <c r="LO139" s="2">
        <v>8.9</v>
      </c>
      <c r="LP139" s="2">
        <v>11.4</v>
      </c>
      <c r="LQ139" s="2">
        <v>10.1</v>
      </c>
      <c r="LR139" s="2">
        <v>11.9</v>
      </c>
      <c r="LS139" s="2">
        <v>11.8</v>
      </c>
      <c r="LT139" s="2">
        <v>13.2</v>
      </c>
      <c r="LU139" s="2">
        <v>13.8</v>
      </c>
      <c r="LV139" s="2">
        <v>12.7</v>
      </c>
      <c r="LW139" s="2">
        <v>12</v>
      </c>
      <c r="LX139" s="2">
        <v>10.9</v>
      </c>
      <c r="LY139" s="2">
        <v>17</v>
      </c>
      <c r="LZ139" s="2">
        <v>9.3000000000000007</v>
      </c>
      <c r="MA139" s="2">
        <v>9.1999999999999993</v>
      </c>
      <c r="MB139" s="2">
        <v>9.9</v>
      </c>
      <c r="MC139" s="2">
        <v>10.199999999999999</v>
      </c>
      <c r="MD139" s="2">
        <v>12.1</v>
      </c>
      <c r="ME139" s="2">
        <v>12.8</v>
      </c>
      <c r="MF139" s="2">
        <v>16.100000000000001</v>
      </c>
      <c r="MG139" s="2">
        <v>13.8</v>
      </c>
      <c r="MH139" s="2">
        <v>13.6</v>
      </c>
      <c r="MI139" s="2">
        <v>12.3</v>
      </c>
      <c r="MJ139" s="2">
        <v>11.7</v>
      </c>
      <c r="MK139" s="2">
        <v>17.8</v>
      </c>
      <c r="ML139" s="2">
        <v>9.5</v>
      </c>
      <c r="MM139" s="2">
        <v>8.8000000000000007</v>
      </c>
      <c r="MN139" s="2">
        <v>10.8</v>
      </c>
      <c r="MO139" s="2">
        <v>9.6999999999999993</v>
      </c>
      <c r="MP139" s="2">
        <v>11.9</v>
      </c>
    </row>
    <row r="140" spans="1:354" x14ac:dyDescent="0.25">
      <c r="A140" t="s">
        <v>138</v>
      </c>
      <c r="B140" s="12" t="s">
        <v>358</v>
      </c>
      <c r="C140" t="s">
        <v>216</v>
      </c>
      <c r="D140" t="str">
        <f t="shared" si="1"/>
        <v>Department stores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</row>
    <row r="141" spans="1:354" x14ac:dyDescent="0.25">
      <c r="A141" t="s">
        <v>139</v>
      </c>
      <c r="B141" s="12" t="s">
        <v>359</v>
      </c>
      <c r="C141" t="s">
        <v>216</v>
      </c>
      <c r="D141" t="str">
        <f t="shared" si="1"/>
        <v>Newspaper &amp; book retailing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>
        <v>1.8</v>
      </c>
      <c r="BZ141" s="2">
        <v>2</v>
      </c>
      <c r="CA141" s="2">
        <v>2.4</v>
      </c>
      <c r="CB141" s="2">
        <v>2.4</v>
      </c>
      <c r="CC141" s="2">
        <v>2.6</v>
      </c>
      <c r="CD141" s="2">
        <v>2.4</v>
      </c>
      <c r="CE141" s="2">
        <v>2.4</v>
      </c>
      <c r="CF141" s="2">
        <v>2.4</v>
      </c>
      <c r="CG141" s="2">
        <v>2.5</v>
      </c>
      <c r="CH141" s="2">
        <v>1.8</v>
      </c>
      <c r="CI141" s="2">
        <v>1.9</v>
      </c>
      <c r="CJ141" s="2">
        <v>1.9</v>
      </c>
      <c r="CK141" s="2">
        <v>2</v>
      </c>
      <c r="CL141" s="2">
        <v>2.2000000000000002</v>
      </c>
      <c r="CM141" s="2">
        <v>2.2000000000000002</v>
      </c>
      <c r="CN141" s="2">
        <v>2.7</v>
      </c>
      <c r="CO141" s="2">
        <v>3</v>
      </c>
      <c r="CP141" s="2">
        <v>2.4</v>
      </c>
      <c r="CQ141" s="2">
        <v>2.1</v>
      </c>
      <c r="CR141" s="2">
        <v>2.1</v>
      </c>
      <c r="CS141" s="2">
        <v>2.8</v>
      </c>
      <c r="CT141" s="2">
        <v>2.1</v>
      </c>
      <c r="CU141" s="2">
        <v>2.1</v>
      </c>
      <c r="CV141" s="2">
        <v>2.2000000000000002</v>
      </c>
      <c r="CW141" s="2">
        <v>2.2000000000000002</v>
      </c>
      <c r="CX141" s="2">
        <v>2.5</v>
      </c>
      <c r="CY141" s="2">
        <v>2.4</v>
      </c>
      <c r="CZ141" s="2">
        <v>2.5</v>
      </c>
      <c r="DA141" s="2">
        <v>2.6</v>
      </c>
      <c r="DB141" s="2">
        <v>2.2999999999999998</v>
      </c>
      <c r="DC141" s="2">
        <v>2.4</v>
      </c>
      <c r="DD141" s="2">
        <v>2.1</v>
      </c>
      <c r="DE141" s="2">
        <v>2.1</v>
      </c>
      <c r="DF141" s="2">
        <v>1.8</v>
      </c>
      <c r="DG141" s="2">
        <v>1.7</v>
      </c>
      <c r="DH141" s="2">
        <v>1.8</v>
      </c>
      <c r="DI141" s="2">
        <v>1.8</v>
      </c>
      <c r="DJ141" s="2">
        <v>2.2000000000000002</v>
      </c>
      <c r="DK141" s="2">
        <v>2.4</v>
      </c>
      <c r="DL141" s="2">
        <v>2.2999999999999998</v>
      </c>
      <c r="DM141" s="2">
        <v>2.4</v>
      </c>
      <c r="DN141" s="2">
        <v>2.4</v>
      </c>
      <c r="DO141" s="2">
        <v>2.6</v>
      </c>
      <c r="DP141" s="2">
        <v>2.4</v>
      </c>
      <c r="DQ141" s="2">
        <v>2.9</v>
      </c>
      <c r="DR141" s="2">
        <v>2.2000000000000002</v>
      </c>
      <c r="DS141" s="2">
        <v>2.5</v>
      </c>
      <c r="DT141" s="2">
        <v>3.1</v>
      </c>
      <c r="DU141" s="2">
        <v>2.9</v>
      </c>
      <c r="DV141" s="2">
        <v>3.4</v>
      </c>
      <c r="DW141" s="2">
        <v>3.1</v>
      </c>
      <c r="DX141" s="2">
        <v>3.3</v>
      </c>
      <c r="DY141" s="2">
        <v>3.3</v>
      </c>
      <c r="DZ141" s="2">
        <v>3.1</v>
      </c>
      <c r="EA141" s="2">
        <v>3</v>
      </c>
      <c r="EB141" s="2">
        <v>2.9</v>
      </c>
      <c r="EC141" s="2">
        <v>3.9</v>
      </c>
      <c r="ED141" s="2">
        <v>2.2999999999999998</v>
      </c>
      <c r="EE141" s="2">
        <v>2.6</v>
      </c>
      <c r="EF141" s="2">
        <v>2.5</v>
      </c>
      <c r="EG141" s="2">
        <v>2.4</v>
      </c>
      <c r="EH141" s="2">
        <v>2.4</v>
      </c>
      <c r="EI141" s="2">
        <v>2.5</v>
      </c>
      <c r="EJ141" s="2">
        <v>3.4</v>
      </c>
      <c r="EK141" s="2">
        <v>2.5</v>
      </c>
      <c r="EL141" s="2">
        <v>3.2</v>
      </c>
      <c r="EM141" s="2">
        <v>2.6</v>
      </c>
      <c r="EN141" s="2">
        <v>2.6</v>
      </c>
      <c r="EO141" s="2">
        <v>2.2000000000000002</v>
      </c>
      <c r="EP141" s="2">
        <v>1.8</v>
      </c>
      <c r="EQ141" s="2">
        <v>1.8</v>
      </c>
      <c r="ER141" s="2">
        <v>2.2999999999999998</v>
      </c>
      <c r="ES141" s="2">
        <v>2.1</v>
      </c>
      <c r="ET141" s="2">
        <v>2.4</v>
      </c>
      <c r="EU141" s="2">
        <v>2.4</v>
      </c>
      <c r="EV141" s="2">
        <v>2.8</v>
      </c>
      <c r="EW141" s="2">
        <v>2.9</v>
      </c>
      <c r="EX141" s="2">
        <v>2.7</v>
      </c>
      <c r="EY141" s="2">
        <v>3.3</v>
      </c>
      <c r="EZ141" s="2">
        <v>3.5</v>
      </c>
      <c r="FA141" s="2">
        <v>3.9</v>
      </c>
      <c r="FB141" s="2">
        <v>3.3</v>
      </c>
      <c r="FC141" s="2">
        <v>3.4</v>
      </c>
      <c r="FD141" s="2">
        <v>3.4</v>
      </c>
      <c r="FE141" s="2">
        <v>3.1</v>
      </c>
      <c r="FF141" s="2">
        <v>3.6</v>
      </c>
      <c r="FG141" s="2">
        <v>3.8</v>
      </c>
      <c r="FH141" s="2">
        <v>3.9</v>
      </c>
      <c r="FI141" s="2">
        <v>4.0999999999999996</v>
      </c>
      <c r="FJ141" s="2">
        <v>3.5</v>
      </c>
      <c r="FK141" s="2">
        <v>3.8</v>
      </c>
      <c r="FL141" s="2">
        <v>3.6</v>
      </c>
      <c r="FM141" s="2">
        <v>3.6</v>
      </c>
      <c r="FN141" s="2">
        <v>2.9</v>
      </c>
      <c r="FO141" s="2">
        <v>3</v>
      </c>
      <c r="FP141" s="2">
        <v>2.7</v>
      </c>
      <c r="FQ141" s="2">
        <v>2.9</v>
      </c>
      <c r="FR141" s="2">
        <v>2.8</v>
      </c>
      <c r="FS141" s="2">
        <v>2.8</v>
      </c>
      <c r="FT141" s="2">
        <v>2.8</v>
      </c>
      <c r="FU141" s="2">
        <v>2.9</v>
      </c>
      <c r="FV141" s="2">
        <v>2.6</v>
      </c>
      <c r="FW141" s="2">
        <v>2.9</v>
      </c>
      <c r="FX141" s="2">
        <v>2.5</v>
      </c>
      <c r="FY141" s="2">
        <v>2.5</v>
      </c>
      <c r="FZ141" s="2">
        <v>2.2999999999999998</v>
      </c>
      <c r="GA141" s="2">
        <v>2.1</v>
      </c>
      <c r="GB141" s="2">
        <v>2.1</v>
      </c>
      <c r="GC141" s="2">
        <v>2.8</v>
      </c>
      <c r="GD141" s="2">
        <v>2.7</v>
      </c>
      <c r="GE141" s="2">
        <v>3.4</v>
      </c>
      <c r="GF141" s="2">
        <v>3.2</v>
      </c>
      <c r="GG141" s="2">
        <v>3.5</v>
      </c>
      <c r="GH141" s="2">
        <v>3.3</v>
      </c>
      <c r="GI141" s="2">
        <v>3.7</v>
      </c>
      <c r="GJ141" s="2">
        <v>3.8</v>
      </c>
      <c r="GK141" s="2">
        <v>4</v>
      </c>
      <c r="GL141" s="2">
        <v>3.6</v>
      </c>
      <c r="GM141" s="2">
        <v>4</v>
      </c>
      <c r="GN141" s="2">
        <v>4.0999999999999996</v>
      </c>
      <c r="GO141" s="2">
        <v>3</v>
      </c>
      <c r="GP141" s="2">
        <v>3</v>
      </c>
      <c r="GQ141" s="2">
        <v>3.1</v>
      </c>
      <c r="GR141" s="2">
        <v>3.1</v>
      </c>
      <c r="GS141" s="2">
        <v>3.2</v>
      </c>
      <c r="GT141" s="2">
        <v>3.3</v>
      </c>
      <c r="GU141" s="2">
        <v>3.3</v>
      </c>
      <c r="GV141" s="2">
        <v>3.1</v>
      </c>
      <c r="GW141" s="2">
        <v>3.6</v>
      </c>
      <c r="GX141" s="2">
        <v>2.9</v>
      </c>
      <c r="GY141" s="2">
        <v>2.9</v>
      </c>
      <c r="GZ141" s="2">
        <v>3.1</v>
      </c>
      <c r="HA141" s="2">
        <v>3.3</v>
      </c>
      <c r="HB141" s="2">
        <v>3.5</v>
      </c>
      <c r="HC141" s="2">
        <v>3.5</v>
      </c>
      <c r="HD141" s="2">
        <v>3.2</v>
      </c>
      <c r="HE141" s="2">
        <v>3.3</v>
      </c>
      <c r="HF141" s="2">
        <v>3.4</v>
      </c>
      <c r="HG141" s="2">
        <v>3.3</v>
      </c>
      <c r="HH141" s="2">
        <v>3.5</v>
      </c>
      <c r="HI141" s="2">
        <v>3.4</v>
      </c>
      <c r="HJ141" s="2">
        <v>2.7</v>
      </c>
      <c r="HK141" s="2">
        <v>2.9</v>
      </c>
      <c r="HL141" s="2">
        <v>3</v>
      </c>
      <c r="HM141" s="2">
        <v>2.9</v>
      </c>
      <c r="HN141" s="2">
        <v>2.7</v>
      </c>
      <c r="HO141" s="2">
        <v>2.9</v>
      </c>
      <c r="HP141" s="2">
        <v>3.7</v>
      </c>
      <c r="HQ141" s="2">
        <v>4.0999999999999996</v>
      </c>
      <c r="HR141" s="2">
        <v>3.5</v>
      </c>
      <c r="HS141" s="2">
        <v>3.2</v>
      </c>
      <c r="HT141" s="2">
        <v>3.2</v>
      </c>
      <c r="HU141" s="2">
        <v>4.0999999999999996</v>
      </c>
      <c r="HV141" s="2">
        <v>2.7</v>
      </c>
      <c r="HW141" s="2">
        <v>2.7</v>
      </c>
      <c r="HX141" s="2">
        <v>2.9</v>
      </c>
      <c r="HY141" s="2">
        <v>2.4</v>
      </c>
      <c r="HZ141" s="2">
        <v>2.7</v>
      </c>
      <c r="IA141" s="2">
        <v>2.7</v>
      </c>
      <c r="IB141" s="2">
        <v>3</v>
      </c>
      <c r="IC141" s="2">
        <v>3.1</v>
      </c>
      <c r="ID141" s="2">
        <v>2.9</v>
      </c>
      <c r="IE141" s="2">
        <v>2.9</v>
      </c>
      <c r="IF141" s="2">
        <v>2.7</v>
      </c>
      <c r="IG141" s="2">
        <v>3.1</v>
      </c>
      <c r="IH141" s="2">
        <v>3.2</v>
      </c>
      <c r="II141" s="2">
        <v>3.2</v>
      </c>
      <c r="IJ141" s="2">
        <v>3.4</v>
      </c>
      <c r="IK141" s="2">
        <v>3.4</v>
      </c>
      <c r="IL141" s="2">
        <v>3.7</v>
      </c>
      <c r="IM141" s="2">
        <v>3.6</v>
      </c>
      <c r="IN141" s="2">
        <v>2.8</v>
      </c>
      <c r="IO141" s="2">
        <v>2.9</v>
      </c>
      <c r="IP141" s="2">
        <v>2.7</v>
      </c>
      <c r="IQ141" s="2">
        <v>2.6</v>
      </c>
      <c r="IR141" s="2">
        <v>2.5</v>
      </c>
      <c r="IS141" s="2">
        <v>2.9</v>
      </c>
      <c r="IT141" s="2">
        <v>2.2000000000000002</v>
      </c>
      <c r="IU141" s="2">
        <v>2.2999999999999998</v>
      </c>
      <c r="IV141" s="2">
        <v>2.2999999999999998</v>
      </c>
      <c r="IW141" s="2">
        <v>2.6</v>
      </c>
      <c r="IX141" s="2">
        <v>2.9</v>
      </c>
      <c r="IY141" s="2">
        <v>3</v>
      </c>
      <c r="IZ141" s="2">
        <v>3.2</v>
      </c>
      <c r="JA141" s="2">
        <v>3.1</v>
      </c>
      <c r="JB141" s="2">
        <v>3.1</v>
      </c>
      <c r="JC141" s="2">
        <v>2.9</v>
      </c>
      <c r="JD141" s="2">
        <v>2.8</v>
      </c>
      <c r="JE141" s="2">
        <v>3.7</v>
      </c>
      <c r="JF141" s="2">
        <v>2.6</v>
      </c>
      <c r="JG141" s="2">
        <v>2.8</v>
      </c>
      <c r="JH141" s="2">
        <v>2.9</v>
      </c>
      <c r="JI141" s="2">
        <v>2.7</v>
      </c>
      <c r="JJ141" s="2">
        <v>2.9</v>
      </c>
      <c r="JK141" s="2">
        <v>3</v>
      </c>
      <c r="JL141" s="2">
        <v>3.2</v>
      </c>
      <c r="JM141" s="2">
        <v>3.1</v>
      </c>
      <c r="JN141" s="2">
        <v>3</v>
      </c>
      <c r="JO141" s="2">
        <v>3.2</v>
      </c>
      <c r="JP141" s="2">
        <v>3</v>
      </c>
      <c r="JQ141" s="2">
        <v>3.8</v>
      </c>
      <c r="JR141" s="2">
        <v>3</v>
      </c>
      <c r="JS141" s="2">
        <v>2.8</v>
      </c>
      <c r="JT141" s="2">
        <v>3</v>
      </c>
      <c r="JU141" s="2">
        <v>3</v>
      </c>
      <c r="JV141" s="2">
        <v>3</v>
      </c>
      <c r="JW141" s="2">
        <v>3</v>
      </c>
      <c r="JX141" s="2">
        <v>2.9</v>
      </c>
      <c r="JY141" s="2">
        <v>3</v>
      </c>
      <c r="JZ141" s="2">
        <v>2.8</v>
      </c>
      <c r="KA141" s="2">
        <v>2.7</v>
      </c>
      <c r="KB141" s="2">
        <v>2.4</v>
      </c>
      <c r="KC141" s="2">
        <v>2.9</v>
      </c>
      <c r="KD141" s="2">
        <v>1.7</v>
      </c>
      <c r="KE141" s="2">
        <v>1.6</v>
      </c>
      <c r="KF141" s="2">
        <v>1.8</v>
      </c>
      <c r="KG141" s="2">
        <v>1.8</v>
      </c>
      <c r="KH141" s="2">
        <v>2</v>
      </c>
      <c r="KI141" s="2">
        <v>2.2000000000000002</v>
      </c>
      <c r="KJ141" s="2">
        <v>2.5</v>
      </c>
      <c r="KK141" s="2">
        <v>2.2999999999999998</v>
      </c>
      <c r="KL141" s="2">
        <v>2.2000000000000002</v>
      </c>
      <c r="KM141" s="2">
        <v>2.7</v>
      </c>
      <c r="KN141" s="2">
        <v>2.6</v>
      </c>
      <c r="KO141" s="2">
        <v>3.3</v>
      </c>
      <c r="KP141" s="2">
        <v>1.9</v>
      </c>
      <c r="KQ141" s="2">
        <v>2</v>
      </c>
      <c r="KR141" s="2">
        <v>2</v>
      </c>
      <c r="KS141" s="2">
        <v>2.1</v>
      </c>
      <c r="KT141" s="2">
        <v>2.4</v>
      </c>
      <c r="KU141" s="2">
        <v>2.5</v>
      </c>
      <c r="KV141" s="2">
        <v>2.5</v>
      </c>
      <c r="KW141" s="2">
        <v>2.4</v>
      </c>
      <c r="KX141" s="2">
        <v>2.4</v>
      </c>
      <c r="KY141" s="2">
        <v>2.6</v>
      </c>
      <c r="KZ141" s="2">
        <v>2.6</v>
      </c>
      <c r="LA141" s="2">
        <v>3.7</v>
      </c>
      <c r="LB141" s="2">
        <v>2</v>
      </c>
      <c r="LC141" s="2">
        <v>2.2999999999999998</v>
      </c>
      <c r="LD141" s="2">
        <v>2.2999999999999998</v>
      </c>
      <c r="LE141" s="2">
        <v>3.2</v>
      </c>
      <c r="LF141" s="2">
        <v>3.9</v>
      </c>
      <c r="LG141" s="2">
        <v>3.7</v>
      </c>
      <c r="LH141" s="2">
        <v>4</v>
      </c>
      <c r="LI141" s="2">
        <v>3.7</v>
      </c>
      <c r="LJ141" s="2">
        <v>3.6</v>
      </c>
      <c r="LK141" s="2">
        <v>3.6</v>
      </c>
      <c r="LL141" s="2">
        <v>3.3</v>
      </c>
      <c r="LM141" s="2">
        <v>4.7</v>
      </c>
      <c r="LN141" s="2">
        <v>3.6</v>
      </c>
      <c r="LO141" s="2">
        <v>2.8</v>
      </c>
      <c r="LP141" s="2">
        <v>2.9</v>
      </c>
      <c r="LQ141" s="2">
        <v>2.7</v>
      </c>
      <c r="LR141" s="2">
        <v>3</v>
      </c>
      <c r="LS141" s="2">
        <v>3.1</v>
      </c>
      <c r="LT141" s="2">
        <v>3.1</v>
      </c>
      <c r="LU141" s="2">
        <v>3</v>
      </c>
      <c r="LV141" s="2">
        <v>2.8</v>
      </c>
      <c r="LW141" s="2">
        <v>2.2999999999999998</v>
      </c>
      <c r="LX141" s="2">
        <v>2.5</v>
      </c>
      <c r="LY141" s="2">
        <v>3.7</v>
      </c>
      <c r="LZ141" s="2">
        <v>2.2999999999999998</v>
      </c>
      <c r="MA141" s="2">
        <v>1.7</v>
      </c>
      <c r="MB141" s="2">
        <v>1.7</v>
      </c>
      <c r="MC141" s="2">
        <v>1.6</v>
      </c>
      <c r="MD141" s="2">
        <v>2</v>
      </c>
      <c r="ME141" s="2">
        <v>1.9</v>
      </c>
      <c r="MF141" s="2">
        <v>2.7</v>
      </c>
      <c r="MG141" s="2">
        <v>2.4</v>
      </c>
      <c r="MH141" s="2">
        <v>2.2999999999999998</v>
      </c>
      <c r="MI141" s="2">
        <v>2.4</v>
      </c>
      <c r="MJ141" s="2">
        <v>2.4</v>
      </c>
      <c r="MK141" s="2">
        <v>3.1</v>
      </c>
      <c r="ML141" s="2">
        <v>3</v>
      </c>
      <c r="MM141" s="2">
        <v>2.7</v>
      </c>
      <c r="MN141" s="2">
        <v>2.9</v>
      </c>
      <c r="MO141" s="2">
        <v>2.8</v>
      </c>
      <c r="MP141" s="2">
        <v>2.8</v>
      </c>
    </row>
    <row r="142" spans="1:354" x14ac:dyDescent="0.25">
      <c r="A142" t="s">
        <v>140</v>
      </c>
      <c r="B142" s="12" t="s">
        <v>360</v>
      </c>
      <c r="C142" t="s">
        <v>216</v>
      </c>
      <c r="D142" t="str">
        <f t="shared" si="1"/>
        <v>Other recreational goods retailing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>
        <v>0.6</v>
      </c>
      <c r="BZ142" s="2">
        <v>1.1000000000000001</v>
      </c>
      <c r="CA142" s="2">
        <v>0.9</v>
      </c>
      <c r="CB142" s="2">
        <v>0.9</v>
      </c>
      <c r="CC142" s="2">
        <v>1.1000000000000001</v>
      </c>
      <c r="CD142" s="2">
        <v>1.2</v>
      </c>
      <c r="CE142" s="2">
        <v>1.2</v>
      </c>
      <c r="CF142" s="2">
        <v>1.2</v>
      </c>
      <c r="CG142" s="2">
        <v>1.4</v>
      </c>
      <c r="CH142" s="2">
        <v>1.1000000000000001</v>
      </c>
      <c r="CI142" s="2">
        <v>0.9</v>
      </c>
      <c r="CJ142" s="2">
        <v>1.1000000000000001</v>
      </c>
      <c r="CK142" s="2">
        <v>1.1000000000000001</v>
      </c>
      <c r="CL142" s="2">
        <v>1.2</v>
      </c>
      <c r="CM142" s="2">
        <v>1.3</v>
      </c>
      <c r="CN142" s="2">
        <v>1.5</v>
      </c>
      <c r="CO142" s="2">
        <v>1.5</v>
      </c>
      <c r="CP142" s="2">
        <v>1.3</v>
      </c>
      <c r="CQ142" s="2">
        <v>1.3</v>
      </c>
      <c r="CR142" s="2">
        <v>1.3</v>
      </c>
      <c r="CS142" s="2">
        <v>1.8</v>
      </c>
      <c r="CT142" s="2">
        <v>1.1000000000000001</v>
      </c>
      <c r="CU142" s="2">
        <v>1.1000000000000001</v>
      </c>
      <c r="CV142" s="2">
        <v>1.5</v>
      </c>
      <c r="CW142" s="2">
        <v>1.2</v>
      </c>
      <c r="CX142" s="2">
        <v>1.5</v>
      </c>
      <c r="CY142" s="2">
        <v>1.6</v>
      </c>
      <c r="CZ142" s="2">
        <v>1.7</v>
      </c>
      <c r="DA142" s="2">
        <v>1.8</v>
      </c>
      <c r="DB142" s="2">
        <v>1.6</v>
      </c>
      <c r="DC142" s="2">
        <v>1.7</v>
      </c>
      <c r="DD142" s="2">
        <v>1.7</v>
      </c>
      <c r="DE142" s="2">
        <v>2</v>
      </c>
      <c r="DF142" s="2">
        <v>1.1000000000000001</v>
      </c>
      <c r="DG142" s="2">
        <v>1.1000000000000001</v>
      </c>
      <c r="DH142" s="2">
        <v>1.5</v>
      </c>
      <c r="DI142" s="2">
        <v>1.6</v>
      </c>
      <c r="DJ142" s="2">
        <v>1.6</v>
      </c>
      <c r="DK142" s="2">
        <v>1.6</v>
      </c>
      <c r="DL142" s="2">
        <v>1.7</v>
      </c>
      <c r="DM142" s="2">
        <v>1.9</v>
      </c>
      <c r="DN142" s="2">
        <v>1.6</v>
      </c>
      <c r="DO142" s="2">
        <v>1.6</v>
      </c>
      <c r="DP142" s="2">
        <v>1.5</v>
      </c>
      <c r="DQ142" s="2">
        <v>2.2999999999999998</v>
      </c>
      <c r="DR142" s="2">
        <v>1.2</v>
      </c>
      <c r="DS142" s="2">
        <v>1.3</v>
      </c>
      <c r="DT142" s="2">
        <v>1.2</v>
      </c>
      <c r="DU142" s="2">
        <v>1.4</v>
      </c>
      <c r="DV142" s="2">
        <v>1.3</v>
      </c>
      <c r="DW142" s="2">
        <v>1.7</v>
      </c>
      <c r="DX142" s="2">
        <v>2.1</v>
      </c>
      <c r="DY142" s="2">
        <v>1.7</v>
      </c>
      <c r="DZ142" s="2">
        <v>1.6</v>
      </c>
      <c r="EA142" s="2">
        <v>1.4</v>
      </c>
      <c r="EB142" s="2">
        <v>1.6</v>
      </c>
      <c r="EC142" s="2">
        <v>2.2000000000000002</v>
      </c>
      <c r="ED142" s="2">
        <v>1.1000000000000001</v>
      </c>
      <c r="EE142" s="2">
        <v>1.1000000000000001</v>
      </c>
      <c r="EF142" s="2">
        <v>1.5</v>
      </c>
      <c r="EG142" s="2">
        <v>1.6</v>
      </c>
      <c r="EH142" s="2">
        <v>1.7</v>
      </c>
      <c r="EI142" s="2">
        <v>1.4</v>
      </c>
      <c r="EJ142" s="2">
        <v>1.7</v>
      </c>
      <c r="EK142" s="2">
        <v>1.7</v>
      </c>
      <c r="EL142" s="2">
        <v>2</v>
      </c>
      <c r="EM142" s="2">
        <v>1.7</v>
      </c>
      <c r="EN142" s="2">
        <v>1.6</v>
      </c>
      <c r="EO142" s="2">
        <v>2.1</v>
      </c>
      <c r="EP142" s="2">
        <v>1.2</v>
      </c>
      <c r="EQ142" s="2">
        <v>1.3</v>
      </c>
      <c r="ER142" s="2">
        <v>1.6</v>
      </c>
      <c r="ES142" s="2">
        <v>1.6</v>
      </c>
      <c r="ET142" s="2">
        <v>1.8</v>
      </c>
      <c r="EU142" s="2">
        <v>2.1</v>
      </c>
      <c r="EV142" s="2">
        <v>2.1</v>
      </c>
      <c r="EW142" s="2">
        <v>2.2999999999999998</v>
      </c>
      <c r="EX142" s="2">
        <v>2.2000000000000002</v>
      </c>
      <c r="EY142" s="2">
        <v>2</v>
      </c>
      <c r="EZ142" s="2">
        <v>2.1</v>
      </c>
      <c r="FA142" s="2">
        <v>2.6</v>
      </c>
      <c r="FB142" s="2">
        <v>1.6</v>
      </c>
      <c r="FC142" s="2">
        <v>1.5</v>
      </c>
      <c r="FD142" s="2">
        <v>1.9</v>
      </c>
      <c r="FE142" s="2">
        <v>2</v>
      </c>
      <c r="FF142" s="2">
        <v>2</v>
      </c>
      <c r="FG142" s="2">
        <v>2.4</v>
      </c>
      <c r="FH142" s="2">
        <v>2.2000000000000002</v>
      </c>
      <c r="FI142" s="2">
        <v>2.4</v>
      </c>
      <c r="FJ142" s="2">
        <v>2.2999999999999998</v>
      </c>
      <c r="FK142" s="2">
        <v>2.1</v>
      </c>
      <c r="FL142" s="2">
        <v>2.1</v>
      </c>
      <c r="FM142" s="2">
        <v>2.8</v>
      </c>
      <c r="FN142" s="2">
        <v>1.6</v>
      </c>
      <c r="FO142" s="2">
        <v>1.6</v>
      </c>
      <c r="FP142" s="2">
        <v>1.7</v>
      </c>
      <c r="FQ142" s="2">
        <v>2.1</v>
      </c>
      <c r="FR142" s="2">
        <v>2.2000000000000002</v>
      </c>
      <c r="FS142" s="2">
        <v>2.2999999999999998</v>
      </c>
      <c r="FT142" s="2">
        <v>2.5</v>
      </c>
      <c r="FU142" s="2">
        <v>2.1</v>
      </c>
      <c r="FV142" s="2">
        <v>2</v>
      </c>
      <c r="FW142" s="2">
        <v>2</v>
      </c>
      <c r="FX142" s="2">
        <v>1.6</v>
      </c>
      <c r="FY142" s="2">
        <v>2.2000000000000002</v>
      </c>
      <c r="FZ142" s="2">
        <v>1.5</v>
      </c>
      <c r="GA142" s="2">
        <v>1.4</v>
      </c>
      <c r="GB142" s="2">
        <v>1.5</v>
      </c>
      <c r="GC142" s="2">
        <v>1.8</v>
      </c>
      <c r="GD142" s="2">
        <v>2</v>
      </c>
      <c r="GE142" s="2">
        <v>1.7</v>
      </c>
      <c r="GF142" s="2">
        <v>2.2999999999999998</v>
      </c>
      <c r="GG142" s="2">
        <v>2.1</v>
      </c>
      <c r="GH142" s="2">
        <v>2.1</v>
      </c>
      <c r="GI142" s="2">
        <v>1.9</v>
      </c>
      <c r="GJ142" s="2">
        <v>1.9</v>
      </c>
      <c r="GK142" s="2">
        <v>2.8</v>
      </c>
      <c r="GL142" s="2">
        <v>1.6</v>
      </c>
      <c r="GM142" s="2">
        <v>1.5</v>
      </c>
      <c r="GN142" s="2">
        <v>1.9</v>
      </c>
      <c r="GO142" s="2">
        <v>2</v>
      </c>
      <c r="GP142" s="2">
        <v>2</v>
      </c>
      <c r="GQ142" s="2">
        <v>1.7</v>
      </c>
      <c r="GR142" s="2">
        <v>1.7</v>
      </c>
      <c r="GS142" s="2">
        <v>1.8</v>
      </c>
      <c r="GT142" s="2">
        <v>1.6</v>
      </c>
      <c r="GU142" s="2">
        <v>1.8</v>
      </c>
      <c r="GV142" s="2">
        <v>1.5</v>
      </c>
      <c r="GW142" s="2">
        <v>2</v>
      </c>
      <c r="GX142" s="2">
        <v>1.5</v>
      </c>
      <c r="GY142" s="2">
        <v>1.3</v>
      </c>
      <c r="GZ142" s="2">
        <v>1.5</v>
      </c>
      <c r="HA142" s="2">
        <v>1.7</v>
      </c>
      <c r="HB142" s="2">
        <v>1.6</v>
      </c>
      <c r="HC142" s="2">
        <v>1.7</v>
      </c>
      <c r="HD142" s="2">
        <v>1.7</v>
      </c>
      <c r="HE142" s="2">
        <v>1.8</v>
      </c>
      <c r="HF142" s="2">
        <v>1.8</v>
      </c>
      <c r="HG142" s="2">
        <v>2</v>
      </c>
      <c r="HH142" s="2">
        <v>1.8</v>
      </c>
      <c r="HI142" s="2">
        <v>2.6</v>
      </c>
      <c r="HJ142" s="2">
        <v>1.5</v>
      </c>
      <c r="HK142" s="2">
        <v>1.4</v>
      </c>
      <c r="HL142" s="2">
        <v>1.7</v>
      </c>
      <c r="HM142" s="2">
        <v>1.6</v>
      </c>
      <c r="HN142" s="2">
        <v>1.7</v>
      </c>
      <c r="HO142" s="2">
        <v>1.9</v>
      </c>
      <c r="HP142" s="2">
        <v>1.9</v>
      </c>
      <c r="HQ142" s="2">
        <v>2</v>
      </c>
      <c r="HR142" s="2">
        <v>2</v>
      </c>
      <c r="HS142" s="2">
        <v>2</v>
      </c>
      <c r="HT142" s="2">
        <v>1.9</v>
      </c>
      <c r="HU142" s="2">
        <v>2.6</v>
      </c>
      <c r="HV142" s="2">
        <v>1.8</v>
      </c>
      <c r="HW142" s="2">
        <v>1.7</v>
      </c>
      <c r="HX142" s="2">
        <v>2</v>
      </c>
      <c r="HY142" s="2">
        <v>1.7</v>
      </c>
      <c r="HZ142" s="2">
        <v>1.9</v>
      </c>
      <c r="IA142" s="2">
        <v>1.8</v>
      </c>
      <c r="IB142" s="2">
        <v>1.7</v>
      </c>
      <c r="IC142" s="2">
        <v>1.7</v>
      </c>
      <c r="ID142" s="2">
        <v>1.7</v>
      </c>
      <c r="IE142" s="2">
        <v>1.8</v>
      </c>
      <c r="IF142" s="2">
        <v>1.8</v>
      </c>
      <c r="IG142" s="2">
        <v>2.2999999999999998</v>
      </c>
      <c r="IH142" s="2">
        <v>1.6</v>
      </c>
      <c r="II142" s="2">
        <v>1.4</v>
      </c>
      <c r="IJ142" s="2">
        <v>1.5</v>
      </c>
      <c r="IK142" s="2">
        <v>1.4</v>
      </c>
      <c r="IL142" s="2">
        <v>1.4</v>
      </c>
      <c r="IM142" s="2">
        <v>1.5</v>
      </c>
      <c r="IN142" s="2">
        <v>2.4</v>
      </c>
      <c r="IO142" s="2">
        <v>2.6</v>
      </c>
      <c r="IP142" s="2">
        <v>2.2999999999999998</v>
      </c>
      <c r="IQ142" s="2">
        <v>2.1</v>
      </c>
      <c r="IR142" s="2">
        <v>2</v>
      </c>
      <c r="IS142" s="2">
        <v>2.5</v>
      </c>
      <c r="IT142" s="2">
        <v>1.6</v>
      </c>
      <c r="IU142" s="2">
        <v>1.5</v>
      </c>
      <c r="IV142" s="2">
        <v>1.8</v>
      </c>
      <c r="IW142" s="2">
        <v>1.8</v>
      </c>
      <c r="IX142" s="2">
        <v>2</v>
      </c>
      <c r="IY142" s="2">
        <v>2.4</v>
      </c>
      <c r="IZ142" s="2">
        <v>2.5</v>
      </c>
      <c r="JA142" s="2">
        <v>2.5</v>
      </c>
      <c r="JB142" s="2">
        <v>2.5</v>
      </c>
      <c r="JC142" s="2">
        <v>2.4</v>
      </c>
      <c r="JD142" s="2">
        <v>2.2000000000000002</v>
      </c>
      <c r="JE142" s="2">
        <v>3</v>
      </c>
      <c r="JF142" s="2">
        <v>1.8</v>
      </c>
      <c r="JG142" s="2">
        <v>1.7</v>
      </c>
      <c r="JH142" s="2">
        <v>1.9</v>
      </c>
      <c r="JI142" s="2">
        <v>2.4</v>
      </c>
      <c r="JJ142" s="2">
        <v>2.4</v>
      </c>
      <c r="JK142" s="2">
        <v>2.8</v>
      </c>
      <c r="JL142" s="2">
        <v>2.6</v>
      </c>
      <c r="JM142" s="2">
        <v>2.7</v>
      </c>
      <c r="JN142" s="2">
        <v>2.6</v>
      </c>
      <c r="JO142" s="2">
        <v>2.5</v>
      </c>
      <c r="JP142" s="2">
        <v>2.2999999999999998</v>
      </c>
      <c r="JQ142" s="2">
        <v>3</v>
      </c>
      <c r="JR142" s="2">
        <v>2.1</v>
      </c>
      <c r="JS142" s="2">
        <v>2</v>
      </c>
      <c r="JT142" s="2">
        <v>2.2999999999999998</v>
      </c>
      <c r="JU142" s="2">
        <v>2.2999999999999998</v>
      </c>
      <c r="JV142" s="2">
        <v>2.2999999999999998</v>
      </c>
      <c r="JW142" s="2">
        <v>2.5</v>
      </c>
      <c r="JX142" s="2">
        <v>2.5</v>
      </c>
      <c r="JY142" s="2">
        <v>2.7</v>
      </c>
      <c r="JZ142" s="2">
        <v>2.5</v>
      </c>
      <c r="KA142" s="2">
        <v>2.6</v>
      </c>
      <c r="KB142" s="2">
        <v>2.4</v>
      </c>
      <c r="KC142" s="2">
        <v>3.3</v>
      </c>
      <c r="KD142" s="2">
        <v>1.9</v>
      </c>
      <c r="KE142" s="2">
        <v>2</v>
      </c>
      <c r="KF142" s="2">
        <v>2.2999999999999998</v>
      </c>
      <c r="KG142" s="2">
        <v>2.6</v>
      </c>
      <c r="KH142" s="2">
        <v>3.1</v>
      </c>
      <c r="KI142" s="2">
        <v>3.3</v>
      </c>
      <c r="KJ142" s="2">
        <v>3</v>
      </c>
      <c r="KK142" s="2">
        <v>3.3</v>
      </c>
      <c r="KL142" s="2">
        <v>3.2</v>
      </c>
      <c r="KM142" s="2">
        <v>3.1</v>
      </c>
      <c r="KN142" s="2">
        <v>3</v>
      </c>
      <c r="KO142" s="2">
        <v>4.2</v>
      </c>
      <c r="KP142" s="2">
        <v>2.7</v>
      </c>
      <c r="KQ142" s="2">
        <v>2.7</v>
      </c>
      <c r="KR142" s="2">
        <v>3.1</v>
      </c>
      <c r="KS142" s="2">
        <v>3.3</v>
      </c>
      <c r="KT142" s="2">
        <v>3.5</v>
      </c>
      <c r="KU142" s="2">
        <v>3.9</v>
      </c>
      <c r="KV142" s="2">
        <v>3.6</v>
      </c>
      <c r="KW142" s="2">
        <v>3.5</v>
      </c>
      <c r="KX142" s="2">
        <v>3.7</v>
      </c>
      <c r="KY142" s="2">
        <v>3.4</v>
      </c>
      <c r="KZ142" s="2">
        <v>3.1</v>
      </c>
      <c r="LA142" s="2">
        <v>4.5</v>
      </c>
      <c r="LB142" s="2">
        <v>4</v>
      </c>
      <c r="LC142" s="2">
        <v>3.8</v>
      </c>
      <c r="LD142" s="2">
        <v>4.5999999999999996</v>
      </c>
      <c r="LE142" s="2">
        <v>5.0999999999999996</v>
      </c>
      <c r="LF142" s="2">
        <v>5.2</v>
      </c>
      <c r="LG142" s="2">
        <v>4.9000000000000004</v>
      </c>
      <c r="LH142" s="2">
        <v>5.2</v>
      </c>
      <c r="LI142" s="2">
        <v>5.4</v>
      </c>
      <c r="LJ142" s="2">
        <v>5.2</v>
      </c>
      <c r="LK142" s="2">
        <v>5.3</v>
      </c>
      <c r="LL142" s="2">
        <v>5.0999999999999996</v>
      </c>
      <c r="LM142" s="2">
        <v>8</v>
      </c>
      <c r="LN142" s="2">
        <v>4.5999999999999996</v>
      </c>
      <c r="LO142" s="2">
        <v>4</v>
      </c>
      <c r="LP142" s="2">
        <v>6.3</v>
      </c>
      <c r="LQ142" s="2">
        <v>5.4</v>
      </c>
      <c r="LR142" s="2">
        <v>6.1</v>
      </c>
      <c r="LS142" s="2">
        <v>6.3</v>
      </c>
      <c r="LT142" s="2">
        <v>8.1999999999999993</v>
      </c>
      <c r="LU142" s="2">
        <v>7.7</v>
      </c>
      <c r="LV142" s="2">
        <v>7.7</v>
      </c>
      <c r="LW142" s="2">
        <v>8.1999999999999993</v>
      </c>
      <c r="LX142" s="2">
        <v>7.8</v>
      </c>
      <c r="LY142" s="2">
        <v>10</v>
      </c>
      <c r="LZ142" s="2">
        <v>5.2</v>
      </c>
      <c r="MA142" s="2">
        <v>5</v>
      </c>
      <c r="MB142" s="2">
        <v>6.5</v>
      </c>
      <c r="MC142" s="2">
        <v>6</v>
      </c>
      <c r="MD142" s="2">
        <v>6.1</v>
      </c>
      <c r="ME142" s="2">
        <v>6.3</v>
      </c>
      <c r="MF142" s="2">
        <v>6.5</v>
      </c>
      <c r="MG142" s="2">
        <v>6</v>
      </c>
      <c r="MH142" s="2">
        <v>6.1</v>
      </c>
      <c r="MI142" s="2">
        <v>5.4</v>
      </c>
      <c r="MJ142" s="2">
        <v>5.0999999999999996</v>
      </c>
      <c r="MK142" s="2">
        <v>7.1</v>
      </c>
      <c r="ML142" s="2">
        <v>4</v>
      </c>
      <c r="MM142" s="2">
        <v>3.7</v>
      </c>
      <c r="MN142" s="2">
        <v>4.7</v>
      </c>
      <c r="MO142" s="2">
        <v>4.7</v>
      </c>
      <c r="MP142" s="2">
        <v>5.0999999999999996</v>
      </c>
    </row>
    <row r="143" spans="1:354" x14ac:dyDescent="0.25">
      <c r="A143" t="s">
        <v>141</v>
      </c>
      <c r="B143" s="12" t="s">
        <v>361</v>
      </c>
      <c r="C143" t="s">
        <v>216</v>
      </c>
      <c r="D143" t="str">
        <f t="shared" si="1"/>
        <v>Pharmaceutical, cosmetic &amp; toiletry goods retailing</v>
      </c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>
        <v>1.1000000000000001</v>
      </c>
      <c r="BZ143" s="2">
        <v>1.3</v>
      </c>
      <c r="CA143" s="2">
        <v>1.7</v>
      </c>
      <c r="CB143" s="2">
        <v>1.9</v>
      </c>
      <c r="CC143" s="2">
        <v>1.9</v>
      </c>
      <c r="CD143" s="2">
        <v>1.7</v>
      </c>
      <c r="CE143" s="2">
        <v>1.6</v>
      </c>
      <c r="CF143" s="2">
        <v>1.6</v>
      </c>
      <c r="CG143" s="2">
        <v>1.7</v>
      </c>
      <c r="CH143" s="2">
        <v>1.1000000000000001</v>
      </c>
      <c r="CI143" s="2">
        <v>1</v>
      </c>
      <c r="CJ143" s="2">
        <v>1.3</v>
      </c>
      <c r="CK143" s="2">
        <v>1.3</v>
      </c>
      <c r="CL143" s="2">
        <v>1.5</v>
      </c>
      <c r="CM143" s="2">
        <v>1.6</v>
      </c>
      <c r="CN143" s="2">
        <v>1.6</v>
      </c>
      <c r="CO143" s="2">
        <v>2.1</v>
      </c>
      <c r="CP143" s="2">
        <v>1.7</v>
      </c>
      <c r="CQ143" s="2">
        <v>1.7</v>
      </c>
      <c r="CR143" s="2">
        <v>1.6</v>
      </c>
      <c r="CS143" s="2">
        <v>2</v>
      </c>
      <c r="CT143" s="2">
        <v>1.4</v>
      </c>
      <c r="CU143" s="2">
        <v>1.3</v>
      </c>
      <c r="CV143" s="2">
        <v>1.4</v>
      </c>
      <c r="CW143" s="2">
        <v>1.5</v>
      </c>
      <c r="CX143" s="2">
        <v>1.7</v>
      </c>
      <c r="CY143" s="2">
        <v>1.7</v>
      </c>
      <c r="CZ143" s="2">
        <v>1.9</v>
      </c>
      <c r="DA143" s="2">
        <v>2</v>
      </c>
      <c r="DB143" s="2">
        <v>1.7</v>
      </c>
      <c r="DC143" s="2">
        <v>1.7</v>
      </c>
      <c r="DD143" s="2">
        <v>1.6</v>
      </c>
      <c r="DE143" s="2">
        <v>2.2000000000000002</v>
      </c>
      <c r="DF143" s="2">
        <v>1.5</v>
      </c>
      <c r="DG143" s="2">
        <v>1.4</v>
      </c>
      <c r="DH143" s="2">
        <v>1.6</v>
      </c>
      <c r="DI143" s="2">
        <v>1.5</v>
      </c>
      <c r="DJ143" s="2">
        <v>1.7</v>
      </c>
      <c r="DK143" s="2">
        <v>1.9</v>
      </c>
      <c r="DL143" s="2">
        <v>2.1</v>
      </c>
      <c r="DM143" s="2">
        <v>2.2000000000000002</v>
      </c>
      <c r="DN143" s="2">
        <v>2.1</v>
      </c>
      <c r="DO143" s="2">
        <v>2</v>
      </c>
      <c r="DP143" s="2">
        <v>2</v>
      </c>
      <c r="DQ143" s="2">
        <v>2.2999999999999998</v>
      </c>
      <c r="DR143" s="2">
        <v>1.5</v>
      </c>
      <c r="DS143" s="2">
        <v>1.5</v>
      </c>
      <c r="DT143" s="2">
        <v>1.7</v>
      </c>
      <c r="DU143" s="2">
        <v>1.7</v>
      </c>
      <c r="DV143" s="2">
        <v>2</v>
      </c>
      <c r="DW143" s="2">
        <v>2</v>
      </c>
      <c r="DX143" s="2">
        <v>2.2000000000000002</v>
      </c>
      <c r="DY143" s="2">
        <v>1.9</v>
      </c>
      <c r="DZ143" s="2">
        <v>1.9</v>
      </c>
      <c r="EA143" s="2">
        <v>2</v>
      </c>
      <c r="EB143" s="2">
        <v>1.9</v>
      </c>
      <c r="EC143" s="2">
        <v>2.2999999999999998</v>
      </c>
      <c r="ED143" s="2">
        <v>1.4</v>
      </c>
      <c r="EE143" s="2">
        <v>1.5</v>
      </c>
      <c r="EF143" s="2">
        <v>2</v>
      </c>
      <c r="EG143" s="2">
        <v>2</v>
      </c>
      <c r="EH143" s="2">
        <v>2.1</v>
      </c>
      <c r="EI143" s="2">
        <v>2</v>
      </c>
      <c r="EJ143" s="2">
        <v>2.2999999999999998</v>
      </c>
      <c r="EK143" s="2">
        <v>2.2999999999999998</v>
      </c>
      <c r="EL143" s="2">
        <v>2.2000000000000002</v>
      </c>
      <c r="EM143" s="2">
        <v>2</v>
      </c>
      <c r="EN143" s="2">
        <v>2.2000000000000002</v>
      </c>
      <c r="EO143" s="2">
        <v>2.4</v>
      </c>
      <c r="EP143" s="2">
        <v>1.5</v>
      </c>
      <c r="EQ143" s="2">
        <v>1.6</v>
      </c>
      <c r="ER143" s="2">
        <v>2.4</v>
      </c>
      <c r="ES143" s="2">
        <v>2.1</v>
      </c>
      <c r="ET143" s="2">
        <v>2.4</v>
      </c>
      <c r="EU143" s="2">
        <v>2.4</v>
      </c>
      <c r="EV143" s="2">
        <v>2.7</v>
      </c>
      <c r="EW143" s="2">
        <v>2.8</v>
      </c>
      <c r="EX143" s="2">
        <v>2.5</v>
      </c>
      <c r="EY143" s="2">
        <v>2.5</v>
      </c>
      <c r="EZ143" s="2">
        <v>2.2999999999999998</v>
      </c>
      <c r="FA143" s="2">
        <v>3.3</v>
      </c>
      <c r="FB143" s="2">
        <v>1.9</v>
      </c>
      <c r="FC143" s="2">
        <v>2</v>
      </c>
      <c r="FD143" s="2">
        <v>2.4</v>
      </c>
      <c r="FE143" s="2">
        <v>2.2999999999999998</v>
      </c>
      <c r="FF143" s="2">
        <v>2.6</v>
      </c>
      <c r="FG143" s="2">
        <v>2.6</v>
      </c>
      <c r="FH143" s="2">
        <v>2.7</v>
      </c>
      <c r="FI143" s="2">
        <v>2.9</v>
      </c>
      <c r="FJ143" s="2">
        <v>2.6</v>
      </c>
      <c r="FK143" s="2">
        <v>2.5</v>
      </c>
      <c r="FL143" s="2">
        <v>2.5</v>
      </c>
      <c r="FM143" s="2">
        <v>3.1</v>
      </c>
      <c r="FN143" s="2">
        <v>2.1</v>
      </c>
      <c r="FO143" s="2">
        <v>2.1</v>
      </c>
      <c r="FP143" s="2">
        <v>2.2999999999999998</v>
      </c>
      <c r="FQ143" s="2">
        <v>2.2999999999999998</v>
      </c>
      <c r="FR143" s="2">
        <v>2.5</v>
      </c>
      <c r="FS143" s="2">
        <v>2.6</v>
      </c>
      <c r="FT143" s="2">
        <v>2.7</v>
      </c>
      <c r="FU143" s="2">
        <v>2.9</v>
      </c>
      <c r="FV143" s="2">
        <v>2.6</v>
      </c>
      <c r="FW143" s="2">
        <v>2.7</v>
      </c>
      <c r="FX143" s="2">
        <v>2.6</v>
      </c>
      <c r="FY143" s="2">
        <v>3.1</v>
      </c>
      <c r="FZ143" s="2">
        <v>2.1</v>
      </c>
      <c r="GA143" s="2">
        <v>2.1</v>
      </c>
      <c r="GB143" s="2">
        <v>2.2999999999999998</v>
      </c>
      <c r="GC143" s="2">
        <v>2.4</v>
      </c>
      <c r="GD143" s="2">
        <v>2.2999999999999998</v>
      </c>
      <c r="GE143" s="2">
        <v>2.5</v>
      </c>
      <c r="GF143" s="2">
        <v>2.7</v>
      </c>
      <c r="GG143" s="2">
        <v>2.8</v>
      </c>
      <c r="GH143" s="2">
        <v>2.7</v>
      </c>
      <c r="GI143" s="2">
        <v>2.7</v>
      </c>
      <c r="GJ143" s="2">
        <v>2.6</v>
      </c>
      <c r="GK143" s="2">
        <v>3.4</v>
      </c>
      <c r="GL143" s="2">
        <v>2.2000000000000002</v>
      </c>
      <c r="GM143" s="2">
        <v>2.2000000000000002</v>
      </c>
      <c r="GN143" s="2">
        <v>2.6</v>
      </c>
      <c r="GO143" s="2">
        <v>2.5</v>
      </c>
      <c r="GP143" s="2">
        <v>2.7</v>
      </c>
      <c r="GQ143" s="2">
        <v>2.9</v>
      </c>
      <c r="GR143" s="2">
        <v>3.1</v>
      </c>
      <c r="GS143" s="2">
        <v>3.1</v>
      </c>
      <c r="GT143" s="2">
        <v>3</v>
      </c>
      <c r="GU143" s="2">
        <v>2.8</v>
      </c>
      <c r="GV143" s="2">
        <v>2.6</v>
      </c>
      <c r="GW143" s="2">
        <v>3.3</v>
      </c>
      <c r="GX143" s="2">
        <v>2.2000000000000002</v>
      </c>
      <c r="GY143" s="2">
        <v>2.2999999999999998</v>
      </c>
      <c r="GZ143" s="2">
        <v>2.4</v>
      </c>
      <c r="HA143" s="2">
        <v>2.6</v>
      </c>
      <c r="HB143" s="2">
        <v>2.8</v>
      </c>
      <c r="HC143" s="2">
        <v>2.9</v>
      </c>
      <c r="HD143" s="2">
        <v>3.2</v>
      </c>
      <c r="HE143" s="2">
        <v>3.3</v>
      </c>
      <c r="HF143" s="2">
        <v>3.1</v>
      </c>
      <c r="HG143" s="2">
        <v>3</v>
      </c>
      <c r="HH143" s="2">
        <v>3</v>
      </c>
      <c r="HI143" s="2">
        <v>3.8</v>
      </c>
      <c r="HJ143" s="2">
        <v>2.4</v>
      </c>
      <c r="HK143" s="2">
        <v>2.5</v>
      </c>
      <c r="HL143" s="2">
        <v>2.8</v>
      </c>
      <c r="HM143" s="2">
        <v>2.7</v>
      </c>
      <c r="HN143" s="2">
        <v>3</v>
      </c>
      <c r="HO143" s="2">
        <v>3</v>
      </c>
      <c r="HP143" s="2">
        <v>3.1</v>
      </c>
      <c r="HQ143" s="2">
        <v>3.4</v>
      </c>
      <c r="HR143" s="2">
        <v>3.2</v>
      </c>
      <c r="HS143" s="2">
        <v>3.2</v>
      </c>
      <c r="HT143" s="2">
        <v>3.1</v>
      </c>
      <c r="HU143" s="2">
        <v>3.7</v>
      </c>
      <c r="HV143" s="2">
        <v>3</v>
      </c>
      <c r="HW143" s="2">
        <v>2.8</v>
      </c>
      <c r="HX143" s="2">
        <v>3.3</v>
      </c>
      <c r="HY143" s="2">
        <v>3.1</v>
      </c>
      <c r="HZ143" s="2">
        <v>3.6</v>
      </c>
      <c r="IA143" s="2">
        <v>3.6</v>
      </c>
      <c r="IB143" s="2">
        <v>3.9</v>
      </c>
      <c r="IC143" s="2">
        <v>3.9</v>
      </c>
      <c r="ID143" s="2">
        <v>3.5</v>
      </c>
      <c r="IE143" s="2">
        <v>3.5</v>
      </c>
      <c r="IF143" s="2">
        <v>3.6</v>
      </c>
      <c r="IG143" s="2">
        <v>4.2</v>
      </c>
      <c r="IH143" s="2">
        <v>3.5</v>
      </c>
      <c r="II143" s="2">
        <v>3.2</v>
      </c>
      <c r="IJ143" s="2">
        <v>3.6</v>
      </c>
      <c r="IK143" s="2">
        <v>3.6</v>
      </c>
      <c r="IL143" s="2">
        <v>4.0999999999999996</v>
      </c>
      <c r="IM143" s="2">
        <v>4.0999999999999996</v>
      </c>
      <c r="IN143" s="2">
        <v>4.5</v>
      </c>
      <c r="IO143" s="2">
        <v>4.4000000000000004</v>
      </c>
      <c r="IP143" s="2">
        <v>3.9</v>
      </c>
      <c r="IQ143" s="2">
        <v>3.9</v>
      </c>
      <c r="IR143" s="2">
        <v>3.9</v>
      </c>
      <c r="IS143" s="2">
        <v>4.5</v>
      </c>
      <c r="IT143" s="2">
        <v>3.3</v>
      </c>
      <c r="IU143" s="2">
        <v>3.3</v>
      </c>
      <c r="IV143" s="2">
        <v>3.4</v>
      </c>
      <c r="IW143" s="2">
        <v>3.3</v>
      </c>
      <c r="IX143" s="2">
        <v>3.7</v>
      </c>
      <c r="IY143" s="2">
        <v>3.7</v>
      </c>
      <c r="IZ143" s="2">
        <v>4.5999999999999996</v>
      </c>
      <c r="JA143" s="2">
        <v>4.3</v>
      </c>
      <c r="JB143" s="2">
        <v>4.3</v>
      </c>
      <c r="JC143" s="2">
        <v>3.8</v>
      </c>
      <c r="JD143" s="2">
        <v>4.0999999999999996</v>
      </c>
      <c r="JE143" s="2">
        <v>4.5999999999999996</v>
      </c>
      <c r="JF143" s="2">
        <v>3.2</v>
      </c>
      <c r="JG143" s="2">
        <v>3.6</v>
      </c>
      <c r="JH143" s="2">
        <v>3.8</v>
      </c>
      <c r="JI143" s="2">
        <v>3.7</v>
      </c>
      <c r="JJ143" s="2">
        <v>4.0999999999999996</v>
      </c>
      <c r="JK143" s="2">
        <v>4.4000000000000004</v>
      </c>
      <c r="JL143" s="2">
        <v>4.4000000000000004</v>
      </c>
      <c r="JM143" s="2">
        <v>4.9000000000000004</v>
      </c>
      <c r="JN143" s="2">
        <v>4.5</v>
      </c>
      <c r="JO143" s="2">
        <v>4.2</v>
      </c>
      <c r="JP143" s="2">
        <v>4.4000000000000004</v>
      </c>
      <c r="JQ143" s="2">
        <v>5.2</v>
      </c>
      <c r="JR143" s="2">
        <v>3.8</v>
      </c>
      <c r="JS143" s="2">
        <v>3.5</v>
      </c>
      <c r="JT143" s="2">
        <v>3.7</v>
      </c>
      <c r="JU143" s="2">
        <v>2.9</v>
      </c>
      <c r="JV143" s="2">
        <v>3.3</v>
      </c>
      <c r="JW143" s="2">
        <v>3.6</v>
      </c>
      <c r="JX143" s="2">
        <v>3.4</v>
      </c>
      <c r="JY143" s="2">
        <v>3.5</v>
      </c>
      <c r="JZ143" s="2">
        <v>3.2</v>
      </c>
      <c r="KA143" s="2">
        <v>3</v>
      </c>
      <c r="KB143" s="2">
        <v>3.2</v>
      </c>
      <c r="KC143" s="2">
        <v>3.6</v>
      </c>
      <c r="KD143" s="2">
        <v>3.1</v>
      </c>
      <c r="KE143" s="2">
        <v>3.2</v>
      </c>
      <c r="KF143" s="2">
        <v>3.2</v>
      </c>
      <c r="KG143" s="2">
        <v>3.5</v>
      </c>
      <c r="KH143" s="2">
        <v>4.2</v>
      </c>
      <c r="KI143" s="2">
        <v>4.2</v>
      </c>
      <c r="KJ143" s="2">
        <v>4.0999999999999996</v>
      </c>
      <c r="KK143" s="2">
        <v>4.5</v>
      </c>
      <c r="KL143" s="2">
        <v>4.0999999999999996</v>
      </c>
      <c r="KM143" s="2">
        <v>4</v>
      </c>
      <c r="KN143" s="2">
        <v>3.7</v>
      </c>
      <c r="KO143" s="2">
        <v>4.5</v>
      </c>
      <c r="KP143" s="2">
        <v>3.4</v>
      </c>
      <c r="KQ143" s="2">
        <v>3.5</v>
      </c>
      <c r="KR143" s="2">
        <v>3.6</v>
      </c>
      <c r="KS143" s="2">
        <v>3.7</v>
      </c>
      <c r="KT143" s="2">
        <v>4.4000000000000004</v>
      </c>
      <c r="KU143" s="2">
        <v>4.5</v>
      </c>
      <c r="KV143" s="2">
        <v>4.3</v>
      </c>
      <c r="KW143" s="2">
        <v>4.5999999999999996</v>
      </c>
      <c r="KX143" s="2">
        <v>3.9</v>
      </c>
      <c r="KY143" s="2">
        <v>4.2</v>
      </c>
      <c r="KZ143" s="2">
        <v>4.0999999999999996</v>
      </c>
      <c r="LA143" s="2">
        <v>4.5</v>
      </c>
      <c r="LB143" s="2">
        <v>3.3</v>
      </c>
      <c r="LC143" s="2">
        <v>3.7</v>
      </c>
      <c r="LD143" s="2">
        <v>3.9</v>
      </c>
      <c r="LE143" s="2">
        <v>4.3</v>
      </c>
      <c r="LF143" s="2">
        <v>4.5999999999999996</v>
      </c>
      <c r="LG143" s="2">
        <v>4.5999999999999996</v>
      </c>
      <c r="LH143" s="2">
        <v>3.7</v>
      </c>
      <c r="LI143" s="2">
        <v>6.5</v>
      </c>
      <c r="LJ143" s="2">
        <v>6.8</v>
      </c>
      <c r="LK143" s="2">
        <v>4.9000000000000004</v>
      </c>
      <c r="LL143" s="2">
        <v>4.9000000000000004</v>
      </c>
      <c r="LM143" s="2">
        <v>6.1</v>
      </c>
      <c r="LN143" s="2">
        <v>4.8</v>
      </c>
      <c r="LO143" s="2">
        <v>5.4</v>
      </c>
      <c r="LP143" s="2">
        <v>5.2</v>
      </c>
      <c r="LQ143" s="2">
        <v>6.4</v>
      </c>
      <c r="LR143" s="2">
        <v>7.3</v>
      </c>
      <c r="LS143" s="2">
        <v>7.9</v>
      </c>
      <c r="LT143" s="2">
        <v>8.5</v>
      </c>
      <c r="LU143" s="2">
        <v>7.5</v>
      </c>
      <c r="LV143" s="2">
        <v>6.8</v>
      </c>
      <c r="LW143" s="2">
        <v>6</v>
      </c>
      <c r="LX143" s="2">
        <v>6.7</v>
      </c>
      <c r="LY143" s="2">
        <v>7.6</v>
      </c>
      <c r="LZ143" s="2">
        <v>6.4</v>
      </c>
      <c r="MA143" s="2">
        <v>6.5</v>
      </c>
      <c r="MB143" s="2">
        <v>8.6999999999999993</v>
      </c>
      <c r="MC143" s="2">
        <v>7.3</v>
      </c>
      <c r="MD143" s="2">
        <v>7</v>
      </c>
      <c r="ME143" s="2">
        <v>8.1</v>
      </c>
      <c r="MF143" s="2">
        <v>5.8</v>
      </c>
      <c r="MG143" s="2">
        <v>5.9</v>
      </c>
      <c r="MH143" s="2">
        <v>6</v>
      </c>
      <c r="MI143" s="2">
        <v>5.2</v>
      </c>
      <c r="MJ143" s="2">
        <v>5</v>
      </c>
      <c r="MK143" s="2">
        <v>6.3</v>
      </c>
      <c r="ML143" s="2">
        <v>4.2</v>
      </c>
      <c r="MM143" s="2">
        <v>4.4000000000000004</v>
      </c>
      <c r="MN143" s="2">
        <v>5.0999999999999996</v>
      </c>
      <c r="MO143" s="2">
        <v>4.5</v>
      </c>
      <c r="MP143" s="2">
        <v>4.8</v>
      </c>
    </row>
    <row r="144" spans="1:354" x14ac:dyDescent="0.25">
      <c r="A144" t="s">
        <v>142</v>
      </c>
      <c r="B144" s="12" t="s">
        <v>362</v>
      </c>
      <c r="C144" t="s">
        <v>216</v>
      </c>
      <c r="D144" t="str">
        <f t="shared" si="1"/>
        <v>Other retailing n.e.c.</v>
      </c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</row>
    <row r="145" spans="1:354" x14ac:dyDescent="0.25">
      <c r="A145" t="s">
        <v>143</v>
      </c>
      <c r="B145" s="12" t="s">
        <v>363</v>
      </c>
      <c r="C145" t="s">
        <v>216</v>
      </c>
      <c r="D145" t="str">
        <f t="shared" si="1"/>
        <v>Other retailing</v>
      </c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</row>
    <row r="146" spans="1:354" x14ac:dyDescent="0.25">
      <c r="A146" t="s">
        <v>144</v>
      </c>
      <c r="B146" s="12" t="s">
        <v>364</v>
      </c>
      <c r="C146" t="s">
        <v>216</v>
      </c>
      <c r="D146" t="str">
        <f t="shared" si="1"/>
        <v>Cafes, restaurants &amp; catering services</v>
      </c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>
        <v>1.7</v>
      </c>
      <c r="BZ146" s="2">
        <v>2.6</v>
      </c>
      <c r="CA146" s="2">
        <v>2.8</v>
      </c>
      <c r="CB146" s="2">
        <v>3.1</v>
      </c>
      <c r="CC146" s="2">
        <v>3</v>
      </c>
      <c r="CD146" s="2">
        <v>2.6</v>
      </c>
      <c r="CE146" s="2">
        <v>2.6</v>
      </c>
      <c r="CF146" s="2">
        <v>2.2000000000000002</v>
      </c>
      <c r="CG146" s="2">
        <v>4.9000000000000004</v>
      </c>
      <c r="CH146" s="2">
        <v>4</v>
      </c>
      <c r="CI146" s="2">
        <v>4.0999999999999996</v>
      </c>
      <c r="CJ146" s="2">
        <v>3.3</v>
      </c>
      <c r="CK146" s="2">
        <v>2.9</v>
      </c>
      <c r="CL146" s="2">
        <v>4.7</v>
      </c>
      <c r="CM146" s="2">
        <v>3.6</v>
      </c>
      <c r="CN146" s="2">
        <v>3.1</v>
      </c>
      <c r="CO146" s="2">
        <v>3.6</v>
      </c>
      <c r="CP146" s="2">
        <v>3.6</v>
      </c>
      <c r="CQ146" s="2">
        <v>3.3</v>
      </c>
      <c r="CR146" s="2">
        <v>3.4</v>
      </c>
      <c r="CS146" s="2">
        <v>3.9</v>
      </c>
      <c r="CT146" s="2">
        <v>3.4</v>
      </c>
      <c r="CU146" s="2">
        <v>4.4000000000000004</v>
      </c>
      <c r="CV146" s="2">
        <v>3.8</v>
      </c>
      <c r="CW146" s="2">
        <v>3.5</v>
      </c>
      <c r="CX146" s="2">
        <v>4.2</v>
      </c>
      <c r="CY146" s="2">
        <v>3.1</v>
      </c>
      <c r="CZ146" s="2">
        <v>2.7</v>
      </c>
      <c r="DA146" s="2">
        <v>2.6</v>
      </c>
      <c r="DB146" s="2">
        <v>2.9</v>
      </c>
      <c r="DC146" s="2">
        <v>3.1</v>
      </c>
      <c r="DD146" s="2">
        <v>2.9</v>
      </c>
      <c r="DE146" s="2">
        <v>2.9</v>
      </c>
      <c r="DF146" s="2">
        <v>2.2999999999999998</v>
      </c>
      <c r="DG146" s="2">
        <v>2.4</v>
      </c>
      <c r="DH146" s="2">
        <v>2.7</v>
      </c>
      <c r="DI146" s="2">
        <v>3.2</v>
      </c>
      <c r="DJ146" s="2">
        <v>3.2</v>
      </c>
      <c r="DK146" s="2">
        <v>3.1</v>
      </c>
      <c r="DL146" s="2">
        <v>4</v>
      </c>
      <c r="DM146" s="2">
        <v>3.5</v>
      </c>
      <c r="DN146" s="2">
        <v>3.5</v>
      </c>
      <c r="DO146" s="2">
        <v>3.3</v>
      </c>
      <c r="DP146" s="2">
        <v>3.1</v>
      </c>
      <c r="DQ146" s="2">
        <v>3.5</v>
      </c>
      <c r="DR146" s="2">
        <v>3.2</v>
      </c>
      <c r="DS146" s="2">
        <v>3.2</v>
      </c>
      <c r="DT146" s="2">
        <v>3.3</v>
      </c>
      <c r="DU146" s="2">
        <v>3.2</v>
      </c>
      <c r="DV146" s="2">
        <v>3.4</v>
      </c>
      <c r="DW146" s="2">
        <v>4</v>
      </c>
      <c r="DX146" s="2">
        <v>5.2</v>
      </c>
      <c r="DY146" s="2">
        <v>5.2</v>
      </c>
      <c r="DZ146" s="2">
        <v>5.6</v>
      </c>
      <c r="EA146" s="2">
        <v>6.6</v>
      </c>
      <c r="EB146" s="2">
        <v>5.8</v>
      </c>
      <c r="EC146" s="2">
        <v>6.1</v>
      </c>
      <c r="ED146" s="2">
        <v>5.8</v>
      </c>
      <c r="EE146" s="2">
        <v>5.0999999999999996</v>
      </c>
      <c r="EF146" s="2">
        <v>5.5</v>
      </c>
      <c r="EG146" s="2">
        <v>5.9</v>
      </c>
      <c r="EH146" s="2">
        <v>5.7</v>
      </c>
      <c r="EI146" s="2">
        <v>5.7</v>
      </c>
      <c r="EJ146" s="2">
        <v>6</v>
      </c>
      <c r="EK146" s="2">
        <v>6.5</v>
      </c>
      <c r="EL146" s="2">
        <v>5.8</v>
      </c>
      <c r="EM146" s="2">
        <v>5.7</v>
      </c>
      <c r="EN146" s="2">
        <v>6.1</v>
      </c>
      <c r="EO146" s="2">
        <v>5.3</v>
      </c>
      <c r="EP146" s="2">
        <v>4.2</v>
      </c>
      <c r="EQ146" s="2">
        <v>4.3</v>
      </c>
      <c r="ER146" s="2">
        <v>5.0999999999999996</v>
      </c>
      <c r="ES146" s="2">
        <v>5.3</v>
      </c>
      <c r="ET146" s="2">
        <v>5.8</v>
      </c>
      <c r="EU146" s="2">
        <v>5.8</v>
      </c>
      <c r="EV146" s="2">
        <v>6.2</v>
      </c>
      <c r="EW146" s="2">
        <v>9.1</v>
      </c>
      <c r="EX146" s="2">
        <v>7.6</v>
      </c>
      <c r="EY146" s="2">
        <v>6.9</v>
      </c>
      <c r="EZ146" s="2">
        <v>6.3</v>
      </c>
      <c r="FA146" s="2">
        <v>5.5</v>
      </c>
      <c r="FB146" s="2">
        <v>4.5999999999999996</v>
      </c>
      <c r="FC146" s="2">
        <v>4.5999999999999996</v>
      </c>
      <c r="FD146" s="2">
        <v>5.8</v>
      </c>
      <c r="FE146" s="2">
        <v>5.0999999999999996</v>
      </c>
      <c r="FF146" s="2">
        <v>6.3</v>
      </c>
      <c r="FG146" s="2">
        <v>6.5</v>
      </c>
      <c r="FH146" s="2">
        <v>8.1</v>
      </c>
      <c r="FI146" s="2">
        <v>8</v>
      </c>
      <c r="FJ146" s="2">
        <v>7.9</v>
      </c>
      <c r="FK146" s="2">
        <v>8</v>
      </c>
      <c r="FL146" s="2">
        <v>6.5</v>
      </c>
      <c r="FM146" s="2">
        <v>6.9</v>
      </c>
      <c r="FN146" s="2">
        <v>6.1</v>
      </c>
      <c r="FO146" s="2">
        <v>7.2</v>
      </c>
      <c r="FP146" s="2">
        <v>7.6</v>
      </c>
      <c r="FQ146" s="2">
        <v>7.3</v>
      </c>
      <c r="FR146" s="2">
        <v>8.1</v>
      </c>
      <c r="FS146" s="2">
        <v>8.3000000000000007</v>
      </c>
      <c r="FT146" s="2">
        <v>8.1999999999999993</v>
      </c>
      <c r="FU146" s="2">
        <v>7.9</v>
      </c>
      <c r="FV146" s="2">
        <v>7.3</v>
      </c>
      <c r="FW146" s="2">
        <v>9.4</v>
      </c>
      <c r="FX146" s="2">
        <v>8.6999999999999993</v>
      </c>
      <c r="FY146" s="2">
        <v>8.1999999999999993</v>
      </c>
      <c r="FZ146" s="2">
        <v>6.9</v>
      </c>
      <c r="GA146" s="2">
        <v>7.5</v>
      </c>
      <c r="GB146" s="2">
        <v>7.7</v>
      </c>
      <c r="GC146" s="2">
        <v>8.3000000000000007</v>
      </c>
      <c r="GD146" s="2">
        <v>8</v>
      </c>
      <c r="GE146" s="2">
        <v>9.1</v>
      </c>
      <c r="GF146" s="2">
        <v>11.1</v>
      </c>
      <c r="GG146" s="2">
        <v>10</v>
      </c>
      <c r="GH146" s="2">
        <v>9.1999999999999993</v>
      </c>
      <c r="GI146" s="2">
        <v>9.9</v>
      </c>
      <c r="GJ146" s="2">
        <v>9.4</v>
      </c>
      <c r="GK146" s="2">
        <v>9.9</v>
      </c>
      <c r="GL146" s="2">
        <v>7.6</v>
      </c>
      <c r="GM146" s="2">
        <v>7.8</v>
      </c>
      <c r="GN146" s="2">
        <v>9.1999999999999993</v>
      </c>
      <c r="GO146" s="2">
        <v>9.4</v>
      </c>
      <c r="GP146" s="2">
        <v>10</v>
      </c>
      <c r="GQ146" s="2">
        <v>10.6</v>
      </c>
      <c r="GR146" s="2">
        <v>12.4</v>
      </c>
      <c r="GS146" s="2">
        <v>14.2</v>
      </c>
      <c r="GT146" s="2">
        <v>13.2</v>
      </c>
      <c r="GU146" s="2">
        <v>13.1</v>
      </c>
      <c r="GV146" s="2">
        <v>10.8</v>
      </c>
      <c r="GW146" s="2">
        <v>11.3</v>
      </c>
      <c r="GX146" s="2">
        <v>7.4</v>
      </c>
      <c r="GY146" s="2">
        <v>6.9</v>
      </c>
      <c r="GZ146" s="2">
        <v>9.1999999999999993</v>
      </c>
      <c r="HA146" s="2">
        <v>9.3000000000000007</v>
      </c>
      <c r="HB146" s="2">
        <v>10.8</v>
      </c>
      <c r="HC146" s="2">
        <v>11</v>
      </c>
      <c r="HD146" s="2">
        <v>10.3</v>
      </c>
      <c r="HE146" s="2">
        <v>9.6</v>
      </c>
      <c r="HF146" s="2">
        <v>8.8000000000000007</v>
      </c>
      <c r="HG146" s="2">
        <v>9.3000000000000007</v>
      </c>
      <c r="HH146" s="2">
        <v>8.6</v>
      </c>
      <c r="HI146" s="2">
        <v>8.9</v>
      </c>
      <c r="HJ146" s="2">
        <v>6.2</v>
      </c>
      <c r="HK146" s="2">
        <v>7.8</v>
      </c>
      <c r="HL146" s="2">
        <v>7.8</v>
      </c>
      <c r="HM146" s="2">
        <v>7.6</v>
      </c>
      <c r="HN146" s="2">
        <v>8.1999999999999993</v>
      </c>
      <c r="HO146" s="2">
        <v>8.6999999999999993</v>
      </c>
      <c r="HP146" s="2">
        <v>10.6</v>
      </c>
      <c r="HQ146" s="2">
        <v>10.4</v>
      </c>
      <c r="HR146" s="2">
        <v>9.1</v>
      </c>
      <c r="HS146" s="2">
        <v>9.1</v>
      </c>
      <c r="HT146" s="2">
        <v>8.8000000000000007</v>
      </c>
      <c r="HU146" s="2">
        <v>7.8</v>
      </c>
      <c r="HV146" s="2">
        <v>6.3</v>
      </c>
      <c r="HW146" s="2">
        <v>6.2</v>
      </c>
      <c r="HX146" s="2">
        <v>8.4</v>
      </c>
      <c r="HY146" s="2">
        <v>7.7</v>
      </c>
      <c r="HZ146" s="2">
        <v>8.1</v>
      </c>
      <c r="IA146" s="2">
        <v>9.1</v>
      </c>
      <c r="IB146" s="2">
        <v>10.199999999999999</v>
      </c>
      <c r="IC146" s="2">
        <v>10.5</v>
      </c>
      <c r="ID146" s="2">
        <v>8.1</v>
      </c>
      <c r="IE146" s="2">
        <v>8.6999999999999993</v>
      </c>
      <c r="IF146" s="2">
        <v>8.9</v>
      </c>
      <c r="IG146" s="2">
        <v>7.4</v>
      </c>
      <c r="IH146" s="2">
        <v>6.9</v>
      </c>
      <c r="II146" s="2">
        <v>6.4</v>
      </c>
      <c r="IJ146" s="2">
        <v>7.6</v>
      </c>
      <c r="IK146" s="2">
        <v>7.5</v>
      </c>
      <c r="IL146" s="2">
        <v>8</v>
      </c>
      <c r="IM146" s="2">
        <v>8.4</v>
      </c>
      <c r="IN146" s="2">
        <v>9.8000000000000007</v>
      </c>
      <c r="IO146" s="2">
        <v>9.3000000000000007</v>
      </c>
      <c r="IP146" s="2">
        <v>8.3000000000000007</v>
      </c>
      <c r="IQ146" s="2">
        <v>10</v>
      </c>
      <c r="IR146" s="2">
        <v>9.9</v>
      </c>
      <c r="IS146" s="2">
        <v>9.4</v>
      </c>
      <c r="IT146" s="2">
        <v>8.1999999999999993</v>
      </c>
      <c r="IU146" s="2">
        <v>7.9</v>
      </c>
      <c r="IV146" s="2">
        <v>8.3000000000000007</v>
      </c>
      <c r="IW146" s="2">
        <v>8.9</v>
      </c>
      <c r="IX146" s="2">
        <v>9.4</v>
      </c>
      <c r="IY146" s="2">
        <v>10.3</v>
      </c>
      <c r="IZ146" s="2">
        <v>11.3</v>
      </c>
      <c r="JA146" s="2">
        <v>11.4</v>
      </c>
      <c r="JB146" s="2">
        <v>9.4</v>
      </c>
      <c r="JC146" s="2">
        <v>9.1999999999999993</v>
      </c>
      <c r="JD146" s="2">
        <v>8.8000000000000007</v>
      </c>
      <c r="JE146" s="2">
        <v>8.1</v>
      </c>
      <c r="JF146" s="2">
        <v>7.3</v>
      </c>
      <c r="JG146" s="2">
        <v>7.3</v>
      </c>
      <c r="JH146" s="2">
        <v>7.7</v>
      </c>
      <c r="JI146" s="2">
        <v>8.3000000000000007</v>
      </c>
      <c r="JJ146" s="2">
        <v>9.1999999999999993</v>
      </c>
      <c r="JK146" s="2">
        <v>10.3</v>
      </c>
      <c r="JL146" s="2">
        <v>12.6</v>
      </c>
      <c r="JM146" s="2">
        <v>11.2</v>
      </c>
      <c r="JN146" s="2">
        <v>11.5</v>
      </c>
      <c r="JO146" s="2">
        <v>10.7</v>
      </c>
      <c r="JP146" s="2">
        <v>11</v>
      </c>
      <c r="JQ146" s="2">
        <v>9.9</v>
      </c>
      <c r="JR146" s="2">
        <v>9.6</v>
      </c>
      <c r="JS146" s="2">
        <v>9.6999999999999993</v>
      </c>
      <c r="JT146" s="2">
        <v>10.4</v>
      </c>
      <c r="JU146" s="2">
        <v>12.3</v>
      </c>
      <c r="JV146" s="2">
        <v>11.3</v>
      </c>
      <c r="JW146" s="2">
        <v>12.4</v>
      </c>
      <c r="JX146" s="2">
        <v>13.7</v>
      </c>
      <c r="JY146" s="2">
        <v>13.5</v>
      </c>
      <c r="JZ146" s="2">
        <v>12.3</v>
      </c>
      <c r="KA146" s="2">
        <v>12.2</v>
      </c>
      <c r="KB146" s="2">
        <v>11.6</v>
      </c>
      <c r="KC146" s="2">
        <v>12.2</v>
      </c>
      <c r="KD146" s="2">
        <v>10.4</v>
      </c>
      <c r="KE146" s="2">
        <v>9.8000000000000007</v>
      </c>
      <c r="KF146" s="2">
        <v>10.1</v>
      </c>
      <c r="KG146" s="2">
        <v>10.8</v>
      </c>
      <c r="KH146" s="2">
        <v>13.3</v>
      </c>
      <c r="KI146" s="2">
        <v>12.6</v>
      </c>
      <c r="KJ146" s="2">
        <v>15</v>
      </c>
      <c r="KK146" s="2">
        <v>15</v>
      </c>
      <c r="KL146" s="2">
        <v>13.4</v>
      </c>
      <c r="KM146" s="2">
        <v>13.5</v>
      </c>
      <c r="KN146" s="2">
        <v>12.3</v>
      </c>
      <c r="KO146" s="2">
        <v>11.9</v>
      </c>
      <c r="KP146" s="2">
        <v>9.8000000000000007</v>
      </c>
      <c r="KQ146" s="2">
        <v>10.199999999999999</v>
      </c>
      <c r="KR146" s="2">
        <v>11.9</v>
      </c>
      <c r="KS146" s="2">
        <v>9.6999999999999993</v>
      </c>
      <c r="KT146" s="2">
        <v>10.9</v>
      </c>
      <c r="KU146" s="2">
        <v>11.9</v>
      </c>
      <c r="KV146" s="2">
        <v>11.7</v>
      </c>
      <c r="KW146" s="2">
        <v>11.8</v>
      </c>
      <c r="KX146" s="2">
        <v>10.7</v>
      </c>
      <c r="KY146" s="2">
        <v>12.7</v>
      </c>
      <c r="KZ146" s="2">
        <v>12.3</v>
      </c>
      <c r="LA146" s="2">
        <v>12.7</v>
      </c>
      <c r="LB146" s="2">
        <v>8.4</v>
      </c>
      <c r="LC146" s="2">
        <v>9.5</v>
      </c>
      <c r="LD146" s="2">
        <v>9.3000000000000007</v>
      </c>
      <c r="LE146" s="2">
        <v>8.6999999999999993</v>
      </c>
      <c r="LF146" s="2">
        <v>9.8000000000000007</v>
      </c>
      <c r="LG146" s="2">
        <v>10.1</v>
      </c>
      <c r="LH146" s="2">
        <v>12</v>
      </c>
      <c r="LI146" s="2">
        <v>11.9</v>
      </c>
      <c r="LJ146" s="2">
        <v>11.1</v>
      </c>
      <c r="LK146" s="2">
        <v>11.2</v>
      </c>
      <c r="LL146" s="2">
        <v>11.2</v>
      </c>
      <c r="LM146" s="2">
        <v>10.8</v>
      </c>
      <c r="LN146" s="2">
        <v>9.8000000000000007</v>
      </c>
      <c r="LO146" s="2">
        <v>10.4</v>
      </c>
      <c r="LP146" s="2">
        <v>10.4</v>
      </c>
      <c r="LQ146" s="2">
        <v>11.2</v>
      </c>
      <c r="LR146" s="2">
        <v>12.9</v>
      </c>
      <c r="LS146" s="2">
        <v>13</v>
      </c>
      <c r="LT146" s="2">
        <v>14.4</v>
      </c>
      <c r="LU146" s="2">
        <v>14</v>
      </c>
      <c r="LV146" s="2">
        <v>11.6</v>
      </c>
      <c r="LW146" s="2">
        <v>14.5</v>
      </c>
      <c r="LX146" s="2">
        <v>13</v>
      </c>
      <c r="LY146" s="2">
        <v>12.9</v>
      </c>
      <c r="LZ146" s="2">
        <v>10.5</v>
      </c>
      <c r="MA146" s="2">
        <v>13.3</v>
      </c>
      <c r="MB146" s="2">
        <v>14.5</v>
      </c>
      <c r="MC146" s="2">
        <v>15.6</v>
      </c>
      <c r="MD146" s="2">
        <v>17.5</v>
      </c>
      <c r="ME146" s="2">
        <v>18.399999999999999</v>
      </c>
      <c r="MF146" s="2">
        <v>19.2</v>
      </c>
      <c r="MG146" s="2">
        <v>20.8</v>
      </c>
      <c r="MH146" s="2">
        <v>20.7</v>
      </c>
      <c r="MI146" s="2">
        <v>18.3</v>
      </c>
      <c r="MJ146" s="2">
        <v>17.100000000000001</v>
      </c>
      <c r="MK146" s="2">
        <v>16.5</v>
      </c>
      <c r="ML146" s="2">
        <v>14.9</v>
      </c>
      <c r="MM146" s="2">
        <v>18.600000000000001</v>
      </c>
      <c r="MN146" s="2">
        <v>19.5</v>
      </c>
      <c r="MO146" s="2">
        <v>18.3</v>
      </c>
      <c r="MP146" s="2">
        <v>17.899999999999999</v>
      </c>
    </row>
    <row r="147" spans="1:354" x14ac:dyDescent="0.25">
      <c r="A147" t="s">
        <v>145</v>
      </c>
      <c r="B147" s="12" t="s">
        <v>365</v>
      </c>
      <c r="C147" t="s">
        <v>216</v>
      </c>
      <c r="D147" t="str">
        <f t="shared" si="1"/>
        <v>Takeaway food services</v>
      </c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>
        <v>4.0999999999999996</v>
      </c>
      <c r="BZ147" s="2">
        <v>4.5999999999999996</v>
      </c>
      <c r="CA147" s="2">
        <v>4.4000000000000004</v>
      </c>
      <c r="CB147" s="2">
        <v>4.4000000000000004</v>
      </c>
      <c r="CC147" s="2">
        <v>3.9</v>
      </c>
      <c r="CD147" s="2">
        <v>4.5</v>
      </c>
      <c r="CE147" s="2">
        <v>4.8</v>
      </c>
      <c r="CF147" s="2">
        <v>4.7</v>
      </c>
      <c r="CG147" s="2">
        <v>4.3</v>
      </c>
      <c r="CH147" s="2">
        <v>3.6</v>
      </c>
      <c r="CI147" s="2">
        <v>3.6</v>
      </c>
      <c r="CJ147" s="2">
        <v>4</v>
      </c>
      <c r="CK147" s="2">
        <v>4.3</v>
      </c>
      <c r="CL147" s="2">
        <v>4.9000000000000004</v>
      </c>
      <c r="CM147" s="2">
        <v>4.3</v>
      </c>
      <c r="CN147" s="2">
        <v>4.5</v>
      </c>
      <c r="CO147" s="2">
        <v>4.4000000000000004</v>
      </c>
      <c r="CP147" s="2">
        <v>3.9</v>
      </c>
      <c r="CQ147" s="2">
        <v>4.3</v>
      </c>
      <c r="CR147" s="2">
        <v>3.2</v>
      </c>
      <c r="CS147" s="2">
        <v>4.0999999999999996</v>
      </c>
      <c r="CT147" s="2">
        <v>3.4</v>
      </c>
      <c r="CU147" s="2">
        <v>3.5</v>
      </c>
      <c r="CV147" s="2">
        <v>4.0999999999999996</v>
      </c>
      <c r="CW147" s="2">
        <v>3.8</v>
      </c>
      <c r="CX147" s="2">
        <v>4.5</v>
      </c>
      <c r="CY147" s="2">
        <v>4.3</v>
      </c>
      <c r="CZ147" s="2">
        <v>5.2</v>
      </c>
      <c r="DA147" s="2">
        <v>4.9000000000000004</v>
      </c>
      <c r="DB147" s="2">
        <v>5</v>
      </c>
      <c r="DC147" s="2">
        <v>4.5999999999999996</v>
      </c>
      <c r="DD147" s="2">
        <v>4.2</v>
      </c>
      <c r="DE147" s="2">
        <v>4</v>
      </c>
      <c r="DF147" s="2">
        <v>3.8</v>
      </c>
      <c r="DG147" s="2">
        <v>3.5</v>
      </c>
      <c r="DH147" s="2">
        <v>4</v>
      </c>
      <c r="DI147" s="2">
        <v>3.7</v>
      </c>
      <c r="DJ147" s="2">
        <v>3.9</v>
      </c>
      <c r="DK147" s="2">
        <v>4.0999999999999996</v>
      </c>
      <c r="DL147" s="2">
        <v>4.2</v>
      </c>
      <c r="DM147" s="2">
        <v>4.2</v>
      </c>
      <c r="DN147" s="2">
        <v>4.8</v>
      </c>
      <c r="DO147" s="2">
        <v>5</v>
      </c>
      <c r="DP147" s="2">
        <v>4.8</v>
      </c>
      <c r="DQ147" s="2">
        <v>4.8</v>
      </c>
      <c r="DR147" s="2">
        <v>4.4000000000000004</v>
      </c>
      <c r="DS147" s="2">
        <v>4.0999999999999996</v>
      </c>
      <c r="DT147" s="2">
        <v>4.5999999999999996</v>
      </c>
      <c r="DU147" s="2">
        <v>4.5999999999999996</v>
      </c>
      <c r="DV147" s="2">
        <v>4.7</v>
      </c>
      <c r="DW147" s="2">
        <v>5.6</v>
      </c>
      <c r="DX147" s="2">
        <v>5.8</v>
      </c>
      <c r="DY147" s="2">
        <v>5.8</v>
      </c>
      <c r="DZ147" s="2">
        <v>5.6</v>
      </c>
      <c r="EA147" s="2">
        <v>4.9000000000000004</v>
      </c>
      <c r="EB147" s="2">
        <v>5.5</v>
      </c>
      <c r="EC147" s="2">
        <v>5.3</v>
      </c>
      <c r="ED147" s="2">
        <v>4.5999999999999996</v>
      </c>
      <c r="EE147" s="2">
        <v>4.4000000000000004</v>
      </c>
      <c r="EF147" s="2">
        <v>4.7</v>
      </c>
      <c r="EG147" s="2">
        <v>4.5</v>
      </c>
      <c r="EH147" s="2">
        <v>5.0999999999999996</v>
      </c>
      <c r="EI147" s="2">
        <v>4.3</v>
      </c>
      <c r="EJ147" s="2">
        <v>4.5</v>
      </c>
      <c r="EK147" s="2">
        <v>4.7</v>
      </c>
      <c r="EL147" s="2">
        <v>4.5</v>
      </c>
      <c r="EM147" s="2">
        <v>4.9000000000000004</v>
      </c>
      <c r="EN147" s="2">
        <v>4.9000000000000004</v>
      </c>
      <c r="EO147" s="2">
        <v>5.6</v>
      </c>
      <c r="EP147" s="2">
        <v>4.2</v>
      </c>
      <c r="EQ147" s="2">
        <v>4.7</v>
      </c>
      <c r="ER147" s="2">
        <v>6</v>
      </c>
      <c r="ES147" s="2">
        <v>5.7</v>
      </c>
      <c r="ET147" s="2">
        <v>6</v>
      </c>
      <c r="EU147" s="2">
        <v>5.8</v>
      </c>
      <c r="EV147" s="2">
        <v>7.1</v>
      </c>
      <c r="EW147" s="2">
        <v>7.6</v>
      </c>
      <c r="EX147" s="2">
        <v>7.4</v>
      </c>
      <c r="EY147" s="2">
        <v>7.3</v>
      </c>
      <c r="EZ147" s="2">
        <v>6.9</v>
      </c>
      <c r="FA147" s="2">
        <v>6.4</v>
      </c>
      <c r="FB147" s="2">
        <v>6.5</v>
      </c>
      <c r="FC147" s="2">
        <v>6.5</v>
      </c>
      <c r="FD147" s="2">
        <v>7.2</v>
      </c>
      <c r="FE147" s="2">
        <v>7.2</v>
      </c>
      <c r="FF147" s="2">
        <v>7.3</v>
      </c>
      <c r="FG147" s="2">
        <v>7.9</v>
      </c>
      <c r="FH147" s="2">
        <v>8</v>
      </c>
      <c r="FI147" s="2">
        <v>8.4</v>
      </c>
      <c r="FJ147" s="2">
        <v>7.6</v>
      </c>
      <c r="FK147" s="2">
        <v>7.4</v>
      </c>
      <c r="FL147" s="2">
        <v>7.1</v>
      </c>
      <c r="FM147" s="2">
        <v>6.8</v>
      </c>
      <c r="FN147" s="2">
        <v>6.6</v>
      </c>
      <c r="FO147" s="2">
        <v>6.9</v>
      </c>
      <c r="FP147" s="2">
        <v>7.1</v>
      </c>
      <c r="FQ147" s="2">
        <v>6.9</v>
      </c>
      <c r="FR147" s="2">
        <v>7.8</v>
      </c>
      <c r="FS147" s="2">
        <v>7.6</v>
      </c>
      <c r="FT147" s="2">
        <v>8.3000000000000007</v>
      </c>
      <c r="FU147" s="2">
        <v>7.9</v>
      </c>
      <c r="FV147" s="2">
        <v>7.7</v>
      </c>
      <c r="FW147" s="2">
        <v>6.7</v>
      </c>
      <c r="FX147" s="2">
        <v>6.6</v>
      </c>
      <c r="FY147" s="2">
        <v>6</v>
      </c>
      <c r="FZ147" s="2">
        <v>5.5</v>
      </c>
      <c r="GA147" s="2">
        <v>5.3</v>
      </c>
      <c r="GB147" s="2">
        <v>5.9</v>
      </c>
      <c r="GC147" s="2">
        <v>5.6</v>
      </c>
      <c r="GD147" s="2">
        <v>6.1</v>
      </c>
      <c r="GE147" s="2">
        <v>5.5</v>
      </c>
      <c r="GF147" s="2">
        <v>6.3</v>
      </c>
      <c r="GG147" s="2">
        <v>6</v>
      </c>
      <c r="GH147" s="2">
        <v>6.2</v>
      </c>
      <c r="GI147" s="2">
        <v>6.4</v>
      </c>
      <c r="GJ147" s="2">
        <v>6.2</v>
      </c>
      <c r="GK147" s="2">
        <v>6.3</v>
      </c>
      <c r="GL147" s="2">
        <v>5.6</v>
      </c>
      <c r="GM147" s="2">
        <v>5.8</v>
      </c>
      <c r="GN147" s="2">
        <v>6.5</v>
      </c>
      <c r="GO147" s="2">
        <v>6.4</v>
      </c>
      <c r="GP147" s="2">
        <v>6.5</v>
      </c>
      <c r="GQ147" s="2">
        <v>6.4</v>
      </c>
      <c r="GR147" s="2">
        <v>8</v>
      </c>
      <c r="GS147" s="2">
        <v>8.1999999999999993</v>
      </c>
      <c r="GT147" s="2">
        <v>8.1</v>
      </c>
      <c r="GU147" s="2">
        <v>7.6</v>
      </c>
      <c r="GV147" s="2">
        <v>7</v>
      </c>
      <c r="GW147" s="2">
        <v>7.2</v>
      </c>
      <c r="GX147" s="2">
        <v>6.6</v>
      </c>
      <c r="GY147" s="2">
        <v>6.3</v>
      </c>
      <c r="GZ147" s="2">
        <v>7.2</v>
      </c>
      <c r="HA147" s="2">
        <v>7.6</v>
      </c>
      <c r="HB147" s="2">
        <v>7.5</v>
      </c>
      <c r="HC147" s="2">
        <v>7.4</v>
      </c>
      <c r="HD147" s="2">
        <v>8.8000000000000007</v>
      </c>
      <c r="HE147" s="2">
        <v>8.1</v>
      </c>
      <c r="HF147" s="2">
        <v>8.6</v>
      </c>
      <c r="HG147" s="2">
        <v>8</v>
      </c>
      <c r="HH147" s="2">
        <v>7.3</v>
      </c>
      <c r="HI147" s="2">
        <v>7.2</v>
      </c>
      <c r="HJ147" s="2">
        <v>6.5</v>
      </c>
      <c r="HK147" s="2">
        <v>6.9</v>
      </c>
      <c r="HL147" s="2">
        <v>7.6</v>
      </c>
      <c r="HM147" s="2">
        <v>8.3000000000000007</v>
      </c>
      <c r="HN147" s="2">
        <v>7.7</v>
      </c>
      <c r="HO147" s="2">
        <v>7.8</v>
      </c>
      <c r="HP147" s="2">
        <v>8.5</v>
      </c>
      <c r="HQ147" s="2">
        <v>8.4</v>
      </c>
      <c r="HR147" s="2">
        <v>8.3000000000000007</v>
      </c>
      <c r="HS147" s="2">
        <v>7.7</v>
      </c>
      <c r="HT147" s="2">
        <v>7.5</v>
      </c>
      <c r="HU147" s="2">
        <v>7</v>
      </c>
      <c r="HV147" s="2">
        <v>6.3</v>
      </c>
      <c r="HW147" s="2">
        <v>6.4</v>
      </c>
      <c r="HX147" s="2">
        <v>7.2</v>
      </c>
      <c r="HY147" s="2">
        <v>7.1</v>
      </c>
      <c r="HZ147" s="2">
        <v>7.9</v>
      </c>
      <c r="IA147" s="2">
        <v>7.9</v>
      </c>
      <c r="IB147" s="2">
        <v>8.1999999999999993</v>
      </c>
      <c r="IC147" s="2">
        <v>8.5</v>
      </c>
      <c r="ID147" s="2">
        <v>8.1999999999999993</v>
      </c>
      <c r="IE147" s="2">
        <v>8.1999999999999993</v>
      </c>
      <c r="IF147" s="2">
        <v>8.1</v>
      </c>
      <c r="IG147" s="2">
        <v>7.6</v>
      </c>
      <c r="IH147" s="2">
        <v>7.6</v>
      </c>
      <c r="II147" s="2">
        <v>6.9</v>
      </c>
      <c r="IJ147" s="2">
        <v>7.8</v>
      </c>
      <c r="IK147" s="2">
        <v>8</v>
      </c>
      <c r="IL147" s="2">
        <v>9.1</v>
      </c>
      <c r="IM147" s="2">
        <v>9.1</v>
      </c>
      <c r="IN147" s="2">
        <v>10.6</v>
      </c>
      <c r="IO147" s="2">
        <v>10.7</v>
      </c>
      <c r="IP147" s="2">
        <v>10.4</v>
      </c>
      <c r="IQ147" s="2">
        <v>9.3000000000000007</v>
      </c>
      <c r="IR147" s="2">
        <v>9</v>
      </c>
      <c r="IS147" s="2">
        <v>9.1999999999999993</v>
      </c>
      <c r="IT147" s="2">
        <v>8.1999999999999993</v>
      </c>
      <c r="IU147" s="2">
        <v>7.2</v>
      </c>
      <c r="IV147" s="2">
        <v>8.1</v>
      </c>
      <c r="IW147" s="2">
        <v>9</v>
      </c>
      <c r="IX147" s="2">
        <v>9.6</v>
      </c>
      <c r="IY147" s="2">
        <v>9.5</v>
      </c>
      <c r="IZ147" s="2">
        <v>9.3000000000000007</v>
      </c>
      <c r="JA147" s="2">
        <v>9.5</v>
      </c>
      <c r="JB147" s="2">
        <v>9.6</v>
      </c>
      <c r="JC147" s="2">
        <v>9.8000000000000007</v>
      </c>
      <c r="JD147" s="2">
        <v>9.6</v>
      </c>
      <c r="JE147" s="2">
        <v>10</v>
      </c>
      <c r="JF147" s="2">
        <v>9</v>
      </c>
      <c r="JG147" s="2">
        <v>9</v>
      </c>
      <c r="JH147" s="2">
        <v>9.9</v>
      </c>
      <c r="JI147" s="2">
        <v>10.4</v>
      </c>
      <c r="JJ147" s="2">
        <v>10.5</v>
      </c>
      <c r="JK147" s="2">
        <v>11.1</v>
      </c>
      <c r="JL147" s="2">
        <v>10.1</v>
      </c>
      <c r="JM147" s="2">
        <v>9.6</v>
      </c>
      <c r="JN147" s="2">
        <v>9.6999999999999993</v>
      </c>
      <c r="JO147" s="2">
        <v>9.9</v>
      </c>
      <c r="JP147" s="2">
        <v>8.3000000000000007</v>
      </c>
      <c r="JQ147" s="2">
        <v>8.3000000000000007</v>
      </c>
      <c r="JR147" s="2">
        <v>7.7</v>
      </c>
      <c r="JS147" s="2">
        <v>7.7</v>
      </c>
      <c r="JT147" s="2">
        <v>8.1999999999999993</v>
      </c>
      <c r="JU147" s="2">
        <v>7.2</v>
      </c>
      <c r="JV147" s="2">
        <v>7.6</v>
      </c>
      <c r="JW147" s="2">
        <v>8</v>
      </c>
      <c r="JX147" s="2">
        <v>8.6999999999999993</v>
      </c>
      <c r="JY147" s="2">
        <v>8.8000000000000007</v>
      </c>
      <c r="JZ147" s="2">
        <v>8.4</v>
      </c>
      <c r="KA147" s="2">
        <v>8.6999999999999993</v>
      </c>
      <c r="KB147" s="2">
        <v>8.4</v>
      </c>
      <c r="KC147" s="2">
        <v>7.4</v>
      </c>
      <c r="KD147" s="2">
        <v>6.7</v>
      </c>
      <c r="KE147" s="2">
        <v>5.7</v>
      </c>
      <c r="KF147" s="2">
        <v>7.7</v>
      </c>
      <c r="KG147" s="2">
        <v>7.6</v>
      </c>
      <c r="KH147" s="2">
        <v>8.1999999999999993</v>
      </c>
      <c r="KI147" s="2">
        <v>7.8</v>
      </c>
      <c r="KJ147" s="2">
        <v>9.1999999999999993</v>
      </c>
      <c r="KK147" s="2">
        <v>9.5</v>
      </c>
      <c r="KL147" s="2">
        <v>9.4</v>
      </c>
      <c r="KM147" s="2">
        <v>8.6999999999999993</v>
      </c>
      <c r="KN147" s="2">
        <v>8.4</v>
      </c>
      <c r="KO147" s="2">
        <v>8.9</v>
      </c>
      <c r="KP147" s="2">
        <v>7.7</v>
      </c>
      <c r="KQ147" s="2">
        <v>7.2</v>
      </c>
      <c r="KR147" s="2">
        <v>8.5</v>
      </c>
      <c r="KS147" s="2">
        <v>8.1999999999999993</v>
      </c>
      <c r="KT147" s="2">
        <v>8.9</v>
      </c>
      <c r="KU147" s="2">
        <v>10.1</v>
      </c>
      <c r="KV147" s="2">
        <v>8.5</v>
      </c>
      <c r="KW147" s="2">
        <v>8.5</v>
      </c>
      <c r="KX147" s="2">
        <v>7.6</v>
      </c>
      <c r="KY147" s="2">
        <v>7.6</v>
      </c>
      <c r="KZ147" s="2">
        <v>7.2</v>
      </c>
      <c r="LA147" s="2">
        <v>8</v>
      </c>
      <c r="LB147" s="2">
        <v>7.5</v>
      </c>
      <c r="LC147" s="2">
        <v>7.5</v>
      </c>
      <c r="LD147" s="2">
        <v>8</v>
      </c>
      <c r="LE147" s="2">
        <v>8.6</v>
      </c>
      <c r="LF147" s="2">
        <v>8.6999999999999993</v>
      </c>
      <c r="LG147" s="2">
        <v>8.8000000000000007</v>
      </c>
      <c r="LH147" s="2">
        <v>10</v>
      </c>
      <c r="LI147" s="2">
        <v>10.6</v>
      </c>
      <c r="LJ147" s="2">
        <v>10.1</v>
      </c>
      <c r="LK147" s="2">
        <v>10.7</v>
      </c>
      <c r="LL147" s="2">
        <v>10.7</v>
      </c>
      <c r="LM147" s="2">
        <v>16.399999999999999</v>
      </c>
      <c r="LN147" s="2">
        <v>13.5</v>
      </c>
      <c r="LO147" s="2">
        <v>13.7</v>
      </c>
      <c r="LP147" s="2">
        <v>15</v>
      </c>
      <c r="LQ147" s="2">
        <v>14.9</v>
      </c>
      <c r="LR147" s="2">
        <v>14.3</v>
      </c>
      <c r="LS147" s="2">
        <v>13.9</v>
      </c>
      <c r="LT147" s="2">
        <v>15.8</v>
      </c>
      <c r="LU147" s="2">
        <v>16.399999999999999</v>
      </c>
      <c r="LV147" s="2">
        <v>13.4</v>
      </c>
      <c r="LW147" s="2">
        <v>16.7</v>
      </c>
      <c r="LX147" s="2">
        <v>13.4</v>
      </c>
      <c r="LY147" s="2">
        <v>16.2</v>
      </c>
      <c r="LZ147" s="2">
        <v>14.2</v>
      </c>
      <c r="MA147" s="2">
        <v>14</v>
      </c>
      <c r="MB147" s="2">
        <v>15.9</v>
      </c>
      <c r="MC147" s="2">
        <v>16.7</v>
      </c>
      <c r="MD147" s="2">
        <v>16.7</v>
      </c>
      <c r="ME147" s="2">
        <v>17.399999999999999</v>
      </c>
      <c r="MF147" s="2">
        <v>18.899999999999999</v>
      </c>
      <c r="MG147" s="2">
        <v>19.2</v>
      </c>
      <c r="MH147" s="2">
        <v>18.5</v>
      </c>
      <c r="MI147" s="2">
        <v>16.600000000000001</v>
      </c>
      <c r="MJ147" s="2">
        <v>17.100000000000001</v>
      </c>
      <c r="MK147" s="2">
        <v>17.3</v>
      </c>
      <c r="ML147" s="2">
        <v>14.9</v>
      </c>
      <c r="MM147" s="2">
        <v>18.100000000000001</v>
      </c>
      <c r="MN147" s="2">
        <v>20</v>
      </c>
      <c r="MO147" s="2">
        <v>20</v>
      </c>
      <c r="MP147" s="2">
        <v>20.100000000000001</v>
      </c>
    </row>
    <row r="148" spans="1:354" x14ac:dyDescent="0.25">
      <c r="A148" t="s">
        <v>146</v>
      </c>
      <c r="B148" s="12" t="s">
        <v>366</v>
      </c>
      <c r="C148" t="s">
        <v>216</v>
      </c>
      <c r="D148" t="str">
        <f t="shared" si="1"/>
        <v>Cafes, restaurants &amp; takeaway food services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>
        <v>5.8</v>
      </c>
      <c r="BZ148" s="2">
        <v>7.2</v>
      </c>
      <c r="CA148" s="2">
        <v>7.2</v>
      </c>
      <c r="CB148" s="2">
        <v>7.5</v>
      </c>
      <c r="CC148" s="2">
        <v>6.8</v>
      </c>
      <c r="CD148" s="2">
        <v>7</v>
      </c>
      <c r="CE148" s="2">
        <v>7.4</v>
      </c>
      <c r="CF148" s="2">
        <v>6.9</v>
      </c>
      <c r="CG148" s="2">
        <v>9.1999999999999993</v>
      </c>
      <c r="CH148" s="2">
        <v>7.6</v>
      </c>
      <c r="CI148" s="2">
        <v>7.7</v>
      </c>
      <c r="CJ148" s="2">
        <v>7.3</v>
      </c>
      <c r="CK148" s="2">
        <v>7.2</v>
      </c>
      <c r="CL148" s="2">
        <v>9.6999999999999993</v>
      </c>
      <c r="CM148" s="2">
        <v>7.9</v>
      </c>
      <c r="CN148" s="2">
        <v>7.6</v>
      </c>
      <c r="CO148" s="2">
        <v>8</v>
      </c>
      <c r="CP148" s="2">
        <v>7.5</v>
      </c>
      <c r="CQ148" s="2">
        <v>7.6</v>
      </c>
      <c r="CR148" s="2">
        <v>6.6</v>
      </c>
      <c r="CS148" s="2">
        <v>8.1</v>
      </c>
      <c r="CT148" s="2">
        <v>6.8</v>
      </c>
      <c r="CU148" s="2">
        <v>7.9</v>
      </c>
      <c r="CV148" s="2">
        <v>7.9</v>
      </c>
      <c r="CW148" s="2">
        <v>7.3</v>
      </c>
      <c r="CX148" s="2">
        <v>8.6</v>
      </c>
      <c r="CY148" s="2">
        <v>7.4</v>
      </c>
      <c r="CZ148" s="2">
        <v>7.9</v>
      </c>
      <c r="DA148" s="2">
        <v>7.5</v>
      </c>
      <c r="DB148" s="2">
        <v>7.9</v>
      </c>
      <c r="DC148" s="2">
        <v>7.7</v>
      </c>
      <c r="DD148" s="2">
        <v>7.1</v>
      </c>
      <c r="DE148" s="2">
        <v>6.9</v>
      </c>
      <c r="DF148" s="2">
        <v>6.1</v>
      </c>
      <c r="DG148" s="2">
        <v>5.9</v>
      </c>
      <c r="DH148" s="2">
        <v>6.7</v>
      </c>
      <c r="DI148" s="2">
        <v>6.9</v>
      </c>
      <c r="DJ148" s="2">
        <v>7.1</v>
      </c>
      <c r="DK148" s="2">
        <v>7.1</v>
      </c>
      <c r="DL148" s="2">
        <v>8.1999999999999993</v>
      </c>
      <c r="DM148" s="2">
        <v>7.7</v>
      </c>
      <c r="DN148" s="2">
        <v>8.3000000000000007</v>
      </c>
      <c r="DO148" s="2">
        <v>8.3000000000000007</v>
      </c>
      <c r="DP148" s="2">
        <v>7.9</v>
      </c>
      <c r="DQ148" s="2">
        <v>8.4</v>
      </c>
      <c r="DR148" s="2">
        <v>7.6</v>
      </c>
      <c r="DS148" s="2">
        <v>7.4</v>
      </c>
      <c r="DT148" s="2">
        <v>7.9</v>
      </c>
      <c r="DU148" s="2">
        <v>7.8</v>
      </c>
      <c r="DV148" s="2">
        <v>8.1</v>
      </c>
      <c r="DW148" s="2">
        <v>9.6</v>
      </c>
      <c r="DX148" s="2">
        <v>11</v>
      </c>
      <c r="DY148" s="2">
        <v>11.1</v>
      </c>
      <c r="DZ148" s="2">
        <v>11.3</v>
      </c>
      <c r="EA148" s="2">
        <v>11.5</v>
      </c>
      <c r="EB148" s="2">
        <v>11.2</v>
      </c>
      <c r="EC148" s="2">
        <v>11.4</v>
      </c>
      <c r="ED148" s="2">
        <v>10.4</v>
      </c>
      <c r="EE148" s="2">
        <v>9.5</v>
      </c>
      <c r="EF148" s="2">
        <v>10.1</v>
      </c>
      <c r="EG148" s="2">
        <v>10.4</v>
      </c>
      <c r="EH148" s="2">
        <v>10.8</v>
      </c>
      <c r="EI148" s="2">
        <v>10</v>
      </c>
      <c r="EJ148" s="2">
        <v>10.5</v>
      </c>
      <c r="EK148" s="2">
        <v>11.3</v>
      </c>
      <c r="EL148" s="2">
        <v>10.3</v>
      </c>
      <c r="EM148" s="2">
        <v>10.6</v>
      </c>
      <c r="EN148" s="2">
        <v>11</v>
      </c>
      <c r="EO148" s="2">
        <v>10.9</v>
      </c>
      <c r="EP148" s="2">
        <v>8.5</v>
      </c>
      <c r="EQ148" s="2">
        <v>9</v>
      </c>
      <c r="ER148" s="2">
        <v>11.1</v>
      </c>
      <c r="ES148" s="2">
        <v>11.1</v>
      </c>
      <c r="ET148" s="2">
        <v>11.8</v>
      </c>
      <c r="EU148" s="2">
        <v>11.6</v>
      </c>
      <c r="EV148" s="2">
        <v>13.3</v>
      </c>
      <c r="EW148" s="2">
        <v>16.8</v>
      </c>
      <c r="EX148" s="2">
        <v>14.9</v>
      </c>
      <c r="EY148" s="2">
        <v>14.2</v>
      </c>
      <c r="EZ148" s="2">
        <v>13.2</v>
      </c>
      <c r="FA148" s="2">
        <v>12</v>
      </c>
      <c r="FB148" s="2">
        <v>11.1</v>
      </c>
      <c r="FC148" s="2">
        <v>11.1</v>
      </c>
      <c r="FD148" s="2">
        <v>13</v>
      </c>
      <c r="FE148" s="2">
        <v>12.2</v>
      </c>
      <c r="FF148" s="2">
        <v>13.7</v>
      </c>
      <c r="FG148" s="2">
        <v>14.4</v>
      </c>
      <c r="FH148" s="2">
        <v>16.100000000000001</v>
      </c>
      <c r="FI148" s="2">
        <v>16.399999999999999</v>
      </c>
      <c r="FJ148" s="2">
        <v>15.5</v>
      </c>
      <c r="FK148" s="2">
        <v>15.4</v>
      </c>
      <c r="FL148" s="2">
        <v>13.6</v>
      </c>
      <c r="FM148" s="2">
        <v>13.8</v>
      </c>
      <c r="FN148" s="2">
        <v>12.7</v>
      </c>
      <c r="FO148" s="2">
        <v>14</v>
      </c>
      <c r="FP148" s="2">
        <v>14.7</v>
      </c>
      <c r="FQ148" s="2">
        <v>14.3</v>
      </c>
      <c r="FR148" s="2">
        <v>15.9</v>
      </c>
      <c r="FS148" s="2">
        <v>15.9</v>
      </c>
      <c r="FT148" s="2">
        <v>16.600000000000001</v>
      </c>
      <c r="FU148" s="2">
        <v>15.7</v>
      </c>
      <c r="FV148" s="2">
        <v>15.1</v>
      </c>
      <c r="FW148" s="2">
        <v>16.2</v>
      </c>
      <c r="FX148" s="2">
        <v>15.3</v>
      </c>
      <c r="FY148" s="2">
        <v>14.2</v>
      </c>
      <c r="FZ148" s="2">
        <v>12.4</v>
      </c>
      <c r="GA148" s="2">
        <v>12.7</v>
      </c>
      <c r="GB148" s="2">
        <v>13.6</v>
      </c>
      <c r="GC148" s="2">
        <v>13.9</v>
      </c>
      <c r="GD148" s="2">
        <v>14.1</v>
      </c>
      <c r="GE148" s="2">
        <v>14.5</v>
      </c>
      <c r="GF148" s="2">
        <v>17.399999999999999</v>
      </c>
      <c r="GG148" s="2">
        <v>16</v>
      </c>
      <c r="GH148" s="2">
        <v>15.5</v>
      </c>
      <c r="GI148" s="2">
        <v>16.3</v>
      </c>
      <c r="GJ148" s="2">
        <v>15.6</v>
      </c>
      <c r="GK148" s="2">
        <v>16.2</v>
      </c>
      <c r="GL148" s="2">
        <v>13.1</v>
      </c>
      <c r="GM148" s="2">
        <v>13.6</v>
      </c>
      <c r="GN148" s="2">
        <v>15.8</v>
      </c>
      <c r="GO148" s="2">
        <v>15.9</v>
      </c>
      <c r="GP148" s="2">
        <v>16.600000000000001</v>
      </c>
      <c r="GQ148" s="2">
        <v>17</v>
      </c>
      <c r="GR148" s="2">
        <v>20.399999999999999</v>
      </c>
      <c r="GS148" s="2">
        <v>22.4</v>
      </c>
      <c r="GT148" s="2">
        <v>21.3</v>
      </c>
      <c r="GU148" s="2">
        <v>20.7</v>
      </c>
      <c r="GV148" s="2">
        <v>17.8</v>
      </c>
      <c r="GW148" s="2">
        <v>18.399999999999999</v>
      </c>
      <c r="GX148" s="2">
        <v>14.1</v>
      </c>
      <c r="GY148" s="2">
        <v>13.2</v>
      </c>
      <c r="GZ148" s="2">
        <v>16.399999999999999</v>
      </c>
      <c r="HA148" s="2">
        <v>16.899999999999999</v>
      </c>
      <c r="HB148" s="2">
        <v>18.3</v>
      </c>
      <c r="HC148" s="2">
        <v>18.399999999999999</v>
      </c>
      <c r="HD148" s="2">
        <v>19.100000000000001</v>
      </c>
      <c r="HE148" s="2">
        <v>17.7</v>
      </c>
      <c r="HF148" s="2">
        <v>17.399999999999999</v>
      </c>
      <c r="HG148" s="2">
        <v>17.3</v>
      </c>
      <c r="HH148" s="2">
        <v>15.9</v>
      </c>
      <c r="HI148" s="2">
        <v>16</v>
      </c>
      <c r="HJ148" s="2">
        <v>12.7</v>
      </c>
      <c r="HK148" s="2">
        <v>14.6</v>
      </c>
      <c r="HL148" s="2">
        <v>15.4</v>
      </c>
      <c r="HM148" s="2">
        <v>15.9</v>
      </c>
      <c r="HN148" s="2">
        <v>15.9</v>
      </c>
      <c r="HO148" s="2">
        <v>16.5</v>
      </c>
      <c r="HP148" s="2">
        <v>19.100000000000001</v>
      </c>
      <c r="HQ148" s="2">
        <v>18.8</v>
      </c>
      <c r="HR148" s="2">
        <v>17.5</v>
      </c>
      <c r="HS148" s="2">
        <v>16.8</v>
      </c>
      <c r="HT148" s="2">
        <v>16.3</v>
      </c>
      <c r="HU148" s="2">
        <v>14.8</v>
      </c>
      <c r="HV148" s="2">
        <v>12.7</v>
      </c>
      <c r="HW148" s="2">
        <v>12.6</v>
      </c>
      <c r="HX148" s="2">
        <v>15.5</v>
      </c>
      <c r="HY148" s="2">
        <v>14.7</v>
      </c>
      <c r="HZ148" s="2">
        <v>16.100000000000001</v>
      </c>
      <c r="IA148" s="2">
        <v>17</v>
      </c>
      <c r="IB148" s="2">
        <v>18.399999999999999</v>
      </c>
      <c r="IC148" s="2">
        <v>19</v>
      </c>
      <c r="ID148" s="2">
        <v>16.3</v>
      </c>
      <c r="IE148" s="2">
        <v>16.899999999999999</v>
      </c>
      <c r="IF148" s="2">
        <v>16.899999999999999</v>
      </c>
      <c r="IG148" s="2">
        <v>15</v>
      </c>
      <c r="IH148" s="2">
        <v>14.4</v>
      </c>
      <c r="II148" s="2">
        <v>13.3</v>
      </c>
      <c r="IJ148" s="2">
        <v>15.4</v>
      </c>
      <c r="IK148" s="2">
        <v>15.5</v>
      </c>
      <c r="IL148" s="2">
        <v>17.100000000000001</v>
      </c>
      <c r="IM148" s="2">
        <v>17.5</v>
      </c>
      <c r="IN148" s="2">
        <v>20.399999999999999</v>
      </c>
      <c r="IO148" s="2">
        <v>20.100000000000001</v>
      </c>
      <c r="IP148" s="2">
        <v>18.7</v>
      </c>
      <c r="IQ148" s="2">
        <v>19.2</v>
      </c>
      <c r="IR148" s="2">
        <v>18.8</v>
      </c>
      <c r="IS148" s="2">
        <v>18.5</v>
      </c>
      <c r="IT148" s="2">
        <v>16.5</v>
      </c>
      <c r="IU148" s="2">
        <v>15.1</v>
      </c>
      <c r="IV148" s="2">
        <v>16.399999999999999</v>
      </c>
      <c r="IW148" s="2">
        <v>17.8</v>
      </c>
      <c r="IX148" s="2">
        <v>19</v>
      </c>
      <c r="IY148" s="2">
        <v>19.8</v>
      </c>
      <c r="IZ148" s="2">
        <v>20.5</v>
      </c>
      <c r="JA148" s="2">
        <v>20.9</v>
      </c>
      <c r="JB148" s="2">
        <v>19</v>
      </c>
      <c r="JC148" s="2">
        <v>19</v>
      </c>
      <c r="JD148" s="2">
        <v>18.5</v>
      </c>
      <c r="JE148" s="2">
        <v>18.100000000000001</v>
      </c>
      <c r="JF148" s="2">
        <v>16.3</v>
      </c>
      <c r="JG148" s="2">
        <v>16.2</v>
      </c>
      <c r="JH148" s="2">
        <v>17.600000000000001</v>
      </c>
      <c r="JI148" s="2">
        <v>18.7</v>
      </c>
      <c r="JJ148" s="2">
        <v>19.7</v>
      </c>
      <c r="JK148" s="2">
        <v>21.4</v>
      </c>
      <c r="JL148" s="2">
        <v>22.7</v>
      </c>
      <c r="JM148" s="2">
        <v>20.8</v>
      </c>
      <c r="JN148" s="2">
        <v>21.2</v>
      </c>
      <c r="JO148" s="2">
        <v>20.6</v>
      </c>
      <c r="JP148" s="2">
        <v>19.3</v>
      </c>
      <c r="JQ148" s="2">
        <v>18.2</v>
      </c>
      <c r="JR148" s="2">
        <v>17.3</v>
      </c>
      <c r="JS148" s="2">
        <v>17.399999999999999</v>
      </c>
      <c r="JT148" s="2">
        <v>18.600000000000001</v>
      </c>
      <c r="JU148" s="2">
        <v>19.5</v>
      </c>
      <c r="JV148" s="2">
        <v>18.899999999999999</v>
      </c>
      <c r="JW148" s="2">
        <v>20.399999999999999</v>
      </c>
      <c r="JX148" s="2">
        <v>22.5</v>
      </c>
      <c r="JY148" s="2">
        <v>22.3</v>
      </c>
      <c r="JZ148" s="2">
        <v>20.7</v>
      </c>
      <c r="KA148" s="2">
        <v>20.8</v>
      </c>
      <c r="KB148" s="2">
        <v>20</v>
      </c>
      <c r="KC148" s="2">
        <v>19.600000000000001</v>
      </c>
      <c r="KD148" s="2">
        <v>17.100000000000001</v>
      </c>
      <c r="KE148" s="2">
        <v>15.5</v>
      </c>
      <c r="KF148" s="2">
        <v>17.8</v>
      </c>
      <c r="KG148" s="2">
        <v>18.399999999999999</v>
      </c>
      <c r="KH148" s="2">
        <v>21.6</v>
      </c>
      <c r="KI148" s="2">
        <v>20.399999999999999</v>
      </c>
      <c r="KJ148" s="2">
        <v>24.2</v>
      </c>
      <c r="KK148" s="2">
        <v>24.4</v>
      </c>
      <c r="KL148" s="2">
        <v>22.8</v>
      </c>
      <c r="KM148" s="2">
        <v>22.2</v>
      </c>
      <c r="KN148" s="2">
        <v>20.7</v>
      </c>
      <c r="KO148" s="2">
        <v>20.8</v>
      </c>
      <c r="KP148" s="2">
        <v>17.5</v>
      </c>
      <c r="KQ148" s="2">
        <v>17.3</v>
      </c>
      <c r="KR148" s="2">
        <v>20.399999999999999</v>
      </c>
      <c r="KS148" s="2">
        <v>17.899999999999999</v>
      </c>
      <c r="KT148" s="2">
        <v>19.8</v>
      </c>
      <c r="KU148" s="2">
        <v>22</v>
      </c>
      <c r="KV148" s="2">
        <v>20.2</v>
      </c>
      <c r="KW148" s="2">
        <v>20.3</v>
      </c>
      <c r="KX148" s="2">
        <v>18.3</v>
      </c>
      <c r="KY148" s="2">
        <v>20.3</v>
      </c>
      <c r="KZ148" s="2">
        <v>19.5</v>
      </c>
      <c r="LA148" s="2">
        <v>20.7</v>
      </c>
      <c r="LB148" s="2">
        <v>15.9</v>
      </c>
      <c r="LC148" s="2">
        <v>17</v>
      </c>
      <c r="LD148" s="2">
        <v>17.3</v>
      </c>
      <c r="LE148" s="2">
        <v>17.3</v>
      </c>
      <c r="LF148" s="2">
        <v>18.5</v>
      </c>
      <c r="LG148" s="2">
        <v>19</v>
      </c>
      <c r="LH148" s="2">
        <v>22</v>
      </c>
      <c r="LI148" s="2">
        <v>22.5</v>
      </c>
      <c r="LJ148" s="2">
        <v>21.2</v>
      </c>
      <c r="LK148" s="2">
        <v>21.9</v>
      </c>
      <c r="LL148" s="2">
        <v>21.9</v>
      </c>
      <c r="LM148" s="2">
        <v>27.2</v>
      </c>
      <c r="LN148" s="2">
        <v>23.4</v>
      </c>
      <c r="LO148" s="2">
        <v>24.1</v>
      </c>
      <c r="LP148" s="2">
        <v>25.4</v>
      </c>
      <c r="LQ148" s="2">
        <v>26.2</v>
      </c>
      <c r="LR148" s="2">
        <v>27.2</v>
      </c>
      <c r="LS148" s="2">
        <v>26.9</v>
      </c>
      <c r="LT148" s="2">
        <v>30.2</v>
      </c>
      <c r="LU148" s="2">
        <v>30.4</v>
      </c>
      <c r="LV148" s="2">
        <v>25</v>
      </c>
      <c r="LW148" s="2">
        <v>31.1</v>
      </c>
      <c r="LX148" s="2">
        <v>26.4</v>
      </c>
      <c r="LY148" s="2">
        <v>29</v>
      </c>
      <c r="LZ148" s="2">
        <v>24.7</v>
      </c>
      <c r="MA148" s="2">
        <v>27.3</v>
      </c>
      <c r="MB148" s="2">
        <v>30.4</v>
      </c>
      <c r="MC148" s="2">
        <v>32.299999999999997</v>
      </c>
      <c r="MD148" s="2">
        <v>34.200000000000003</v>
      </c>
      <c r="ME148" s="2">
        <v>35.799999999999997</v>
      </c>
      <c r="MF148" s="2">
        <v>38.1</v>
      </c>
      <c r="MG148" s="2">
        <v>40</v>
      </c>
      <c r="MH148" s="2">
        <v>39.200000000000003</v>
      </c>
      <c r="MI148" s="2">
        <v>34.9</v>
      </c>
      <c r="MJ148" s="2">
        <v>34.299999999999997</v>
      </c>
      <c r="MK148" s="2">
        <v>33.799999999999997</v>
      </c>
      <c r="ML148" s="2">
        <v>29.8</v>
      </c>
      <c r="MM148" s="2">
        <v>36.700000000000003</v>
      </c>
      <c r="MN148" s="2">
        <v>39.6</v>
      </c>
      <c r="MO148" s="2">
        <v>38.299999999999997</v>
      </c>
      <c r="MP148" s="2">
        <v>38</v>
      </c>
    </row>
    <row r="149" spans="1:354" x14ac:dyDescent="0.25">
      <c r="A149" t="s">
        <v>147</v>
      </c>
      <c r="B149" s="12" t="s">
        <v>367</v>
      </c>
      <c r="C149" t="s">
        <v>216</v>
      </c>
      <c r="D149" t="str">
        <f t="shared" si="1"/>
        <v>All Industries</v>
      </c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>
        <v>47</v>
      </c>
      <c r="BZ149" s="2">
        <v>52</v>
      </c>
      <c r="CA149" s="2">
        <v>53</v>
      </c>
      <c r="CB149" s="2">
        <v>54.5</v>
      </c>
      <c r="CC149" s="2">
        <v>54.3</v>
      </c>
      <c r="CD149" s="2">
        <v>56</v>
      </c>
      <c r="CE149" s="2">
        <v>54.9</v>
      </c>
      <c r="CF149" s="2">
        <v>54.7</v>
      </c>
      <c r="CG149" s="2">
        <v>67.5</v>
      </c>
      <c r="CH149" s="2">
        <v>50.9</v>
      </c>
      <c r="CI149" s="2">
        <v>49.1</v>
      </c>
      <c r="CJ149" s="2">
        <v>54.8</v>
      </c>
      <c r="CK149" s="2">
        <v>52.2</v>
      </c>
      <c r="CL149" s="2">
        <v>58.5</v>
      </c>
      <c r="CM149" s="2">
        <v>59.9</v>
      </c>
      <c r="CN149" s="2">
        <v>61.2</v>
      </c>
      <c r="CO149" s="2">
        <v>64.8</v>
      </c>
      <c r="CP149" s="2">
        <v>60.5</v>
      </c>
      <c r="CQ149" s="2">
        <v>60.1</v>
      </c>
      <c r="CR149" s="2">
        <v>60</v>
      </c>
      <c r="CS149" s="2">
        <v>71</v>
      </c>
      <c r="CT149" s="2">
        <v>54.1</v>
      </c>
      <c r="CU149" s="2">
        <v>53.2</v>
      </c>
      <c r="CV149" s="2">
        <v>60.3</v>
      </c>
      <c r="CW149" s="2">
        <v>59</v>
      </c>
      <c r="CX149" s="2">
        <v>65.099999999999994</v>
      </c>
      <c r="CY149" s="2">
        <v>65.099999999999994</v>
      </c>
      <c r="CZ149" s="2">
        <v>67.400000000000006</v>
      </c>
      <c r="DA149" s="2">
        <v>69.900000000000006</v>
      </c>
      <c r="DB149" s="2">
        <v>67.2</v>
      </c>
      <c r="DC149" s="2">
        <v>68.7</v>
      </c>
      <c r="DD149" s="2">
        <v>67.400000000000006</v>
      </c>
      <c r="DE149" s="2">
        <v>76.8</v>
      </c>
      <c r="DF149" s="2">
        <v>58.9</v>
      </c>
      <c r="DG149" s="2">
        <v>57</v>
      </c>
      <c r="DH149" s="2">
        <v>65.400000000000006</v>
      </c>
      <c r="DI149" s="2">
        <v>63</v>
      </c>
      <c r="DJ149" s="2">
        <v>68.900000000000006</v>
      </c>
      <c r="DK149" s="2">
        <v>69.7</v>
      </c>
      <c r="DL149" s="2">
        <v>75.3</v>
      </c>
      <c r="DM149" s="2">
        <v>75.900000000000006</v>
      </c>
      <c r="DN149" s="2">
        <v>69.7</v>
      </c>
      <c r="DO149" s="2">
        <v>73.400000000000006</v>
      </c>
      <c r="DP149" s="2">
        <v>70.400000000000006</v>
      </c>
      <c r="DQ149" s="2">
        <v>81.5</v>
      </c>
      <c r="DR149" s="2">
        <v>64.400000000000006</v>
      </c>
      <c r="DS149" s="2">
        <v>63.3</v>
      </c>
      <c r="DT149" s="2">
        <v>67.400000000000006</v>
      </c>
      <c r="DU149" s="2">
        <v>70.8</v>
      </c>
      <c r="DV149" s="2">
        <v>73.900000000000006</v>
      </c>
      <c r="DW149" s="2">
        <v>78.5</v>
      </c>
      <c r="DX149" s="2">
        <v>86.1</v>
      </c>
      <c r="DY149" s="2">
        <v>81.900000000000006</v>
      </c>
      <c r="DZ149" s="2">
        <v>81.099999999999994</v>
      </c>
      <c r="EA149" s="2">
        <v>82.7</v>
      </c>
      <c r="EB149" s="2">
        <v>78.7</v>
      </c>
      <c r="EC149" s="2">
        <v>97.8</v>
      </c>
      <c r="ED149" s="2">
        <v>73.400000000000006</v>
      </c>
      <c r="EE149" s="2">
        <v>70.7</v>
      </c>
      <c r="EF149" s="2">
        <v>78.400000000000006</v>
      </c>
      <c r="EG149" s="2">
        <v>79</v>
      </c>
      <c r="EH149" s="2">
        <v>81.8</v>
      </c>
      <c r="EI149" s="2">
        <v>80.900000000000006</v>
      </c>
      <c r="EJ149" s="2">
        <v>88.5</v>
      </c>
      <c r="EK149" s="2">
        <v>85.8</v>
      </c>
      <c r="EL149" s="2">
        <v>86</v>
      </c>
      <c r="EM149" s="2">
        <v>84.7</v>
      </c>
      <c r="EN149" s="2">
        <v>86.7</v>
      </c>
      <c r="EO149" s="2">
        <v>97.2</v>
      </c>
      <c r="EP149" s="2">
        <v>72.8</v>
      </c>
      <c r="EQ149" s="2">
        <v>72</v>
      </c>
      <c r="ER149" s="2">
        <v>81.2</v>
      </c>
      <c r="ES149" s="2">
        <v>78.3</v>
      </c>
      <c r="ET149" s="2">
        <v>83.9</v>
      </c>
      <c r="EU149" s="2">
        <v>86.8</v>
      </c>
      <c r="EV149" s="2">
        <v>94.7</v>
      </c>
      <c r="EW149" s="2">
        <v>98.5</v>
      </c>
      <c r="EX149" s="2">
        <v>93.9</v>
      </c>
      <c r="EY149" s="2">
        <v>98.2</v>
      </c>
      <c r="EZ149" s="2">
        <v>95</v>
      </c>
      <c r="FA149" s="2">
        <v>107.4</v>
      </c>
      <c r="FB149" s="2">
        <v>82.5</v>
      </c>
      <c r="FC149" s="2">
        <v>81.7</v>
      </c>
      <c r="FD149" s="2">
        <v>93.9</v>
      </c>
      <c r="FE149" s="2">
        <v>90.4</v>
      </c>
      <c r="FF149" s="2">
        <v>100.3</v>
      </c>
      <c r="FG149" s="2">
        <v>104.2</v>
      </c>
      <c r="FH149" s="2">
        <v>107.8</v>
      </c>
      <c r="FI149" s="2">
        <v>113.7</v>
      </c>
      <c r="FJ149" s="2">
        <v>105.3</v>
      </c>
      <c r="FK149" s="2">
        <v>107.3</v>
      </c>
      <c r="FL149" s="2">
        <v>106.7</v>
      </c>
      <c r="FM149" s="2">
        <v>120.9</v>
      </c>
      <c r="FN149" s="2">
        <v>93.9</v>
      </c>
      <c r="FO149" s="2">
        <v>95</v>
      </c>
      <c r="FP149" s="2">
        <v>102.1</v>
      </c>
      <c r="FQ149" s="2">
        <v>99.2</v>
      </c>
      <c r="FR149" s="2">
        <v>106.5</v>
      </c>
      <c r="FS149" s="2">
        <v>106.1</v>
      </c>
      <c r="FT149" s="2">
        <v>109.4</v>
      </c>
      <c r="FU149" s="2">
        <v>110.1</v>
      </c>
      <c r="FV149" s="2">
        <v>102.8</v>
      </c>
      <c r="FW149" s="2">
        <v>106.7</v>
      </c>
      <c r="FX149" s="2">
        <v>102.2</v>
      </c>
      <c r="FY149" s="2">
        <v>111.9</v>
      </c>
      <c r="FZ149" s="2">
        <v>88.1</v>
      </c>
      <c r="GA149" s="2">
        <v>84.2</v>
      </c>
      <c r="GB149" s="2">
        <v>90.2</v>
      </c>
      <c r="GC149" s="2">
        <v>93.3</v>
      </c>
      <c r="GD149" s="2">
        <v>97.6</v>
      </c>
      <c r="GE149" s="2">
        <v>96.7</v>
      </c>
      <c r="GF149" s="2">
        <v>109.2</v>
      </c>
      <c r="GG149" s="2">
        <v>106.8</v>
      </c>
      <c r="GH149" s="2">
        <v>104.1</v>
      </c>
      <c r="GI149" s="2">
        <v>106.7</v>
      </c>
      <c r="GJ149" s="2">
        <v>100.9</v>
      </c>
      <c r="GK149" s="2">
        <v>115</v>
      </c>
      <c r="GL149" s="2">
        <v>89.8</v>
      </c>
      <c r="GM149" s="2">
        <v>87.6</v>
      </c>
      <c r="GN149" s="2">
        <v>96.9</v>
      </c>
      <c r="GO149" s="2">
        <v>99.5</v>
      </c>
      <c r="GP149" s="2">
        <v>103.7</v>
      </c>
      <c r="GQ149" s="2">
        <v>104.4</v>
      </c>
      <c r="GR149" s="2">
        <v>113.1</v>
      </c>
      <c r="GS149" s="2">
        <v>114.8</v>
      </c>
      <c r="GT149" s="2">
        <v>109.5</v>
      </c>
      <c r="GU149" s="2">
        <v>116</v>
      </c>
      <c r="GV149" s="2">
        <v>105.4</v>
      </c>
      <c r="GW149" s="2">
        <v>121.8</v>
      </c>
      <c r="GX149" s="2">
        <v>97</v>
      </c>
      <c r="GY149" s="2">
        <v>91.7</v>
      </c>
      <c r="GZ149" s="2">
        <v>104.1</v>
      </c>
      <c r="HA149" s="2">
        <v>103.3</v>
      </c>
      <c r="HB149" s="2">
        <v>112.5</v>
      </c>
      <c r="HC149" s="2">
        <v>114.5</v>
      </c>
      <c r="HD149" s="2">
        <v>123.1</v>
      </c>
      <c r="HE149" s="2">
        <v>120.3</v>
      </c>
      <c r="HF149" s="2">
        <v>117.7</v>
      </c>
      <c r="HG149" s="2">
        <v>119.9</v>
      </c>
      <c r="HH149" s="2">
        <v>116.8</v>
      </c>
      <c r="HI149" s="2">
        <v>135.69999999999999</v>
      </c>
      <c r="HJ149" s="2">
        <v>102.7</v>
      </c>
      <c r="HK149" s="2">
        <v>103</v>
      </c>
      <c r="HL149" s="2">
        <v>112.4</v>
      </c>
      <c r="HM149" s="2">
        <v>112.7</v>
      </c>
      <c r="HN149" s="2">
        <v>118.4</v>
      </c>
      <c r="HO149" s="2">
        <v>125.5</v>
      </c>
      <c r="HP149" s="2">
        <v>125.6</v>
      </c>
      <c r="HQ149" s="2">
        <v>130.9</v>
      </c>
      <c r="HR149" s="2">
        <v>123.2</v>
      </c>
      <c r="HS149" s="2">
        <v>121.2</v>
      </c>
      <c r="HT149" s="2">
        <v>118.7</v>
      </c>
      <c r="HU149" s="2">
        <v>133.69999999999999</v>
      </c>
      <c r="HV149" s="2">
        <v>104.7</v>
      </c>
      <c r="HW149" s="2">
        <v>100.4</v>
      </c>
      <c r="HX149" s="2">
        <v>115</v>
      </c>
      <c r="HY149" s="2">
        <v>112</v>
      </c>
      <c r="HZ149" s="2">
        <v>122.2</v>
      </c>
      <c r="IA149" s="2">
        <v>125.4</v>
      </c>
      <c r="IB149" s="2">
        <v>129.80000000000001</v>
      </c>
      <c r="IC149" s="2">
        <v>135.30000000000001</v>
      </c>
      <c r="ID149" s="2">
        <v>122.5</v>
      </c>
      <c r="IE149" s="2">
        <v>131.19999999999999</v>
      </c>
      <c r="IF149" s="2">
        <v>128.9</v>
      </c>
      <c r="IG149" s="2">
        <v>138.30000000000001</v>
      </c>
      <c r="IH149" s="2">
        <v>117.3</v>
      </c>
      <c r="II149" s="2">
        <v>108.2</v>
      </c>
      <c r="IJ149" s="2">
        <v>122.3</v>
      </c>
      <c r="IK149" s="2">
        <v>124.8</v>
      </c>
      <c r="IL149" s="2">
        <v>134.5</v>
      </c>
      <c r="IM149" s="2">
        <v>135.4</v>
      </c>
      <c r="IN149" s="2">
        <v>141.6</v>
      </c>
      <c r="IO149" s="2">
        <v>144.69999999999999</v>
      </c>
      <c r="IP149" s="2">
        <v>133.80000000000001</v>
      </c>
      <c r="IQ149" s="2">
        <v>135</v>
      </c>
      <c r="IR149" s="2">
        <v>132.69999999999999</v>
      </c>
      <c r="IS149" s="2">
        <v>144.69999999999999</v>
      </c>
      <c r="IT149" s="2">
        <v>120.4</v>
      </c>
      <c r="IU149" s="2">
        <v>111.9</v>
      </c>
      <c r="IV149" s="2">
        <v>124.5</v>
      </c>
      <c r="IW149" s="2">
        <v>124.7</v>
      </c>
      <c r="IX149" s="2">
        <v>134.19999999999999</v>
      </c>
      <c r="IY149" s="2">
        <v>133</v>
      </c>
      <c r="IZ149" s="2">
        <v>147.80000000000001</v>
      </c>
      <c r="JA149" s="2">
        <v>149</v>
      </c>
      <c r="JB149" s="2">
        <v>140.6</v>
      </c>
      <c r="JC149" s="2">
        <v>146.4</v>
      </c>
      <c r="JD149" s="2">
        <v>140.80000000000001</v>
      </c>
      <c r="JE149" s="2">
        <v>156</v>
      </c>
      <c r="JF149" s="2">
        <v>126.3</v>
      </c>
      <c r="JG149" s="2">
        <v>121.4</v>
      </c>
      <c r="JH149" s="2">
        <v>129.9</v>
      </c>
      <c r="JI149" s="2">
        <v>136.4</v>
      </c>
      <c r="JJ149" s="2">
        <v>143.9</v>
      </c>
      <c r="JK149" s="2">
        <v>154.80000000000001</v>
      </c>
      <c r="JL149" s="2">
        <v>160.9</v>
      </c>
      <c r="JM149" s="2">
        <v>156.69999999999999</v>
      </c>
      <c r="JN149" s="2">
        <v>154.19999999999999</v>
      </c>
      <c r="JO149" s="2">
        <v>152.80000000000001</v>
      </c>
      <c r="JP149" s="2">
        <v>145.80000000000001</v>
      </c>
      <c r="JQ149" s="2">
        <v>165.2</v>
      </c>
      <c r="JR149" s="2">
        <v>130.6</v>
      </c>
      <c r="JS149" s="2">
        <v>128</v>
      </c>
      <c r="JT149" s="2">
        <v>141.4</v>
      </c>
      <c r="JU149" s="2">
        <v>140.5</v>
      </c>
      <c r="JV149" s="2">
        <v>144.5</v>
      </c>
      <c r="JW149" s="2">
        <v>153.1</v>
      </c>
      <c r="JX149" s="2">
        <v>160.1</v>
      </c>
      <c r="JY149" s="2">
        <v>163.4</v>
      </c>
      <c r="JZ149" s="2">
        <v>155.9</v>
      </c>
      <c r="KA149" s="2">
        <v>152.19999999999999</v>
      </c>
      <c r="KB149" s="2">
        <v>146.19999999999999</v>
      </c>
      <c r="KC149" s="2">
        <v>168.5</v>
      </c>
      <c r="KD149" s="2">
        <v>132.6</v>
      </c>
      <c r="KE149" s="2">
        <v>126.4</v>
      </c>
      <c r="KF149" s="2">
        <v>142.6</v>
      </c>
      <c r="KG149" s="2">
        <v>146.30000000000001</v>
      </c>
      <c r="KH149" s="2">
        <v>159.9</v>
      </c>
      <c r="KI149" s="2">
        <v>167.2</v>
      </c>
      <c r="KJ149" s="2">
        <v>177.7</v>
      </c>
      <c r="KK149" s="2">
        <v>179.3</v>
      </c>
      <c r="KL149" s="2">
        <v>170.4</v>
      </c>
      <c r="KM149" s="2">
        <v>170.1</v>
      </c>
      <c r="KN149" s="2">
        <v>167.2</v>
      </c>
      <c r="KO149" s="2">
        <v>189.6</v>
      </c>
      <c r="KP149" s="2">
        <v>151.19999999999999</v>
      </c>
      <c r="KQ149" s="2">
        <v>144.4</v>
      </c>
      <c r="KR149" s="2">
        <v>165.3</v>
      </c>
      <c r="KS149" s="2">
        <v>160</v>
      </c>
      <c r="KT149" s="2">
        <v>176.4</v>
      </c>
      <c r="KU149" s="2">
        <v>185.1</v>
      </c>
      <c r="KV149" s="2">
        <v>193.1</v>
      </c>
      <c r="KW149" s="2">
        <v>197.6</v>
      </c>
      <c r="KX149" s="2">
        <v>185.9</v>
      </c>
      <c r="KY149" s="2">
        <v>190.6</v>
      </c>
      <c r="KZ149" s="2">
        <v>188.4</v>
      </c>
      <c r="LA149" s="2">
        <v>215.8</v>
      </c>
      <c r="LB149" s="2">
        <v>167.5</v>
      </c>
      <c r="LC149" s="2">
        <v>164.3</v>
      </c>
      <c r="LD149" s="2">
        <v>176.2</v>
      </c>
      <c r="LE149" s="2">
        <v>182.6</v>
      </c>
      <c r="LF149" s="2">
        <v>197</v>
      </c>
      <c r="LG149" s="2">
        <v>198.9</v>
      </c>
      <c r="LH149" s="2">
        <v>219.9</v>
      </c>
      <c r="LI149" s="2">
        <v>220.1</v>
      </c>
      <c r="LJ149" s="2">
        <v>211.2</v>
      </c>
      <c r="LK149" s="2">
        <v>214</v>
      </c>
      <c r="LL149" s="2">
        <v>207.8</v>
      </c>
      <c r="LM149" s="2">
        <v>246.9</v>
      </c>
      <c r="LN149" s="2">
        <v>195.5</v>
      </c>
      <c r="LO149" s="2">
        <v>182.3</v>
      </c>
      <c r="LP149" s="2">
        <v>210.6</v>
      </c>
      <c r="LQ149" s="2">
        <v>205.7</v>
      </c>
      <c r="LR149" s="2">
        <v>217.6</v>
      </c>
      <c r="LS149" s="2">
        <v>220.5</v>
      </c>
      <c r="LT149" s="2">
        <v>240</v>
      </c>
      <c r="LU149" s="2">
        <v>236.1</v>
      </c>
      <c r="LV149" s="2">
        <v>221.9</v>
      </c>
      <c r="LW149" s="2">
        <v>230.9</v>
      </c>
      <c r="LX149" s="2">
        <v>220</v>
      </c>
      <c r="LY149" s="2">
        <v>249.9</v>
      </c>
      <c r="LZ149" s="2">
        <v>195.6</v>
      </c>
      <c r="MA149" s="2">
        <v>188.9</v>
      </c>
      <c r="MB149" s="2">
        <v>214.6</v>
      </c>
      <c r="MC149" s="2">
        <v>216</v>
      </c>
      <c r="MD149" s="2">
        <v>225.4</v>
      </c>
      <c r="ME149" s="2">
        <v>230.8</v>
      </c>
      <c r="MF149" s="2">
        <v>252.5</v>
      </c>
      <c r="MG149" s="2">
        <v>244.3</v>
      </c>
      <c r="MH149" s="2">
        <v>235.2</v>
      </c>
      <c r="MI149" s="2">
        <v>223</v>
      </c>
      <c r="MJ149" s="2">
        <v>215.1</v>
      </c>
      <c r="MK149" s="2">
        <v>243.8</v>
      </c>
      <c r="ML149" s="2">
        <v>199.4</v>
      </c>
      <c r="MM149" s="2">
        <v>194.9</v>
      </c>
      <c r="MN149" s="2">
        <v>219.4</v>
      </c>
      <c r="MO149" s="2">
        <v>215.1</v>
      </c>
      <c r="MP149" s="2">
        <v>224.8</v>
      </c>
    </row>
    <row r="150" spans="1:354" x14ac:dyDescent="0.25">
      <c r="A150" t="s">
        <v>148</v>
      </c>
      <c r="B150" s="12" t="s">
        <v>368</v>
      </c>
      <c r="C150" t="s">
        <v>217</v>
      </c>
      <c r="D150" t="str">
        <f t="shared" si="1"/>
        <v>Supermarket &amp; grocery stores</v>
      </c>
      <c r="E150" s="2">
        <v>12.7</v>
      </c>
      <c r="F150" s="2">
        <v>12.1</v>
      </c>
      <c r="G150" s="2">
        <v>12.5</v>
      </c>
      <c r="H150" s="2">
        <v>13.2</v>
      </c>
      <c r="I150" s="2">
        <v>12.7</v>
      </c>
      <c r="J150" s="2">
        <v>12.9</v>
      </c>
      <c r="K150" s="2">
        <v>13.5</v>
      </c>
      <c r="L150" s="2">
        <v>14.1</v>
      </c>
      <c r="M150" s="2">
        <v>16.5</v>
      </c>
      <c r="N150" s="2">
        <v>12</v>
      </c>
      <c r="O150" s="2">
        <v>12.8</v>
      </c>
      <c r="P150" s="2">
        <v>13.8</v>
      </c>
      <c r="Q150" s="2">
        <v>14.3</v>
      </c>
      <c r="R150" s="2">
        <v>14.1</v>
      </c>
      <c r="S150" s="2">
        <v>14.2</v>
      </c>
      <c r="T150" s="2">
        <v>13.6</v>
      </c>
      <c r="U150" s="2">
        <v>13.8</v>
      </c>
      <c r="V150" s="2">
        <v>13.5</v>
      </c>
      <c r="W150" s="2">
        <v>16.600000000000001</v>
      </c>
      <c r="X150" s="2">
        <v>17.3</v>
      </c>
      <c r="Y150" s="2">
        <v>21.8</v>
      </c>
      <c r="Z150" s="2">
        <v>13.9</v>
      </c>
      <c r="AA150" s="2">
        <v>16.3</v>
      </c>
      <c r="AB150" s="2">
        <v>16.399999999999999</v>
      </c>
      <c r="AC150" s="2">
        <v>16.399999999999999</v>
      </c>
      <c r="AD150" s="2">
        <v>15.8</v>
      </c>
      <c r="AE150" s="2">
        <v>16.7</v>
      </c>
      <c r="AF150" s="2">
        <v>16.2</v>
      </c>
      <c r="AG150" s="2">
        <v>16.7</v>
      </c>
      <c r="AH150" s="2">
        <v>15.6</v>
      </c>
      <c r="AI150" s="2">
        <v>17.2</v>
      </c>
      <c r="AJ150" s="2">
        <v>17.3</v>
      </c>
      <c r="AK150" s="2">
        <v>17</v>
      </c>
      <c r="AL150" s="2">
        <v>16.600000000000001</v>
      </c>
      <c r="AM150" s="2">
        <v>16.2</v>
      </c>
      <c r="AN150" s="2">
        <v>17.399999999999999</v>
      </c>
      <c r="AO150" s="2">
        <v>18.600000000000001</v>
      </c>
      <c r="AP150" s="2">
        <v>19.2</v>
      </c>
      <c r="AQ150" s="2">
        <v>18.399999999999999</v>
      </c>
      <c r="AR150" s="2">
        <v>20.6</v>
      </c>
      <c r="AS150" s="2">
        <v>19.2</v>
      </c>
      <c r="AT150" s="2">
        <v>19.5</v>
      </c>
      <c r="AU150" s="2">
        <v>20.2</v>
      </c>
      <c r="AV150" s="2">
        <v>20.399999999999999</v>
      </c>
      <c r="AW150" s="2">
        <v>20.6</v>
      </c>
      <c r="AX150" s="2">
        <v>19.600000000000001</v>
      </c>
      <c r="AY150" s="2">
        <v>17.5</v>
      </c>
      <c r="AZ150" s="2">
        <v>20.100000000000001</v>
      </c>
      <c r="BA150" s="2">
        <v>20.3</v>
      </c>
      <c r="BB150" s="2">
        <v>21.4</v>
      </c>
      <c r="BC150" s="2">
        <v>21.2</v>
      </c>
      <c r="BD150" s="2">
        <v>22.2</v>
      </c>
      <c r="BE150" s="2">
        <v>20.2</v>
      </c>
      <c r="BF150" s="2">
        <v>21.4</v>
      </c>
      <c r="BG150" s="2">
        <v>21.8</v>
      </c>
      <c r="BH150" s="2">
        <v>21.8</v>
      </c>
      <c r="BI150" s="2">
        <v>25.2</v>
      </c>
      <c r="BJ150" s="2">
        <v>23.1</v>
      </c>
      <c r="BK150" s="2">
        <v>22.6</v>
      </c>
      <c r="BL150" s="2">
        <v>23.2</v>
      </c>
      <c r="BM150" s="2">
        <v>25</v>
      </c>
      <c r="BN150" s="2">
        <v>24.3</v>
      </c>
      <c r="BO150" s="2">
        <v>24.1</v>
      </c>
      <c r="BP150" s="2">
        <v>24.8</v>
      </c>
      <c r="BQ150" s="2">
        <v>23.5</v>
      </c>
      <c r="BR150" s="2">
        <v>24.6</v>
      </c>
      <c r="BS150" s="2">
        <v>25.7</v>
      </c>
      <c r="BT150" s="2">
        <v>25.7</v>
      </c>
      <c r="BU150" s="2">
        <v>29.1</v>
      </c>
      <c r="BV150" s="2">
        <v>24.2</v>
      </c>
      <c r="BW150" s="2">
        <v>24</v>
      </c>
      <c r="BX150" s="2">
        <v>25.2</v>
      </c>
      <c r="BY150" s="2">
        <v>25.2</v>
      </c>
      <c r="BZ150" s="2">
        <v>24.7</v>
      </c>
      <c r="CA150" s="2">
        <v>24.7</v>
      </c>
      <c r="CB150" s="2">
        <v>25.1</v>
      </c>
      <c r="CC150" s="2">
        <v>25.3</v>
      </c>
      <c r="CD150" s="2">
        <v>25.4</v>
      </c>
      <c r="CE150" s="2">
        <v>25.8</v>
      </c>
      <c r="CF150" s="2">
        <v>25.2</v>
      </c>
      <c r="CG150" s="2">
        <v>29.6</v>
      </c>
      <c r="CH150" s="2">
        <v>24.4</v>
      </c>
      <c r="CI150" s="2">
        <v>24.4</v>
      </c>
      <c r="CJ150" s="2">
        <v>26.6</v>
      </c>
      <c r="CK150" s="2">
        <v>25</v>
      </c>
      <c r="CL150" s="2">
        <v>25.3</v>
      </c>
      <c r="CM150" s="2">
        <v>27.5</v>
      </c>
      <c r="CN150" s="2">
        <v>28.5</v>
      </c>
      <c r="CO150" s="2">
        <v>29.6</v>
      </c>
      <c r="CP150" s="2">
        <v>30.2</v>
      </c>
      <c r="CQ150" s="2">
        <v>30.2</v>
      </c>
      <c r="CR150" s="2">
        <v>30.3</v>
      </c>
      <c r="CS150" s="2">
        <v>33.5</v>
      </c>
      <c r="CT150" s="2">
        <v>28.9</v>
      </c>
      <c r="CU150" s="2">
        <v>29.4</v>
      </c>
      <c r="CV150" s="2">
        <v>30.9</v>
      </c>
      <c r="CW150" s="2">
        <v>29.7</v>
      </c>
      <c r="CX150" s="2">
        <v>31.6</v>
      </c>
      <c r="CY150" s="2">
        <v>32.5</v>
      </c>
      <c r="CZ150" s="2">
        <v>32</v>
      </c>
      <c r="DA150" s="2">
        <v>34.5</v>
      </c>
      <c r="DB150" s="2">
        <v>32</v>
      </c>
      <c r="DC150" s="2">
        <v>33.4</v>
      </c>
      <c r="DD150" s="2">
        <v>34.799999999999997</v>
      </c>
      <c r="DE150" s="2">
        <v>38.299999999999997</v>
      </c>
      <c r="DF150" s="2">
        <v>34.200000000000003</v>
      </c>
      <c r="DG150" s="2">
        <v>33.1</v>
      </c>
      <c r="DH150" s="2">
        <v>37.5</v>
      </c>
      <c r="DI150" s="2">
        <v>35.200000000000003</v>
      </c>
      <c r="DJ150" s="2">
        <v>37.4</v>
      </c>
      <c r="DK150" s="2">
        <v>34.6</v>
      </c>
      <c r="DL150" s="2">
        <v>38</v>
      </c>
      <c r="DM150" s="2">
        <v>41.2</v>
      </c>
      <c r="DN150" s="2">
        <v>37.4</v>
      </c>
      <c r="DO150" s="2">
        <v>39.299999999999997</v>
      </c>
      <c r="DP150" s="2">
        <v>40.5</v>
      </c>
      <c r="DQ150" s="2">
        <v>44.4</v>
      </c>
      <c r="DR150" s="2">
        <v>40.700000000000003</v>
      </c>
      <c r="DS150" s="2">
        <v>40.6</v>
      </c>
      <c r="DT150" s="2">
        <v>41</v>
      </c>
      <c r="DU150" s="2">
        <v>42.1</v>
      </c>
      <c r="DV150" s="2">
        <v>41.4</v>
      </c>
      <c r="DW150" s="2">
        <v>39.700000000000003</v>
      </c>
      <c r="DX150" s="2">
        <v>42.3</v>
      </c>
      <c r="DY150" s="2">
        <v>42.4</v>
      </c>
      <c r="DZ150" s="2">
        <v>44.4</v>
      </c>
      <c r="EA150" s="2">
        <v>47.4</v>
      </c>
      <c r="EB150" s="2">
        <v>45.6</v>
      </c>
      <c r="EC150" s="2">
        <v>51.6</v>
      </c>
      <c r="ED150" s="2">
        <v>46.7</v>
      </c>
      <c r="EE150" s="2">
        <v>43.6</v>
      </c>
      <c r="EF150" s="2">
        <v>47.2</v>
      </c>
      <c r="EG150" s="2">
        <v>47.1</v>
      </c>
      <c r="EH150" s="2">
        <v>47.9</v>
      </c>
      <c r="EI150" s="2">
        <v>45</v>
      </c>
      <c r="EJ150" s="2">
        <v>48.8</v>
      </c>
      <c r="EK150" s="2">
        <v>46.3</v>
      </c>
      <c r="EL150" s="2">
        <v>48.4</v>
      </c>
      <c r="EM150" s="2">
        <v>51.2</v>
      </c>
      <c r="EN150" s="2">
        <v>50.2</v>
      </c>
      <c r="EO150" s="2">
        <v>57.2</v>
      </c>
      <c r="EP150" s="2">
        <v>49.7</v>
      </c>
      <c r="EQ150" s="2">
        <v>47.8</v>
      </c>
      <c r="ER150" s="2">
        <v>52.3</v>
      </c>
      <c r="ES150" s="2">
        <v>48.9</v>
      </c>
      <c r="ET150" s="2">
        <v>50.5</v>
      </c>
      <c r="EU150" s="2">
        <v>49.1</v>
      </c>
      <c r="EV150" s="2">
        <v>49.9</v>
      </c>
      <c r="EW150" s="2">
        <v>51.4</v>
      </c>
      <c r="EX150" s="2">
        <v>52.5</v>
      </c>
      <c r="EY150" s="2">
        <v>56.4</v>
      </c>
      <c r="EZ150" s="2">
        <v>55.2</v>
      </c>
      <c r="FA150" s="2">
        <v>63</v>
      </c>
      <c r="FB150" s="2">
        <v>52.7</v>
      </c>
      <c r="FC150" s="2">
        <v>52.8</v>
      </c>
      <c r="FD150" s="2">
        <v>57.5</v>
      </c>
      <c r="FE150" s="2">
        <v>55.3</v>
      </c>
      <c r="FF150" s="2">
        <v>57.1</v>
      </c>
      <c r="FG150" s="2">
        <v>55.6</v>
      </c>
      <c r="FH150" s="2">
        <v>55.6</v>
      </c>
      <c r="FI150" s="2">
        <v>57.7</v>
      </c>
      <c r="FJ150" s="2">
        <v>56.4</v>
      </c>
      <c r="FK150" s="2">
        <v>59.3</v>
      </c>
      <c r="FL150" s="2">
        <v>59.3</v>
      </c>
      <c r="FM150" s="2">
        <v>66.3</v>
      </c>
      <c r="FN150" s="2">
        <v>56.5</v>
      </c>
      <c r="FO150" s="2">
        <v>57.9</v>
      </c>
      <c r="FP150" s="2">
        <v>61.9</v>
      </c>
      <c r="FQ150" s="2">
        <v>57.7</v>
      </c>
      <c r="FR150" s="2">
        <v>61.8</v>
      </c>
      <c r="FS150" s="2">
        <v>58.1</v>
      </c>
      <c r="FT150" s="2">
        <v>58.7</v>
      </c>
      <c r="FU150" s="2">
        <v>61.2</v>
      </c>
      <c r="FV150" s="2">
        <v>57.3</v>
      </c>
      <c r="FW150" s="2">
        <v>60.1</v>
      </c>
      <c r="FX150" s="2">
        <v>61.1</v>
      </c>
      <c r="FY150" s="2">
        <v>64.599999999999994</v>
      </c>
      <c r="FZ150" s="2">
        <v>58.6</v>
      </c>
      <c r="GA150" s="2">
        <v>54.3</v>
      </c>
      <c r="GB150" s="2">
        <v>59.1</v>
      </c>
      <c r="GC150" s="2">
        <v>55.2</v>
      </c>
      <c r="GD150" s="2">
        <v>59.5</v>
      </c>
      <c r="GE150" s="2">
        <v>54.5</v>
      </c>
      <c r="GF150" s="2">
        <v>57.8</v>
      </c>
      <c r="GG150" s="2">
        <v>59.2</v>
      </c>
      <c r="GH150" s="2">
        <v>57.4</v>
      </c>
      <c r="GI150" s="2">
        <v>62.8</v>
      </c>
      <c r="GJ150" s="2">
        <v>62</v>
      </c>
      <c r="GK150" s="2">
        <v>64.8</v>
      </c>
      <c r="GL150" s="2">
        <v>61.7</v>
      </c>
      <c r="GM150" s="2">
        <v>56.9</v>
      </c>
      <c r="GN150" s="2">
        <v>60.9</v>
      </c>
      <c r="GO150" s="2">
        <v>60.5</v>
      </c>
      <c r="GP150" s="2">
        <v>61.7</v>
      </c>
      <c r="GQ150" s="2">
        <v>58.1</v>
      </c>
      <c r="GR150" s="2">
        <v>61.4</v>
      </c>
      <c r="GS150" s="2">
        <v>59.6</v>
      </c>
      <c r="GT150" s="2">
        <v>58.5</v>
      </c>
      <c r="GU150" s="2">
        <v>63.2</v>
      </c>
      <c r="GV150" s="2">
        <v>59.4</v>
      </c>
      <c r="GW150" s="2">
        <v>66.8</v>
      </c>
      <c r="GX150" s="2">
        <v>64.099999999999994</v>
      </c>
      <c r="GY150" s="2">
        <v>59.1</v>
      </c>
      <c r="GZ150" s="2">
        <v>65</v>
      </c>
      <c r="HA150" s="2">
        <v>57.1</v>
      </c>
      <c r="HB150" s="2">
        <v>63.2</v>
      </c>
      <c r="HC150" s="2">
        <v>60</v>
      </c>
      <c r="HD150" s="2">
        <v>64.400000000000006</v>
      </c>
      <c r="HE150" s="2">
        <v>62.9</v>
      </c>
      <c r="HF150" s="2">
        <v>63.7</v>
      </c>
      <c r="HG150" s="2">
        <v>66.8</v>
      </c>
      <c r="HH150" s="2">
        <v>65.2</v>
      </c>
      <c r="HI150" s="2">
        <v>74.900000000000006</v>
      </c>
      <c r="HJ150" s="2">
        <v>66.099999999999994</v>
      </c>
      <c r="HK150" s="2">
        <v>64.3</v>
      </c>
      <c r="HL150" s="2">
        <v>69</v>
      </c>
      <c r="HM150" s="2">
        <v>68</v>
      </c>
      <c r="HN150" s="2">
        <v>71.099999999999994</v>
      </c>
      <c r="HO150" s="2">
        <v>70.900000000000006</v>
      </c>
      <c r="HP150" s="2">
        <v>71.2</v>
      </c>
      <c r="HQ150" s="2">
        <v>74.3</v>
      </c>
      <c r="HR150" s="2">
        <v>70.8</v>
      </c>
      <c r="HS150" s="2">
        <v>75.2</v>
      </c>
      <c r="HT150" s="2">
        <v>75.7</v>
      </c>
      <c r="HU150" s="2">
        <v>83.9</v>
      </c>
      <c r="HV150" s="2">
        <v>74.2</v>
      </c>
      <c r="HW150" s="2">
        <v>71.099999999999994</v>
      </c>
      <c r="HX150" s="2">
        <v>79.900000000000006</v>
      </c>
      <c r="HY150" s="2">
        <v>74</v>
      </c>
      <c r="HZ150" s="2">
        <v>76.5</v>
      </c>
      <c r="IA150" s="2">
        <v>74.5</v>
      </c>
      <c r="IB150" s="2">
        <v>79.599999999999994</v>
      </c>
      <c r="IC150" s="2">
        <v>84.5</v>
      </c>
      <c r="ID150" s="2">
        <v>82.3</v>
      </c>
      <c r="IE150" s="2">
        <v>85</v>
      </c>
      <c r="IF150" s="2">
        <v>86.8</v>
      </c>
      <c r="IG150" s="2">
        <v>93.6</v>
      </c>
      <c r="IH150" s="2">
        <v>86.2</v>
      </c>
      <c r="II150" s="2">
        <v>79.599999999999994</v>
      </c>
      <c r="IJ150" s="2">
        <v>88.3</v>
      </c>
      <c r="IK150" s="2">
        <v>83.6</v>
      </c>
      <c r="IL150" s="2">
        <v>88.8</v>
      </c>
      <c r="IM150" s="2">
        <v>83.7</v>
      </c>
      <c r="IN150" s="2">
        <v>85.8</v>
      </c>
      <c r="IO150" s="2">
        <v>90.9</v>
      </c>
      <c r="IP150" s="2">
        <v>86.6</v>
      </c>
      <c r="IQ150" s="2">
        <v>91.8</v>
      </c>
      <c r="IR150" s="2">
        <v>90.9</v>
      </c>
      <c r="IS150" s="2">
        <v>94.8</v>
      </c>
      <c r="IT150" s="2">
        <v>89.1</v>
      </c>
      <c r="IU150" s="2">
        <v>82.3</v>
      </c>
      <c r="IV150" s="2">
        <v>89.4</v>
      </c>
      <c r="IW150" s="2">
        <v>87.3</v>
      </c>
      <c r="IX150" s="2">
        <v>91.1</v>
      </c>
      <c r="IY150" s="2">
        <v>83.4</v>
      </c>
      <c r="IZ150" s="2">
        <v>88</v>
      </c>
      <c r="JA150" s="2">
        <v>88.7</v>
      </c>
      <c r="JB150" s="2">
        <v>85.2</v>
      </c>
      <c r="JC150" s="2">
        <v>91.8</v>
      </c>
      <c r="JD150" s="2">
        <v>91.3</v>
      </c>
      <c r="JE150" s="2">
        <v>98.7</v>
      </c>
      <c r="JF150" s="2">
        <v>94.8</v>
      </c>
      <c r="JG150" s="2">
        <v>88.7</v>
      </c>
      <c r="JH150" s="2">
        <v>92.2</v>
      </c>
      <c r="JI150" s="2">
        <v>91.2</v>
      </c>
      <c r="JJ150" s="2">
        <v>93.5</v>
      </c>
      <c r="JK150" s="2">
        <v>89.3</v>
      </c>
      <c r="JL150" s="2">
        <v>96.2</v>
      </c>
      <c r="JM150" s="2">
        <v>92.3</v>
      </c>
      <c r="JN150" s="2">
        <v>93</v>
      </c>
      <c r="JO150" s="2">
        <v>97.8</v>
      </c>
      <c r="JP150" s="2">
        <v>96.4</v>
      </c>
      <c r="JQ150" s="2">
        <v>105.8</v>
      </c>
      <c r="JR150" s="2">
        <v>96.6</v>
      </c>
      <c r="JS150" s="2">
        <v>91.6</v>
      </c>
      <c r="JT150" s="2">
        <v>100.7</v>
      </c>
      <c r="JU150" s="2">
        <v>95.9</v>
      </c>
      <c r="JV150" s="2">
        <v>96.5</v>
      </c>
      <c r="JW150" s="2">
        <v>93.9</v>
      </c>
      <c r="JX150" s="2">
        <v>102</v>
      </c>
      <c r="JY150" s="2">
        <v>103.1</v>
      </c>
      <c r="JZ150" s="2">
        <v>102.1</v>
      </c>
      <c r="KA150" s="2">
        <v>106</v>
      </c>
      <c r="KB150" s="2">
        <v>105.4</v>
      </c>
      <c r="KC150" s="2">
        <v>117.6</v>
      </c>
      <c r="KD150" s="2">
        <v>104.9</v>
      </c>
      <c r="KE150" s="2">
        <v>93.7</v>
      </c>
      <c r="KF150" s="2">
        <v>103.8</v>
      </c>
      <c r="KG150" s="2">
        <v>99.8</v>
      </c>
      <c r="KH150" s="2">
        <v>100.2</v>
      </c>
      <c r="KI150" s="2">
        <v>99.5</v>
      </c>
      <c r="KJ150" s="2">
        <v>101.6</v>
      </c>
      <c r="KK150" s="2">
        <v>105.2</v>
      </c>
      <c r="KL150" s="2">
        <v>104.7</v>
      </c>
      <c r="KM150" s="2">
        <v>103.7</v>
      </c>
      <c r="KN150" s="2">
        <v>107.6</v>
      </c>
      <c r="KO150" s="2">
        <v>112.4</v>
      </c>
      <c r="KP150" s="2">
        <v>99.9</v>
      </c>
      <c r="KQ150" s="2">
        <v>96</v>
      </c>
      <c r="KR150" s="2">
        <v>105.9</v>
      </c>
      <c r="KS150" s="2">
        <v>104</v>
      </c>
      <c r="KT150" s="2">
        <v>107</v>
      </c>
      <c r="KU150" s="2">
        <v>104.3</v>
      </c>
      <c r="KV150" s="2">
        <v>103.5</v>
      </c>
      <c r="KW150" s="2">
        <v>107.8</v>
      </c>
      <c r="KX150" s="2">
        <v>105.6</v>
      </c>
      <c r="KY150" s="2">
        <v>107.1</v>
      </c>
      <c r="KZ150" s="2">
        <v>110.4</v>
      </c>
      <c r="LA150" s="2">
        <v>113.6</v>
      </c>
      <c r="LB150" s="2">
        <v>108.2</v>
      </c>
      <c r="LC150" s="2">
        <v>105</v>
      </c>
      <c r="LD150" s="2">
        <v>113.5</v>
      </c>
      <c r="LE150" s="2">
        <v>109.7</v>
      </c>
      <c r="LF150" s="2">
        <v>115.6</v>
      </c>
      <c r="LG150" s="2">
        <v>104.7</v>
      </c>
      <c r="LH150" s="2">
        <v>109.3</v>
      </c>
      <c r="LI150" s="2">
        <v>112.4</v>
      </c>
      <c r="LJ150" s="2">
        <v>106.9</v>
      </c>
      <c r="LK150" s="2">
        <v>117.7</v>
      </c>
      <c r="LL150" s="2">
        <v>118.9</v>
      </c>
      <c r="LM150" s="2">
        <v>124.5</v>
      </c>
      <c r="LN150" s="2">
        <v>117.6</v>
      </c>
      <c r="LO150" s="2">
        <v>109.3</v>
      </c>
      <c r="LP150" s="2">
        <v>119</v>
      </c>
      <c r="LQ150" s="2">
        <v>115.2</v>
      </c>
      <c r="LR150" s="2">
        <v>120.9</v>
      </c>
      <c r="LS150" s="2">
        <v>112.7</v>
      </c>
      <c r="LT150" s="2">
        <v>117.8</v>
      </c>
      <c r="LU150" s="2">
        <v>120.8</v>
      </c>
      <c r="LV150" s="2">
        <v>115.8</v>
      </c>
      <c r="LW150" s="2">
        <v>124.2</v>
      </c>
      <c r="LX150" s="2">
        <v>125.8</v>
      </c>
      <c r="LY150" s="2">
        <v>131.69999999999999</v>
      </c>
      <c r="LZ150" s="2">
        <v>121.7</v>
      </c>
      <c r="MA150" s="2">
        <v>112.5</v>
      </c>
      <c r="MB150" s="2">
        <v>123.5</v>
      </c>
      <c r="MC150" s="2">
        <v>120</v>
      </c>
      <c r="MD150" s="2">
        <v>124.9</v>
      </c>
      <c r="ME150" s="2">
        <v>116.7</v>
      </c>
      <c r="MF150" s="2">
        <v>122.7</v>
      </c>
      <c r="MG150" s="2">
        <v>122.4</v>
      </c>
      <c r="MH150" s="2">
        <v>119.8</v>
      </c>
      <c r="MI150" s="2">
        <v>128.6</v>
      </c>
      <c r="MJ150" s="2">
        <v>125.9</v>
      </c>
      <c r="MK150" s="2">
        <v>133.9</v>
      </c>
      <c r="ML150" s="2">
        <v>127.8</v>
      </c>
      <c r="MM150" s="2">
        <v>120.1</v>
      </c>
      <c r="MN150" s="2">
        <v>129.19999999999999</v>
      </c>
      <c r="MO150" s="2">
        <v>125.3</v>
      </c>
      <c r="MP150" s="2">
        <v>125.5</v>
      </c>
    </row>
    <row r="151" spans="1:354" x14ac:dyDescent="0.25">
      <c r="A151" t="s">
        <v>149</v>
      </c>
      <c r="B151" s="12" t="s">
        <v>369</v>
      </c>
      <c r="C151" t="s">
        <v>217</v>
      </c>
      <c r="D151" t="str">
        <f t="shared" si="1"/>
        <v>Liquor retailing</v>
      </c>
      <c r="E151" s="2">
        <v>1.2</v>
      </c>
      <c r="F151" s="2">
        <v>1.4</v>
      </c>
      <c r="G151" s="2">
        <v>1.3</v>
      </c>
      <c r="H151" s="2">
        <v>1.4</v>
      </c>
      <c r="I151" s="2">
        <v>1.6</v>
      </c>
      <c r="J151" s="2">
        <v>1.4</v>
      </c>
      <c r="K151" s="2">
        <v>1.5</v>
      </c>
      <c r="L151" s="2">
        <v>1.5</v>
      </c>
      <c r="M151" s="2">
        <v>1.6</v>
      </c>
      <c r="N151" s="2">
        <v>1</v>
      </c>
      <c r="O151" s="2">
        <v>1.1000000000000001</v>
      </c>
      <c r="P151" s="2">
        <v>1.1000000000000001</v>
      </c>
      <c r="Q151" s="2">
        <v>1.3</v>
      </c>
      <c r="R151" s="2">
        <v>1.4</v>
      </c>
      <c r="S151" s="2">
        <v>1.4</v>
      </c>
      <c r="T151" s="2">
        <v>1.5</v>
      </c>
      <c r="U151" s="2">
        <v>1.5</v>
      </c>
      <c r="V151" s="2">
        <v>1.5</v>
      </c>
      <c r="W151" s="2">
        <v>1.5</v>
      </c>
      <c r="X151" s="2">
        <v>1.5</v>
      </c>
      <c r="Y151" s="2">
        <v>1.9</v>
      </c>
      <c r="Z151" s="2">
        <v>1.4</v>
      </c>
      <c r="AA151" s="2">
        <v>1.5</v>
      </c>
      <c r="AB151" s="2">
        <v>1.5</v>
      </c>
      <c r="AC151" s="2">
        <v>1.5</v>
      </c>
      <c r="AD151" s="2">
        <v>1.6</v>
      </c>
      <c r="AE151" s="2">
        <v>1.6</v>
      </c>
      <c r="AF151" s="2">
        <v>1.5</v>
      </c>
      <c r="AG151" s="2">
        <v>1.7</v>
      </c>
      <c r="AH151" s="2">
        <v>1.6</v>
      </c>
      <c r="AI151" s="2">
        <v>1.9</v>
      </c>
      <c r="AJ151" s="2">
        <v>1.9</v>
      </c>
      <c r="AK151" s="2">
        <v>2.2000000000000002</v>
      </c>
      <c r="AL151" s="2">
        <v>1.6</v>
      </c>
      <c r="AM151" s="2">
        <v>1.5</v>
      </c>
      <c r="AN151" s="2">
        <v>1.8</v>
      </c>
      <c r="AO151" s="2">
        <v>1.6</v>
      </c>
      <c r="AP151" s="2">
        <v>1.9</v>
      </c>
      <c r="AQ151" s="2">
        <v>1.6</v>
      </c>
      <c r="AR151" s="2">
        <v>1.6</v>
      </c>
      <c r="AS151" s="2">
        <v>1.6</v>
      </c>
      <c r="AT151" s="2">
        <v>1.5</v>
      </c>
      <c r="AU151" s="2">
        <v>1.8</v>
      </c>
      <c r="AV151" s="2">
        <v>1.9</v>
      </c>
      <c r="AW151" s="2">
        <v>2.4</v>
      </c>
      <c r="AX151" s="2">
        <v>1.8</v>
      </c>
      <c r="AY151" s="2">
        <v>1.6</v>
      </c>
      <c r="AZ151" s="2">
        <v>2.1</v>
      </c>
      <c r="BA151" s="2">
        <v>2.1</v>
      </c>
      <c r="BB151" s="2">
        <v>2.2000000000000002</v>
      </c>
      <c r="BC151" s="2">
        <v>2.1</v>
      </c>
      <c r="BD151" s="2">
        <v>1.8</v>
      </c>
      <c r="BE151" s="2">
        <v>2.1</v>
      </c>
      <c r="BF151" s="2">
        <v>1.9</v>
      </c>
      <c r="BG151" s="2">
        <v>1.9</v>
      </c>
      <c r="BH151" s="2">
        <v>1.8</v>
      </c>
      <c r="BI151" s="2">
        <v>2.2000000000000002</v>
      </c>
      <c r="BJ151" s="2">
        <v>1.8</v>
      </c>
      <c r="BK151" s="2">
        <v>1.9</v>
      </c>
      <c r="BL151" s="2">
        <v>2.1</v>
      </c>
      <c r="BM151" s="2">
        <v>2.1</v>
      </c>
      <c r="BN151" s="2">
        <v>2.1</v>
      </c>
      <c r="BO151" s="2">
        <v>1.8</v>
      </c>
      <c r="BP151" s="2">
        <v>2.2000000000000002</v>
      </c>
      <c r="BQ151" s="2">
        <v>2.4</v>
      </c>
      <c r="BR151" s="2">
        <v>2.6</v>
      </c>
      <c r="BS151" s="2">
        <v>1.9</v>
      </c>
      <c r="BT151" s="2">
        <v>2.6</v>
      </c>
      <c r="BU151" s="2">
        <v>3</v>
      </c>
      <c r="BV151" s="2">
        <v>2.2000000000000002</v>
      </c>
      <c r="BW151" s="2">
        <v>2.5</v>
      </c>
      <c r="BX151" s="2">
        <v>2.6</v>
      </c>
      <c r="BY151" s="2">
        <v>2.4</v>
      </c>
      <c r="BZ151" s="2">
        <v>2.2000000000000002</v>
      </c>
      <c r="CA151" s="2">
        <v>2.1</v>
      </c>
      <c r="CB151" s="2">
        <v>2.2000000000000002</v>
      </c>
      <c r="CC151" s="2">
        <v>1.9</v>
      </c>
      <c r="CD151" s="2">
        <v>1.9</v>
      </c>
      <c r="CE151" s="2">
        <v>2.1</v>
      </c>
      <c r="CF151" s="2">
        <v>2.2000000000000002</v>
      </c>
      <c r="CG151" s="2">
        <v>3.7</v>
      </c>
      <c r="CH151" s="2">
        <v>1.5</v>
      </c>
      <c r="CI151" s="2">
        <v>1.6</v>
      </c>
      <c r="CJ151" s="2">
        <v>3</v>
      </c>
      <c r="CK151" s="2">
        <v>2.5</v>
      </c>
      <c r="CL151" s="2">
        <v>2.7</v>
      </c>
      <c r="CM151" s="2">
        <v>3</v>
      </c>
      <c r="CN151" s="2">
        <v>2.9</v>
      </c>
      <c r="CO151" s="2">
        <v>3.1</v>
      </c>
      <c r="CP151" s="2">
        <v>3.4</v>
      </c>
      <c r="CQ151" s="2">
        <v>3.4</v>
      </c>
      <c r="CR151" s="2">
        <v>3.4</v>
      </c>
      <c r="CS151" s="2">
        <v>5.0999999999999996</v>
      </c>
      <c r="CT151" s="2">
        <v>2.9</v>
      </c>
      <c r="CU151" s="2">
        <v>2.6</v>
      </c>
      <c r="CV151" s="2">
        <v>3.3</v>
      </c>
      <c r="CW151" s="2">
        <v>3.1</v>
      </c>
      <c r="CX151" s="2">
        <v>3.6</v>
      </c>
      <c r="CY151" s="2">
        <v>3.9</v>
      </c>
      <c r="CZ151" s="2">
        <v>3.1</v>
      </c>
      <c r="DA151" s="2">
        <v>3.4</v>
      </c>
      <c r="DB151" s="2">
        <v>3.3</v>
      </c>
      <c r="DC151" s="2">
        <v>3.6</v>
      </c>
      <c r="DD151" s="2">
        <v>4.3</v>
      </c>
      <c r="DE151" s="2">
        <v>5.7</v>
      </c>
      <c r="DF151" s="2">
        <v>2.8</v>
      </c>
      <c r="DG151" s="2">
        <v>2.8</v>
      </c>
      <c r="DH151" s="2">
        <v>3.4</v>
      </c>
      <c r="DI151" s="2">
        <v>3</v>
      </c>
      <c r="DJ151" s="2">
        <v>3.4</v>
      </c>
      <c r="DK151" s="2">
        <v>3.1</v>
      </c>
      <c r="DL151" s="2">
        <v>2.7</v>
      </c>
      <c r="DM151" s="2">
        <v>3.1</v>
      </c>
      <c r="DN151" s="2">
        <v>2.2000000000000002</v>
      </c>
      <c r="DO151" s="2">
        <v>2.4</v>
      </c>
      <c r="DP151" s="2">
        <v>2.6</v>
      </c>
      <c r="DQ151" s="2">
        <v>3.3</v>
      </c>
      <c r="DR151" s="2">
        <v>1.8</v>
      </c>
      <c r="DS151" s="2">
        <v>1.9</v>
      </c>
      <c r="DT151" s="2">
        <v>1.9</v>
      </c>
      <c r="DU151" s="2">
        <v>2.2000000000000002</v>
      </c>
      <c r="DV151" s="2">
        <v>2.1</v>
      </c>
      <c r="DW151" s="2">
        <v>2.2000000000000002</v>
      </c>
      <c r="DX151" s="2">
        <v>1.8</v>
      </c>
      <c r="DY151" s="2">
        <v>2.1</v>
      </c>
      <c r="DZ151" s="2">
        <v>1.8</v>
      </c>
      <c r="EA151" s="2">
        <v>2</v>
      </c>
      <c r="EB151" s="2">
        <v>2.5</v>
      </c>
      <c r="EC151" s="2">
        <v>3.6</v>
      </c>
      <c r="ED151" s="2">
        <v>2.2000000000000002</v>
      </c>
      <c r="EE151" s="2">
        <v>2</v>
      </c>
      <c r="EF151" s="2">
        <v>2.2999999999999998</v>
      </c>
      <c r="EG151" s="2">
        <v>2.7</v>
      </c>
      <c r="EH151" s="2">
        <v>2.6</v>
      </c>
      <c r="EI151" s="2">
        <v>2.5</v>
      </c>
      <c r="EJ151" s="2">
        <v>2.4</v>
      </c>
      <c r="EK151" s="2">
        <v>2.5</v>
      </c>
      <c r="EL151" s="2">
        <v>2.4</v>
      </c>
      <c r="EM151" s="2">
        <v>2.4</v>
      </c>
      <c r="EN151" s="2">
        <v>2.6</v>
      </c>
      <c r="EO151" s="2">
        <v>3.6</v>
      </c>
      <c r="EP151" s="2">
        <v>1.8</v>
      </c>
      <c r="EQ151" s="2">
        <v>1.8</v>
      </c>
      <c r="ER151" s="2">
        <v>2.5</v>
      </c>
      <c r="ES151" s="2">
        <v>2.2999999999999998</v>
      </c>
      <c r="ET151" s="2">
        <v>2.2000000000000002</v>
      </c>
      <c r="EU151" s="2">
        <v>2.2000000000000002</v>
      </c>
      <c r="EV151" s="2">
        <v>2.2999999999999998</v>
      </c>
      <c r="EW151" s="2">
        <v>2.2000000000000002</v>
      </c>
      <c r="EX151" s="2">
        <v>2.2999999999999998</v>
      </c>
      <c r="EY151" s="2">
        <v>2.4</v>
      </c>
      <c r="EZ151" s="2">
        <v>2.5</v>
      </c>
      <c r="FA151" s="2">
        <v>3.7</v>
      </c>
      <c r="FB151" s="2">
        <v>2.5</v>
      </c>
      <c r="FC151" s="2">
        <v>2.7</v>
      </c>
      <c r="FD151" s="2">
        <v>2.7</v>
      </c>
      <c r="FE151" s="2">
        <v>2.5</v>
      </c>
      <c r="FF151" s="2">
        <v>2.4</v>
      </c>
      <c r="FG151" s="2">
        <v>2.6</v>
      </c>
      <c r="FH151" s="2">
        <v>2.7</v>
      </c>
      <c r="FI151" s="2">
        <v>2.7</v>
      </c>
      <c r="FJ151" s="2">
        <v>2.8</v>
      </c>
      <c r="FK151" s="2">
        <v>2.8</v>
      </c>
      <c r="FL151" s="2">
        <v>3.1</v>
      </c>
      <c r="FM151" s="2">
        <v>4.9000000000000004</v>
      </c>
      <c r="FN151" s="2">
        <v>2.9</v>
      </c>
      <c r="FO151" s="2">
        <v>2.9</v>
      </c>
      <c r="FP151" s="2">
        <v>3.2</v>
      </c>
      <c r="FQ151" s="2">
        <v>3.2</v>
      </c>
      <c r="FR151" s="2">
        <v>3.2</v>
      </c>
      <c r="FS151" s="2">
        <v>3.2</v>
      </c>
      <c r="FT151" s="2">
        <v>3.1</v>
      </c>
      <c r="FU151" s="2">
        <v>3.4</v>
      </c>
      <c r="FV151" s="2">
        <v>3.3</v>
      </c>
      <c r="FW151" s="2">
        <v>3.5</v>
      </c>
      <c r="FX151" s="2">
        <v>3.7</v>
      </c>
      <c r="FY151" s="2">
        <v>5.9</v>
      </c>
      <c r="FZ151" s="2">
        <v>3.2</v>
      </c>
      <c r="GA151" s="2">
        <v>3.2</v>
      </c>
      <c r="GB151" s="2">
        <v>3.5</v>
      </c>
      <c r="GC151" s="2">
        <v>3.3</v>
      </c>
      <c r="GD151" s="2">
        <v>3.4</v>
      </c>
      <c r="GE151" s="2">
        <v>3.3</v>
      </c>
      <c r="GF151" s="2">
        <v>3.1</v>
      </c>
      <c r="GG151" s="2">
        <v>3</v>
      </c>
      <c r="GH151" s="2">
        <v>3</v>
      </c>
      <c r="GI151" s="2">
        <v>3.3</v>
      </c>
      <c r="GJ151" s="2">
        <v>3.4</v>
      </c>
      <c r="GK151" s="2">
        <v>5.5</v>
      </c>
      <c r="GL151" s="2">
        <v>2.9</v>
      </c>
      <c r="GM151" s="2">
        <v>2.9</v>
      </c>
      <c r="GN151" s="2">
        <v>3.2</v>
      </c>
      <c r="GO151" s="2">
        <v>3.2</v>
      </c>
      <c r="GP151" s="2">
        <v>3.4</v>
      </c>
      <c r="GQ151" s="2">
        <v>3</v>
      </c>
      <c r="GR151" s="2">
        <v>2.9</v>
      </c>
      <c r="GS151" s="2">
        <v>2.9</v>
      </c>
      <c r="GT151" s="2">
        <v>3</v>
      </c>
      <c r="GU151" s="2">
        <v>3.3</v>
      </c>
      <c r="GV151" s="2">
        <v>3.5</v>
      </c>
      <c r="GW151" s="2">
        <v>5.8</v>
      </c>
      <c r="GX151" s="2">
        <v>3.1</v>
      </c>
      <c r="GY151" s="2">
        <v>2.9</v>
      </c>
      <c r="GZ151" s="2">
        <v>3.5</v>
      </c>
      <c r="HA151" s="2">
        <v>3.4</v>
      </c>
      <c r="HB151" s="2">
        <v>3.5</v>
      </c>
      <c r="HC151" s="2">
        <v>3.2</v>
      </c>
      <c r="HD151" s="2">
        <v>3.4</v>
      </c>
      <c r="HE151" s="2">
        <v>3.4</v>
      </c>
      <c r="HF151" s="2">
        <v>3.5</v>
      </c>
      <c r="HG151" s="2">
        <v>3.5</v>
      </c>
      <c r="HH151" s="2">
        <v>3.7</v>
      </c>
      <c r="HI151" s="2">
        <v>5.9</v>
      </c>
      <c r="HJ151" s="2">
        <v>3.3</v>
      </c>
      <c r="HK151" s="2">
        <v>3.4</v>
      </c>
      <c r="HL151" s="2">
        <v>3.5</v>
      </c>
      <c r="HM151" s="2">
        <v>3.6</v>
      </c>
      <c r="HN151" s="2">
        <v>3.5</v>
      </c>
      <c r="HO151" s="2">
        <v>4.0999999999999996</v>
      </c>
      <c r="HP151" s="2">
        <v>3.5</v>
      </c>
      <c r="HQ151" s="2">
        <v>3.6</v>
      </c>
      <c r="HR151" s="2">
        <v>3.7</v>
      </c>
      <c r="HS151" s="2">
        <v>3.9</v>
      </c>
      <c r="HT151" s="2">
        <v>4.4000000000000004</v>
      </c>
      <c r="HU151" s="2">
        <v>6.5</v>
      </c>
      <c r="HV151" s="2">
        <v>3.8</v>
      </c>
      <c r="HW151" s="2">
        <v>3.9</v>
      </c>
      <c r="HX151" s="2">
        <v>4.2</v>
      </c>
      <c r="HY151" s="2">
        <v>4</v>
      </c>
      <c r="HZ151" s="2">
        <v>4.2</v>
      </c>
      <c r="IA151" s="2">
        <v>4.0999999999999996</v>
      </c>
      <c r="IB151" s="2">
        <v>4</v>
      </c>
      <c r="IC151" s="2">
        <v>4.0999999999999996</v>
      </c>
      <c r="ID151" s="2">
        <v>4.5</v>
      </c>
      <c r="IE151" s="2">
        <v>4.8</v>
      </c>
      <c r="IF151" s="2">
        <v>5.3</v>
      </c>
      <c r="IG151" s="2">
        <v>7.9</v>
      </c>
      <c r="IH151" s="2">
        <v>4.9000000000000004</v>
      </c>
      <c r="II151" s="2">
        <v>4.4000000000000004</v>
      </c>
      <c r="IJ151" s="2">
        <v>5.0999999999999996</v>
      </c>
      <c r="IK151" s="2">
        <v>4.9000000000000004</v>
      </c>
      <c r="IL151" s="2">
        <v>5.5</v>
      </c>
      <c r="IM151" s="2">
        <v>6.8</v>
      </c>
      <c r="IN151" s="2">
        <v>5.7</v>
      </c>
      <c r="IO151" s="2">
        <v>5.9</v>
      </c>
      <c r="IP151" s="2">
        <v>5.7</v>
      </c>
      <c r="IQ151" s="2">
        <v>6.7</v>
      </c>
      <c r="IR151" s="2">
        <v>7.5</v>
      </c>
      <c r="IS151" s="2">
        <v>11.8</v>
      </c>
      <c r="IT151" s="2">
        <v>6.5</v>
      </c>
      <c r="IU151" s="2">
        <v>6.4</v>
      </c>
      <c r="IV151" s="2">
        <v>6.9</v>
      </c>
      <c r="IW151" s="2">
        <v>7.2</v>
      </c>
      <c r="IX151" s="2">
        <v>7.2</v>
      </c>
      <c r="IY151" s="2">
        <v>6.2</v>
      </c>
      <c r="IZ151" s="2">
        <v>7.3</v>
      </c>
      <c r="JA151" s="2">
        <v>7.4</v>
      </c>
      <c r="JB151" s="2">
        <v>7.3</v>
      </c>
      <c r="JC151" s="2">
        <v>7.7</v>
      </c>
      <c r="JD151" s="2">
        <v>8.3000000000000007</v>
      </c>
      <c r="JE151" s="2">
        <v>12.7</v>
      </c>
      <c r="JF151" s="2">
        <v>7.1</v>
      </c>
      <c r="JG151" s="2">
        <v>7.1</v>
      </c>
      <c r="JH151" s="2">
        <v>7.6</v>
      </c>
      <c r="JI151" s="2">
        <v>7.5</v>
      </c>
      <c r="JJ151" s="2">
        <v>7.3</v>
      </c>
      <c r="JK151" s="2">
        <v>7.2</v>
      </c>
      <c r="JL151" s="2">
        <v>7.7</v>
      </c>
      <c r="JM151" s="2">
        <v>7.4</v>
      </c>
      <c r="JN151" s="2">
        <v>7.5</v>
      </c>
      <c r="JO151" s="2">
        <v>8.1999999999999993</v>
      </c>
      <c r="JP151" s="2">
        <v>8.4</v>
      </c>
      <c r="JQ151" s="2">
        <v>13.9</v>
      </c>
      <c r="JR151" s="2">
        <v>7.6</v>
      </c>
      <c r="JS151" s="2">
        <v>7.7</v>
      </c>
      <c r="JT151" s="2">
        <v>8.5</v>
      </c>
      <c r="JU151" s="2">
        <v>8.1</v>
      </c>
      <c r="JV151" s="2">
        <v>7.9</v>
      </c>
      <c r="JW151" s="2">
        <v>8</v>
      </c>
      <c r="JX151" s="2">
        <v>8.1</v>
      </c>
      <c r="JY151" s="2">
        <v>8.1999999999999993</v>
      </c>
      <c r="JZ151" s="2">
        <v>8.1</v>
      </c>
      <c r="KA151" s="2">
        <v>8.4</v>
      </c>
      <c r="KB151" s="2">
        <v>8.8000000000000007</v>
      </c>
      <c r="KC151" s="2">
        <v>13.6</v>
      </c>
      <c r="KD151" s="2">
        <v>7.9</v>
      </c>
      <c r="KE151" s="2">
        <v>7.7</v>
      </c>
      <c r="KF151" s="2">
        <v>8.4</v>
      </c>
      <c r="KG151" s="2">
        <v>8.3000000000000007</v>
      </c>
      <c r="KH151" s="2">
        <v>8</v>
      </c>
      <c r="KI151" s="2">
        <v>8.1999999999999993</v>
      </c>
      <c r="KJ151" s="2">
        <v>8.3000000000000007</v>
      </c>
      <c r="KK151" s="2">
        <v>8.4</v>
      </c>
      <c r="KL151" s="2">
        <v>8.8000000000000007</v>
      </c>
      <c r="KM151" s="2">
        <v>9.1</v>
      </c>
      <c r="KN151" s="2">
        <v>9.6999999999999993</v>
      </c>
      <c r="KO151" s="2">
        <v>13.8</v>
      </c>
      <c r="KP151" s="2">
        <v>8.6</v>
      </c>
      <c r="KQ151" s="2">
        <v>8.1999999999999993</v>
      </c>
      <c r="KR151" s="2">
        <v>9.6</v>
      </c>
      <c r="KS151" s="2">
        <v>8.9</v>
      </c>
      <c r="KT151" s="2">
        <v>8.6</v>
      </c>
      <c r="KU151" s="2">
        <v>8.9</v>
      </c>
      <c r="KV151" s="2">
        <v>8.6999999999999993</v>
      </c>
      <c r="KW151" s="2">
        <v>9.1</v>
      </c>
      <c r="KX151" s="2">
        <v>9</v>
      </c>
      <c r="KY151" s="2">
        <v>9.4</v>
      </c>
      <c r="KZ151" s="2">
        <v>10.1</v>
      </c>
      <c r="LA151" s="2">
        <v>15.5</v>
      </c>
      <c r="LB151" s="2">
        <v>10.1</v>
      </c>
      <c r="LC151" s="2">
        <v>9.6999999999999993</v>
      </c>
      <c r="LD151" s="2">
        <v>10.1</v>
      </c>
      <c r="LE151" s="2">
        <v>9.4</v>
      </c>
      <c r="LF151" s="2">
        <v>9.9</v>
      </c>
      <c r="LG151" s="2">
        <v>9.3000000000000007</v>
      </c>
      <c r="LH151" s="2">
        <v>10.6</v>
      </c>
      <c r="LI151" s="2">
        <v>8.6</v>
      </c>
      <c r="LJ151" s="2">
        <v>9.5</v>
      </c>
      <c r="LK151" s="2">
        <v>11.6</v>
      </c>
      <c r="LL151" s="2">
        <v>11.4</v>
      </c>
      <c r="LM151" s="2">
        <v>15.5</v>
      </c>
      <c r="LN151" s="2">
        <v>10.8</v>
      </c>
      <c r="LO151" s="2">
        <v>9.3000000000000007</v>
      </c>
      <c r="LP151" s="2">
        <v>9.9</v>
      </c>
      <c r="LQ151" s="2">
        <v>9.6</v>
      </c>
      <c r="LR151" s="2">
        <v>10</v>
      </c>
      <c r="LS151" s="2">
        <v>9.3000000000000007</v>
      </c>
      <c r="LT151" s="2">
        <v>9.6</v>
      </c>
      <c r="LU151" s="2">
        <v>9.6</v>
      </c>
      <c r="LV151" s="2">
        <v>9.8000000000000007</v>
      </c>
      <c r="LW151" s="2">
        <v>10.1</v>
      </c>
      <c r="LX151" s="2">
        <v>10.8</v>
      </c>
      <c r="LY151" s="2">
        <v>14.4</v>
      </c>
      <c r="LZ151" s="2">
        <v>11.1</v>
      </c>
      <c r="MA151" s="2">
        <v>10.4</v>
      </c>
      <c r="MB151" s="2">
        <v>11.6</v>
      </c>
      <c r="MC151" s="2">
        <v>11.2</v>
      </c>
      <c r="MD151" s="2">
        <v>11.3</v>
      </c>
      <c r="ME151" s="2">
        <v>11</v>
      </c>
      <c r="MF151" s="2">
        <v>13.3</v>
      </c>
      <c r="MG151" s="2">
        <v>13.1</v>
      </c>
      <c r="MH151" s="2">
        <v>13.7</v>
      </c>
      <c r="MI151" s="2">
        <v>13.4</v>
      </c>
      <c r="MJ151" s="2">
        <v>13.8</v>
      </c>
      <c r="MK151" s="2">
        <v>19.3</v>
      </c>
      <c r="ML151" s="2">
        <v>12.5</v>
      </c>
      <c r="MM151" s="2">
        <v>12.2</v>
      </c>
      <c r="MN151" s="2">
        <v>13.1</v>
      </c>
      <c r="MO151" s="2">
        <v>11.9</v>
      </c>
      <c r="MP151" s="2">
        <v>11.6</v>
      </c>
    </row>
    <row r="152" spans="1:354" x14ac:dyDescent="0.25">
      <c r="A152" t="s">
        <v>150</v>
      </c>
      <c r="B152" s="12" t="s">
        <v>370</v>
      </c>
      <c r="C152" t="s">
        <v>217</v>
      </c>
      <c r="D152" t="str">
        <f t="shared" si="1"/>
        <v>Other specialised food retailing</v>
      </c>
      <c r="E152" s="2">
        <v>1.6</v>
      </c>
      <c r="F152" s="2">
        <v>1.6</v>
      </c>
      <c r="G152" s="2">
        <v>1.7</v>
      </c>
      <c r="H152" s="2">
        <v>1.6</v>
      </c>
      <c r="I152" s="2">
        <v>1.6</v>
      </c>
      <c r="J152" s="2">
        <v>1.8</v>
      </c>
      <c r="K152" s="2">
        <v>1.7</v>
      </c>
      <c r="L152" s="2">
        <v>1.7</v>
      </c>
      <c r="M152" s="2">
        <v>1.9</v>
      </c>
      <c r="N152" s="2">
        <v>1.6</v>
      </c>
      <c r="O152" s="2">
        <v>1.6</v>
      </c>
      <c r="P152" s="2">
        <v>1.8</v>
      </c>
      <c r="Q152" s="2">
        <v>1.7</v>
      </c>
      <c r="R152" s="2">
        <v>1.8</v>
      </c>
      <c r="S152" s="2">
        <v>2</v>
      </c>
      <c r="T152" s="2">
        <v>2.1</v>
      </c>
      <c r="U152" s="2">
        <v>1.8</v>
      </c>
      <c r="V152" s="2">
        <v>2.1</v>
      </c>
      <c r="W152" s="2">
        <v>2.4</v>
      </c>
      <c r="X152" s="2">
        <v>2.4</v>
      </c>
      <c r="Y152" s="2">
        <v>2.4</v>
      </c>
      <c r="Z152" s="2">
        <v>1.9</v>
      </c>
      <c r="AA152" s="2">
        <v>2</v>
      </c>
      <c r="AB152" s="2">
        <v>2.1</v>
      </c>
      <c r="AC152" s="2">
        <v>1.8</v>
      </c>
      <c r="AD152" s="2">
        <v>2.2000000000000002</v>
      </c>
      <c r="AE152" s="2">
        <v>2.2000000000000002</v>
      </c>
      <c r="AF152" s="2">
        <v>2.1</v>
      </c>
      <c r="AG152" s="2">
        <v>2.2999999999999998</v>
      </c>
      <c r="AH152" s="2">
        <v>2.2999999999999998</v>
      </c>
      <c r="AI152" s="2">
        <v>2.2000000000000002</v>
      </c>
      <c r="AJ152" s="2">
        <v>2.2000000000000002</v>
      </c>
      <c r="AK152" s="2">
        <v>2.2999999999999998</v>
      </c>
      <c r="AL152" s="2">
        <v>2</v>
      </c>
      <c r="AM152" s="2">
        <v>1.9</v>
      </c>
      <c r="AN152" s="2">
        <v>2</v>
      </c>
      <c r="AO152" s="2">
        <v>2</v>
      </c>
      <c r="AP152" s="2">
        <v>2</v>
      </c>
      <c r="AQ152" s="2">
        <v>1.9</v>
      </c>
      <c r="AR152" s="2">
        <v>2.2000000000000002</v>
      </c>
      <c r="AS152" s="2">
        <v>2.2000000000000002</v>
      </c>
      <c r="AT152" s="2">
        <v>2.2000000000000002</v>
      </c>
      <c r="AU152" s="2">
        <v>2.1</v>
      </c>
      <c r="AV152" s="2">
        <v>2.1</v>
      </c>
      <c r="AW152" s="2">
        <v>2.1</v>
      </c>
      <c r="AX152" s="2">
        <v>2.1</v>
      </c>
      <c r="AY152" s="2">
        <v>2</v>
      </c>
      <c r="AZ152" s="2">
        <v>2.1</v>
      </c>
      <c r="BA152" s="2">
        <v>1.9</v>
      </c>
      <c r="BB152" s="2">
        <v>1.9</v>
      </c>
      <c r="BC152" s="2">
        <v>2</v>
      </c>
      <c r="BD152" s="2">
        <v>2.2999999999999998</v>
      </c>
      <c r="BE152" s="2">
        <v>2.2999999999999998</v>
      </c>
      <c r="BF152" s="2">
        <v>2.2999999999999998</v>
      </c>
      <c r="BG152" s="2">
        <v>2.5</v>
      </c>
      <c r="BH152" s="2">
        <v>2.2999999999999998</v>
      </c>
      <c r="BI152" s="2">
        <v>2.7</v>
      </c>
      <c r="BJ152" s="2">
        <v>2.1</v>
      </c>
      <c r="BK152" s="2">
        <v>2.4</v>
      </c>
      <c r="BL152" s="2">
        <v>2.2000000000000002</v>
      </c>
      <c r="BM152" s="2">
        <v>2.4</v>
      </c>
      <c r="BN152" s="2">
        <v>2.5</v>
      </c>
      <c r="BO152" s="2">
        <v>2.5</v>
      </c>
      <c r="BP152" s="2">
        <v>2.8</v>
      </c>
      <c r="BQ152" s="2">
        <v>2.6</v>
      </c>
      <c r="BR152" s="2">
        <v>2.8</v>
      </c>
      <c r="BS152" s="2">
        <v>2.5</v>
      </c>
      <c r="BT152" s="2">
        <v>2.6</v>
      </c>
      <c r="BU152" s="2">
        <v>2.9</v>
      </c>
      <c r="BV152" s="2">
        <v>2.5</v>
      </c>
      <c r="BW152" s="2">
        <v>2.4</v>
      </c>
      <c r="BX152" s="2">
        <v>2.5</v>
      </c>
      <c r="BY152" s="2">
        <v>2.5</v>
      </c>
      <c r="BZ152" s="2">
        <v>2.6</v>
      </c>
      <c r="CA152" s="2">
        <v>2.5</v>
      </c>
      <c r="CB152" s="2">
        <v>2.7</v>
      </c>
      <c r="CC152" s="2">
        <v>2.7</v>
      </c>
      <c r="CD152" s="2">
        <v>2.6</v>
      </c>
      <c r="CE152" s="2">
        <v>2.6</v>
      </c>
      <c r="CF152" s="2">
        <v>2.5</v>
      </c>
      <c r="CG152" s="2">
        <v>2.9</v>
      </c>
      <c r="CH152" s="2">
        <v>2.5</v>
      </c>
      <c r="CI152" s="2">
        <v>2.2999999999999998</v>
      </c>
      <c r="CJ152" s="2">
        <v>2.6</v>
      </c>
      <c r="CK152" s="2">
        <v>2.5</v>
      </c>
      <c r="CL152" s="2">
        <v>2.5</v>
      </c>
      <c r="CM152" s="2">
        <v>2.4</v>
      </c>
      <c r="CN152" s="2">
        <v>2.7</v>
      </c>
      <c r="CO152" s="2">
        <v>2.9</v>
      </c>
      <c r="CP152" s="2">
        <v>2.8</v>
      </c>
      <c r="CQ152" s="2">
        <v>2.7</v>
      </c>
      <c r="CR152" s="2">
        <v>2.8</v>
      </c>
      <c r="CS152" s="2">
        <v>3.1</v>
      </c>
      <c r="CT152" s="2">
        <v>2.7</v>
      </c>
      <c r="CU152" s="2">
        <v>2.6</v>
      </c>
      <c r="CV152" s="2">
        <v>2.8</v>
      </c>
      <c r="CW152" s="2">
        <v>2.7</v>
      </c>
      <c r="CX152" s="2">
        <v>2.8</v>
      </c>
      <c r="CY152" s="2">
        <v>2.7</v>
      </c>
      <c r="CZ152" s="2">
        <v>2.7</v>
      </c>
      <c r="DA152" s="2">
        <v>2.7</v>
      </c>
      <c r="DB152" s="2">
        <v>2.7</v>
      </c>
      <c r="DC152" s="2">
        <v>2.8</v>
      </c>
      <c r="DD152" s="2">
        <v>2.8</v>
      </c>
      <c r="DE152" s="2">
        <v>3.1</v>
      </c>
      <c r="DF152" s="2">
        <v>2.9</v>
      </c>
      <c r="DG152" s="2">
        <v>2.9</v>
      </c>
      <c r="DH152" s="2">
        <v>3.4</v>
      </c>
      <c r="DI152" s="2">
        <v>3.2</v>
      </c>
      <c r="DJ152" s="2">
        <v>3.3</v>
      </c>
      <c r="DK152" s="2">
        <v>3.2</v>
      </c>
      <c r="DL152" s="2">
        <v>3.4</v>
      </c>
      <c r="DM152" s="2">
        <v>3.6</v>
      </c>
      <c r="DN152" s="2">
        <v>3.2</v>
      </c>
      <c r="DO152" s="2">
        <v>3.4</v>
      </c>
      <c r="DP152" s="2">
        <v>3.5</v>
      </c>
      <c r="DQ152" s="2">
        <v>3.5</v>
      </c>
      <c r="DR152" s="2">
        <v>3</v>
      </c>
      <c r="DS152" s="2">
        <v>3</v>
      </c>
      <c r="DT152" s="2">
        <v>3.3</v>
      </c>
      <c r="DU152" s="2">
        <v>3.1</v>
      </c>
      <c r="DV152" s="2">
        <v>3.2</v>
      </c>
      <c r="DW152" s="2">
        <v>3.2</v>
      </c>
      <c r="DX152" s="2">
        <v>3.3</v>
      </c>
      <c r="DY152" s="2">
        <v>3.4</v>
      </c>
      <c r="DZ152" s="2">
        <v>3.5</v>
      </c>
      <c r="EA152" s="2">
        <v>3.7</v>
      </c>
      <c r="EB152" s="2">
        <v>3.7</v>
      </c>
      <c r="EC152" s="2">
        <v>4.0999999999999996</v>
      </c>
      <c r="ED152" s="2">
        <v>3.7</v>
      </c>
      <c r="EE152" s="2">
        <v>3.6</v>
      </c>
      <c r="EF152" s="2">
        <v>3.9</v>
      </c>
      <c r="EG152" s="2">
        <v>3.9</v>
      </c>
      <c r="EH152" s="2">
        <v>3.8</v>
      </c>
      <c r="EI152" s="2">
        <v>3.7</v>
      </c>
      <c r="EJ152" s="2">
        <v>4</v>
      </c>
      <c r="EK152" s="2">
        <v>3.8</v>
      </c>
      <c r="EL152" s="2">
        <v>4</v>
      </c>
      <c r="EM152" s="2">
        <v>4.2</v>
      </c>
      <c r="EN152" s="2">
        <v>4.2</v>
      </c>
      <c r="EO152" s="2">
        <v>5.0999999999999996</v>
      </c>
      <c r="EP152" s="2">
        <v>4</v>
      </c>
      <c r="EQ152" s="2">
        <v>3.9</v>
      </c>
      <c r="ER152" s="2">
        <v>4.5999999999999996</v>
      </c>
      <c r="ES152" s="2">
        <v>4.5999999999999996</v>
      </c>
      <c r="ET152" s="2">
        <v>4.4000000000000004</v>
      </c>
      <c r="EU152" s="2">
        <v>4</v>
      </c>
      <c r="EV152" s="2">
        <v>4.2</v>
      </c>
      <c r="EW152" s="2">
        <v>4.2</v>
      </c>
      <c r="EX152" s="2">
        <v>4.2</v>
      </c>
      <c r="EY152" s="2">
        <v>4.5</v>
      </c>
      <c r="EZ152" s="2">
        <v>4.5</v>
      </c>
      <c r="FA152" s="2">
        <v>5</v>
      </c>
      <c r="FB152" s="2">
        <v>4.5</v>
      </c>
      <c r="FC152" s="2">
        <v>4.7</v>
      </c>
      <c r="FD152" s="2">
        <v>5.5</v>
      </c>
      <c r="FE152" s="2">
        <v>5.4</v>
      </c>
      <c r="FF152" s="2">
        <v>5.9</v>
      </c>
      <c r="FG152" s="2">
        <v>5.6</v>
      </c>
      <c r="FH152" s="2">
        <v>5.7</v>
      </c>
      <c r="FI152" s="2">
        <v>6</v>
      </c>
      <c r="FJ152" s="2">
        <v>6.1</v>
      </c>
      <c r="FK152" s="2">
        <v>5.4</v>
      </c>
      <c r="FL152" s="2">
        <v>5.5</v>
      </c>
      <c r="FM152" s="2">
        <v>6</v>
      </c>
      <c r="FN152" s="2">
        <v>5.4</v>
      </c>
      <c r="FO152" s="2">
        <v>5.5</v>
      </c>
      <c r="FP152" s="2">
        <v>5.5</v>
      </c>
      <c r="FQ152" s="2">
        <v>5.9</v>
      </c>
      <c r="FR152" s="2">
        <v>6.2</v>
      </c>
      <c r="FS152" s="2">
        <v>5.9</v>
      </c>
      <c r="FT152" s="2">
        <v>6.8</v>
      </c>
      <c r="FU152" s="2">
        <v>7</v>
      </c>
      <c r="FV152" s="2">
        <v>6.7</v>
      </c>
      <c r="FW152" s="2">
        <v>6.6</v>
      </c>
      <c r="FX152" s="2">
        <v>6.6</v>
      </c>
      <c r="FY152" s="2">
        <v>7</v>
      </c>
      <c r="FZ152" s="2">
        <v>4.3</v>
      </c>
      <c r="GA152" s="2">
        <v>4</v>
      </c>
      <c r="GB152" s="2">
        <v>4.2</v>
      </c>
      <c r="GC152" s="2">
        <v>4</v>
      </c>
      <c r="GD152" s="2">
        <v>4.2</v>
      </c>
      <c r="GE152" s="2">
        <v>3.9</v>
      </c>
      <c r="GF152" s="2">
        <v>4.4000000000000004</v>
      </c>
      <c r="GG152" s="2">
        <v>4.3</v>
      </c>
      <c r="GH152" s="2">
        <v>4</v>
      </c>
      <c r="GI152" s="2">
        <v>4.8</v>
      </c>
      <c r="GJ152" s="2">
        <v>4.7</v>
      </c>
      <c r="GK152" s="2">
        <v>5.5</v>
      </c>
      <c r="GL152" s="2">
        <v>4.5</v>
      </c>
      <c r="GM152" s="2">
        <v>4</v>
      </c>
      <c r="GN152" s="2">
        <v>4.4000000000000004</v>
      </c>
      <c r="GO152" s="2">
        <v>4</v>
      </c>
      <c r="GP152" s="2">
        <v>3.9</v>
      </c>
      <c r="GQ152" s="2">
        <v>3.9</v>
      </c>
      <c r="GR152" s="2">
        <v>5.2</v>
      </c>
      <c r="GS152" s="2">
        <v>4.5999999999999996</v>
      </c>
      <c r="GT152" s="2">
        <v>5.0999999999999996</v>
      </c>
      <c r="GU152" s="2">
        <v>4.5</v>
      </c>
      <c r="GV152" s="2">
        <v>4.5999999999999996</v>
      </c>
      <c r="GW152" s="2">
        <v>5.4</v>
      </c>
      <c r="GX152" s="2">
        <v>3.9</v>
      </c>
      <c r="GY152" s="2">
        <v>4.2</v>
      </c>
      <c r="GZ152" s="2">
        <v>4.5999999999999996</v>
      </c>
      <c r="HA152" s="2">
        <v>4.5999999999999996</v>
      </c>
      <c r="HB152" s="2">
        <v>4.8</v>
      </c>
      <c r="HC152" s="2">
        <v>4.7</v>
      </c>
      <c r="HD152" s="2">
        <v>5.2</v>
      </c>
      <c r="HE152" s="2">
        <v>5.3</v>
      </c>
      <c r="HF152" s="2">
        <v>5.3</v>
      </c>
      <c r="HG152" s="2">
        <v>5</v>
      </c>
      <c r="HH152" s="2">
        <v>5</v>
      </c>
      <c r="HI152" s="2">
        <v>6</v>
      </c>
      <c r="HJ152" s="2">
        <v>6.7</v>
      </c>
      <c r="HK152" s="2">
        <v>6.5</v>
      </c>
      <c r="HL152" s="2">
        <v>5.7</v>
      </c>
      <c r="HM152" s="2">
        <v>6.2</v>
      </c>
      <c r="HN152" s="2">
        <v>6.8</v>
      </c>
      <c r="HO152" s="2">
        <v>7.7</v>
      </c>
      <c r="HP152" s="2">
        <v>7.7</v>
      </c>
      <c r="HQ152" s="2">
        <v>7.7</v>
      </c>
      <c r="HR152" s="2">
        <v>7.7</v>
      </c>
      <c r="HS152" s="2">
        <v>7.2</v>
      </c>
      <c r="HT152" s="2">
        <v>8</v>
      </c>
      <c r="HU152" s="2">
        <v>8.9</v>
      </c>
      <c r="HV152" s="2">
        <v>7.4</v>
      </c>
      <c r="HW152" s="2">
        <v>7.9</v>
      </c>
      <c r="HX152" s="2">
        <v>8.9</v>
      </c>
      <c r="HY152" s="2">
        <v>9.1</v>
      </c>
      <c r="HZ152" s="2">
        <v>8.9</v>
      </c>
      <c r="IA152" s="2">
        <v>9.3000000000000007</v>
      </c>
      <c r="IB152" s="2">
        <v>9.6999999999999993</v>
      </c>
      <c r="IC152" s="2">
        <v>9.6</v>
      </c>
      <c r="ID152" s="2">
        <v>10.1</v>
      </c>
      <c r="IE152" s="2">
        <v>11.7</v>
      </c>
      <c r="IF152" s="2">
        <v>12.5</v>
      </c>
      <c r="IG152" s="2">
        <v>13.6</v>
      </c>
      <c r="IH152" s="2">
        <v>10.8</v>
      </c>
      <c r="II152" s="2">
        <v>11.1</v>
      </c>
      <c r="IJ152" s="2">
        <v>11.4</v>
      </c>
      <c r="IK152" s="2">
        <v>10</v>
      </c>
      <c r="IL152" s="2">
        <v>10.6</v>
      </c>
      <c r="IM152" s="2">
        <v>10</v>
      </c>
      <c r="IN152" s="2">
        <v>8.5</v>
      </c>
      <c r="IO152" s="2">
        <v>9.1</v>
      </c>
      <c r="IP152" s="2">
        <v>8.6</v>
      </c>
      <c r="IQ152" s="2">
        <v>9</v>
      </c>
      <c r="IR152" s="2">
        <v>9.6999999999999993</v>
      </c>
      <c r="IS152" s="2">
        <v>11</v>
      </c>
      <c r="IT152" s="2">
        <v>8.6</v>
      </c>
      <c r="IU152" s="2">
        <v>8.4</v>
      </c>
      <c r="IV152" s="2">
        <v>9.1999999999999993</v>
      </c>
      <c r="IW152" s="2">
        <v>8.8000000000000007</v>
      </c>
      <c r="IX152" s="2">
        <v>8.8000000000000007</v>
      </c>
      <c r="IY152" s="2">
        <v>8.6</v>
      </c>
      <c r="IZ152" s="2">
        <v>8.4</v>
      </c>
      <c r="JA152" s="2">
        <v>8.5</v>
      </c>
      <c r="JB152" s="2">
        <v>8.6999999999999993</v>
      </c>
      <c r="JC152" s="2">
        <v>9.1</v>
      </c>
      <c r="JD152" s="2">
        <v>9.5</v>
      </c>
      <c r="JE152" s="2">
        <v>10.199999999999999</v>
      </c>
      <c r="JF152" s="2">
        <v>8.1999999999999993</v>
      </c>
      <c r="JG152" s="2">
        <v>8.3000000000000007</v>
      </c>
      <c r="JH152" s="2">
        <v>8.5</v>
      </c>
      <c r="JI152" s="2">
        <v>8.4</v>
      </c>
      <c r="JJ152" s="2">
        <v>8.3000000000000007</v>
      </c>
      <c r="JK152" s="2">
        <v>7.9</v>
      </c>
      <c r="JL152" s="2">
        <v>8.6999999999999993</v>
      </c>
      <c r="JM152" s="2">
        <v>8.6999999999999993</v>
      </c>
      <c r="JN152" s="2">
        <v>8.8000000000000007</v>
      </c>
      <c r="JO152" s="2">
        <v>8.6999999999999993</v>
      </c>
      <c r="JP152" s="2">
        <v>9</v>
      </c>
      <c r="JQ152" s="2">
        <v>10.199999999999999</v>
      </c>
      <c r="JR152" s="2">
        <v>8.1</v>
      </c>
      <c r="JS152" s="2">
        <v>7.8</v>
      </c>
      <c r="JT152" s="2">
        <v>9</v>
      </c>
      <c r="JU152" s="2">
        <v>10</v>
      </c>
      <c r="JV152" s="2">
        <v>10.4</v>
      </c>
      <c r="JW152" s="2">
        <v>10.3</v>
      </c>
      <c r="JX152" s="2">
        <v>5.7</v>
      </c>
      <c r="JY152" s="2">
        <v>6.5</v>
      </c>
      <c r="JZ152" s="2">
        <v>6.8</v>
      </c>
      <c r="KA152" s="2">
        <v>6.4</v>
      </c>
      <c r="KB152" s="2">
        <v>6.4</v>
      </c>
      <c r="KC152" s="2">
        <v>7.4</v>
      </c>
      <c r="KD152" s="2">
        <v>5.4</v>
      </c>
      <c r="KE152" s="2">
        <v>5.4</v>
      </c>
      <c r="KF152" s="2">
        <v>5.7</v>
      </c>
      <c r="KG152" s="2">
        <v>5.7</v>
      </c>
      <c r="KH152" s="2">
        <v>5.6</v>
      </c>
      <c r="KI152" s="2">
        <v>5.7</v>
      </c>
      <c r="KJ152" s="2">
        <v>7.2</v>
      </c>
      <c r="KK152" s="2">
        <v>7.5</v>
      </c>
      <c r="KL152" s="2">
        <v>7</v>
      </c>
      <c r="KM152" s="2">
        <v>8.4</v>
      </c>
      <c r="KN152" s="2">
        <v>8.6999999999999993</v>
      </c>
      <c r="KO152" s="2">
        <v>9.5</v>
      </c>
      <c r="KP152" s="2">
        <v>7.8</v>
      </c>
      <c r="KQ152" s="2">
        <v>7.9</v>
      </c>
      <c r="KR152" s="2">
        <v>8.9</v>
      </c>
      <c r="KS152" s="2">
        <v>9.8000000000000007</v>
      </c>
      <c r="KT152" s="2">
        <v>10.1</v>
      </c>
      <c r="KU152" s="2">
        <v>10.1</v>
      </c>
      <c r="KV152" s="2">
        <v>9.1</v>
      </c>
      <c r="KW152" s="2">
        <v>9.6</v>
      </c>
      <c r="KX152" s="2">
        <v>9.5</v>
      </c>
      <c r="KY152" s="2">
        <v>12.6</v>
      </c>
      <c r="KZ152" s="2">
        <v>12.4</v>
      </c>
      <c r="LA152" s="2">
        <v>13.2</v>
      </c>
      <c r="LB152" s="2">
        <v>10.7</v>
      </c>
      <c r="LC152" s="2">
        <v>11.3</v>
      </c>
      <c r="LD152" s="2">
        <v>11.7</v>
      </c>
      <c r="LE152" s="2">
        <v>11.7</v>
      </c>
      <c r="LF152" s="2">
        <v>12.3</v>
      </c>
      <c r="LG152" s="2">
        <v>11.5</v>
      </c>
      <c r="LH152" s="2">
        <v>11.2</v>
      </c>
      <c r="LI152" s="2">
        <v>11.2</v>
      </c>
      <c r="LJ152" s="2">
        <v>10.8</v>
      </c>
      <c r="LK152" s="2">
        <v>11.7</v>
      </c>
      <c r="LL152" s="2">
        <v>11.3</v>
      </c>
      <c r="LM152" s="2">
        <v>12.8</v>
      </c>
      <c r="LN152" s="2">
        <v>10.6</v>
      </c>
      <c r="LO152" s="2">
        <v>10.9</v>
      </c>
      <c r="LP152" s="2">
        <v>11.1</v>
      </c>
      <c r="LQ152" s="2">
        <v>11.4</v>
      </c>
      <c r="LR152" s="2">
        <v>11</v>
      </c>
      <c r="LS152" s="2">
        <v>10.5</v>
      </c>
      <c r="LT152" s="2">
        <v>11.1</v>
      </c>
      <c r="LU152" s="2">
        <v>11.3</v>
      </c>
      <c r="LV152" s="2">
        <v>11</v>
      </c>
      <c r="LW152" s="2">
        <v>9.4</v>
      </c>
      <c r="LX152" s="2">
        <v>10.199999999999999</v>
      </c>
      <c r="LY152" s="2">
        <v>12</v>
      </c>
      <c r="LZ152" s="2">
        <v>15.4</v>
      </c>
      <c r="MA152" s="2">
        <v>15.7</v>
      </c>
      <c r="MB152" s="2">
        <v>17.7</v>
      </c>
      <c r="MC152" s="2">
        <v>18</v>
      </c>
      <c r="MD152" s="2">
        <v>19.8</v>
      </c>
      <c r="ME152" s="2">
        <v>18.7</v>
      </c>
      <c r="MF152" s="2">
        <v>18</v>
      </c>
      <c r="MG152" s="2">
        <v>18.7</v>
      </c>
      <c r="MH152" s="2">
        <v>17.8</v>
      </c>
      <c r="MI152" s="2">
        <v>18</v>
      </c>
      <c r="MJ152" s="2">
        <v>19.399999999999999</v>
      </c>
      <c r="MK152" s="2">
        <v>22.1</v>
      </c>
      <c r="ML152" s="2">
        <v>18.5</v>
      </c>
      <c r="MM152" s="2">
        <v>18.899999999999999</v>
      </c>
      <c r="MN152" s="2">
        <v>19.600000000000001</v>
      </c>
      <c r="MO152" s="2">
        <v>19.2</v>
      </c>
      <c r="MP152" s="2">
        <v>19.399999999999999</v>
      </c>
    </row>
    <row r="153" spans="1:354" x14ac:dyDescent="0.25">
      <c r="A153" t="s">
        <v>151</v>
      </c>
      <c r="B153" s="12" t="s">
        <v>371</v>
      </c>
      <c r="C153" t="s">
        <v>217</v>
      </c>
      <c r="D153" t="str">
        <f t="shared" ref="D153:D191" si="2">D132</f>
        <v>Food retailing</v>
      </c>
      <c r="E153" s="2">
        <v>15.5</v>
      </c>
      <c r="F153" s="2">
        <v>15.1</v>
      </c>
      <c r="G153" s="2">
        <v>15.5</v>
      </c>
      <c r="H153" s="2">
        <v>16.100000000000001</v>
      </c>
      <c r="I153" s="2">
        <v>15.8</v>
      </c>
      <c r="J153" s="2">
        <v>16</v>
      </c>
      <c r="K153" s="2">
        <v>16.600000000000001</v>
      </c>
      <c r="L153" s="2">
        <v>17.2</v>
      </c>
      <c r="M153" s="2">
        <v>20</v>
      </c>
      <c r="N153" s="2">
        <v>14.6</v>
      </c>
      <c r="O153" s="2">
        <v>15.5</v>
      </c>
      <c r="P153" s="2">
        <v>16.7</v>
      </c>
      <c r="Q153" s="2">
        <v>17.2</v>
      </c>
      <c r="R153" s="2">
        <v>17.3</v>
      </c>
      <c r="S153" s="2">
        <v>17.600000000000001</v>
      </c>
      <c r="T153" s="2">
        <v>17.2</v>
      </c>
      <c r="U153" s="2">
        <v>17.100000000000001</v>
      </c>
      <c r="V153" s="2">
        <v>17.100000000000001</v>
      </c>
      <c r="W153" s="2">
        <v>20.5</v>
      </c>
      <c r="X153" s="2">
        <v>21.1</v>
      </c>
      <c r="Y153" s="2">
        <v>26.1</v>
      </c>
      <c r="Z153" s="2">
        <v>17.3</v>
      </c>
      <c r="AA153" s="2">
        <v>19.7</v>
      </c>
      <c r="AB153" s="2">
        <v>19.899999999999999</v>
      </c>
      <c r="AC153" s="2">
        <v>19.7</v>
      </c>
      <c r="AD153" s="2">
        <v>19.5</v>
      </c>
      <c r="AE153" s="2">
        <v>20.399999999999999</v>
      </c>
      <c r="AF153" s="2">
        <v>19.8</v>
      </c>
      <c r="AG153" s="2">
        <v>20.6</v>
      </c>
      <c r="AH153" s="2">
        <v>19.5</v>
      </c>
      <c r="AI153" s="2">
        <v>21.3</v>
      </c>
      <c r="AJ153" s="2">
        <v>21.4</v>
      </c>
      <c r="AK153" s="2">
        <v>21.5</v>
      </c>
      <c r="AL153" s="2">
        <v>20.3</v>
      </c>
      <c r="AM153" s="2">
        <v>19.600000000000001</v>
      </c>
      <c r="AN153" s="2">
        <v>21.3</v>
      </c>
      <c r="AO153" s="2">
        <v>22.3</v>
      </c>
      <c r="AP153" s="2">
        <v>23.1</v>
      </c>
      <c r="AQ153" s="2">
        <v>21.9</v>
      </c>
      <c r="AR153" s="2">
        <v>24.4</v>
      </c>
      <c r="AS153" s="2">
        <v>23.1</v>
      </c>
      <c r="AT153" s="2">
        <v>23.2</v>
      </c>
      <c r="AU153" s="2">
        <v>24.2</v>
      </c>
      <c r="AV153" s="2">
        <v>24.5</v>
      </c>
      <c r="AW153" s="2">
        <v>25.2</v>
      </c>
      <c r="AX153" s="2">
        <v>23.6</v>
      </c>
      <c r="AY153" s="2">
        <v>21.2</v>
      </c>
      <c r="AZ153" s="2">
        <v>24.4</v>
      </c>
      <c r="BA153" s="2">
        <v>24.4</v>
      </c>
      <c r="BB153" s="2">
        <v>25.5</v>
      </c>
      <c r="BC153" s="2">
        <v>25.4</v>
      </c>
      <c r="BD153" s="2">
        <v>26.3</v>
      </c>
      <c r="BE153" s="2">
        <v>24.6</v>
      </c>
      <c r="BF153" s="2">
        <v>25.6</v>
      </c>
      <c r="BG153" s="2">
        <v>26.2</v>
      </c>
      <c r="BH153" s="2">
        <v>26</v>
      </c>
      <c r="BI153" s="2">
        <v>30.1</v>
      </c>
      <c r="BJ153" s="2">
        <v>27.1</v>
      </c>
      <c r="BK153" s="2">
        <v>27</v>
      </c>
      <c r="BL153" s="2">
        <v>27.6</v>
      </c>
      <c r="BM153" s="2">
        <v>29.5</v>
      </c>
      <c r="BN153" s="2">
        <v>28.9</v>
      </c>
      <c r="BO153" s="2">
        <v>28.4</v>
      </c>
      <c r="BP153" s="2">
        <v>29.8</v>
      </c>
      <c r="BQ153" s="2">
        <v>28.5</v>
      </c>
      <c r="BR153" s="2">
        <v>30</v>
      </c>
      <c r="BS153" s="2">
        <v>30.2</v>
      </c>
      <c r="BT153" s="2">
        <v>30.9</v>
      </c>
      <c r="BU153" s="2">
        <v>35.1</v>
      </c>
      <c r="BV153" s="2">
        <v>28.9</v>
      </c>
      <c r="BW153" s="2">
        <v>29</v>
      </c>
      <c r="BX153" s="2">
        <v>30.2</v>
      </c>
      <c r="BY153" s="2">
        <v>30.1</v>
      </c>
      <c r="BZ153" s="2">
        <v>29.5</v>
      </c>
      <c r="CA153" s="2">
        <v>29.3</v>
      </c>
      <c r="CB153" s="2">
        <v>30</v>
      </c>
      <c r="CC153" s="2">
        <v>29.9</v>
      </c>
      <c r="CD153" s="2">
        <v>29.9</v>
      </c>
      <c r="CE153" s="2">
        <v>30.4</v>
      </c>
      <c r="CF153" s="2">
        <v>29.9</v>
      </c>
      <c r="CG153" s="2">
        <v>36.1</v>
      </c>
      <c r="CH153" s="2">
        <v>28.5</v>
      </c>
      <c r="CI153" s="2">
        <v>28.3</v>
      </c>
      <c r="CJ153" s="2">
        <v>32.1</v>
      </c>
      <c r="CK153" s="2">
        <v>30</v>
      </c>
      <c r="CL153" s="2">
        <v>30.5</v>
      </c>
      <c r="CM153" s="2">
        <v>32.9</v>
      </c>
      <c r="CN153" s="2">
        <v>34.1</v>
      </c>
      <c r="CO153" s="2">
        <v>35.6</v>
      </c>
      <c r="CP153" s="2">
        <v>36.4</v>
      </c>
      <c r="CQ153" s="2">
        <v>36.4</v>
      </c>
      <c r="CR153" s="2">
        <v>36.4</v>
      </c>
      <c r="CS153" s="2">
        <v>41.6</v>
      </c>
      <c r="CT153" s="2">
        <v>34.5</v>
      </c>
      <c r="CU153" s="2">
        <v>34.6</v>
      </c>
      <c r="CV153" s="2">
        <v>37.1</v>
      </c>
      <c r="CW153" s="2">
        <v>35.5</v>
      </c>
      <c r="CX153" s="2">
        <v>38</v>
      </c>
      <c r="CY153" s="2">
        <v>39.1</v>
      </c>
      <c r="CZ153" s="2">
        <v>37.799999999999997</v>
      </c>
      <c r="DA153" s="2">
        <v>40.6</v>
      </c>
      <c r="DB153" s="2">
        <v>38</v>
      </c>
      <c r="DC153" s="2">
        <v>39.799999999999997</v>
      </c>
      <c r="DD153" s="2">
        <v>41.9</v>
      </c>
      <c r="DE153" s="2">
        <v>47.2</v>
      </c>
      <c r="DF153" s="2">
        <v>39.9</v>
      </c>
      <c r="DG153" s="2">
        <v>38.799999999999997</v>
      </c>
      <c r="DH153" s="2">
        <v>44.3</v>
      </c>
      <c r="DI153" s="2">
        <v>41.4</v>
      </c>
      <c r="DJ153" s="2">
        <v>44.1</v>
      </c>
      <c r="DK153" s="2">
        <v>40.9</v>
      </c>
      <c r="DL153" s="2">
        <v>44</v>
      </c>
      <c r="DM153" s="2">
        <v>47.9</v>
      </c>
      <c r="DN153" s="2">
        <v>42.8</v>
      </c>
      <c r="DO153" s="2">
        <v>45.2</v>
      </c>
      <c r="DP153" s="2">
        <v>46.6</v>
      </c>
      <c r="DQ153" s="2">
        <v>51.2</v>
      </c>
      <c r="DR153" s="2">
        <v>45.5</v>
      </c>
      <c r="DS153" s="2">
        <v>45.5</v>
      </c>
      <c r="DT153" s="2">
        <v>46.2</v>
      </c>
      <c r="DU153" s="2">
        <v>47.4</v>
      </c>
      <c r="DV153" s="2">
        <v>46.8</v>
      </c>
      <c r="DW153" s="2">
        <v>45</v>
      </c>
      <c r="DX153" s="2">
        <v>47.5</v>
      </c>
      <c r="DY153" s="2">
        <v>47.8</v>
      </c>
      <c r="DZ153" s="2">
        <v>49.7</v>
      </c>
      <c r="EA153" s="2">
        <v>53.1</v>
      </c>
      <c r="EB153" s="2">
        <v>51.8</v>
      </c>
      <c r="EC153" s="2">
        <v>59.2</v>
      </c>
      <c r="ED153" s="2">
        <v>52.6</v>
      </c>
      <c r="EE153" s="2">
        <v>49.2</v>
      </c>
      <c r="EF153" s="2">
        <v>53.4</v>
      </c>
      <c r="EG153" s="2">
        <v>53.7</v>
      </c>
      <c r="EH153" s="2">
        <v>54.3</v>
      </c>
      <c r="EI153" s="2">
        <v>51.2</v>
      </c>
      <c r="EJ153" s="2">
        <v>55.1</v>
      </c>
      <c r="EK153" s="2">
        <v>52.6</v>
      </c>
      <c r="EL153" s="2">
        <v>54.8</v>
      </c>
      <c r="EM153" s="2">
        <v>57.7</v>
      </c>
      <c r="EN153" s="2">
        <v>57</v>
      </c>
      <c r="EO153" s="2">
        <v>65.900000000000006</v>
      </c>
      <c r="EP153" s="2">
        <v>55.5</v>
      </c>
      <c r="EQ153" s="2">
        <v>53.5</v>
      </c>
      <c r="ER153" s="2">
        <v>59.4</v>
      </c>
      <c r="ES153" s="2">
        <v>55.8</v>
      </c>
      <c r="ET153" s="2">
        <v>57.1</v>
      </c>
      <c r="EU153" s="2">
        <v>55.4</v>
      </c>
      <c r="EV153" s="2">
        <v>56.5</v>
      </c>
      <c r="EW153" s="2">
        <v>57.7</v>
      </c>
      <c r="EX153" s="2">
        <v>59</v>
      </c>
      <c r="EY153" s="2">
        <v>63.3</v>
      </c>
      <c r="EZ153" s="2">
        <v>62.2</v>
      </c>
      <c r="FA153" s="2">
        <v>71.7</v>
      </c>
      <c r="FB153" s="2">
        <v>59.8</v>
      </c>
      <c r="FC153" s="2">
        <v>60.2</v>
      </c>
      <c r="FD153" s="2">
        <v>65.7</v>
      </c>
      <c r="FE153" s="2">
        <v>63.2</v>
      </c>
      <c r="FF153" s="2">
        <v>65.400000000000006</v>
      </c>
      <c r="FG153" s="2">
        <v>63.9</v>
      </c>
      <c r="FH153" s="2">
        <v>63.9</v>
      </c>
      <c r="FI153" s="2">
        <v>66.400000000000006</v>
      </c>
      <c r="FJ153" s="2">
        <v>65.3</v>
      </c>
      <c r="FK153" s="2">
        <v>67.5</v>
      </c>
      <c r="FL153" s="2">
        <v>67.900000000000006</v>
      </c>
      <c r="FM153" s="2">
        <v>77.2</v>
      </c>
      <c r="FN153" s="2">
        <v>64.8</v>
      </c>
      <c r="FO153" s="2">
        <v>66.2</v>
      </c>
      <c r="FP153" s="2">
        <v>70.599999999999994</v>
      </c>
      <c r="FQ153" s="2">
        <v>66.7</v>
      </c>
      <c r="FR153" s="2">
        <v>71.3</v>
      </c>
      <c r="FS153" s="2">
        <v>67.2</v>
      </c>
      <c r="FT153" s="2">
        <v>68.599999999999994</v>
      </c>
      <c r="FU153" s="2">
        <v>71.599999999999994</v>
      </c>
      <c r="FV153" s="2">
        <v>67.2</v>
      </c>
      <c r="FW153" s="2">
        <v>70.099999999999994</v>
      </c>
      <c r="FX153" s="2">
        <v>71.5</v>
      </c>
      <c r="FY153" s="2">
        <v>77.5</v>
      </c>
      <c r="FZ153" s="2">
        <v>66.099999999999994</v>
      </c>
      <c r="GA153" s="2">
        <v>61.5</v>
      </c>
      <c r="GB153" s="2">
        <v>66.8</v>
      </c>
      <c r="GC153" s="2">
        <v>62.5</v>
      </c>
      <c r="GD153" s="2">
        <v>67.099999999999994</v>
      </c>
      <c r="GE153" s="2">
        <v>61.7</v>
      </c>
      <c r="GF153" s="2">
        <v>65.3</v>
      </c>
      <c r="GG153" s="2">
        <v>66.5</v>
      </c>
      <c r="GH153" s="2">
        <v>64.400000000000006</v>
      </c>
      <c r="GI153" s="2">
        <v>70.8</v>
      </c>
      <c r="GJ153" s="2">
        <v>70.099999999999994</v>
      </c>
      <c r="GK153" s="2">
        <v>75.900000000000006</v>
      </c>
      <c r="GL153" s="2">
        <v>69.2</v>
      </c>
      <c r="GM153" s="2">
        <v>63.7</v>
      </c>
      <c r="GN153" s="2">
        <v>68.5</v>
      </c>
      <c r="GO153" s="2">
        <v>67.7</v>
      </c>
      <c r="GP153" s="2">
        <v>69</v>
      </c>
      <c r="GQ153" s="2">
        <v>65</v>
      </c>
      <c r="GR153" s="2">
        <v>69.599999999999994</v>
      </c>
      <c r="GS153" s="2">
        <v>67.099999999999994</v>
      </c>
      <c r="GT153" s="2">
        <v>66.599999999999994</v>
      </c>
      <c r="GU153" s="2">
        <v>71.099999999999994</v>
      </c>
      <c r="GV153" s="2">
        <v>67.5</v>
      </c>
      <c r="GW153" s="2">
        <v>78</v>
      </c>
      <c r="GX153" s="2">
        <v>71.2</v>
      </c>
      <c r="GY153" s="2">
        <v>66.2</v>
      </c>
      <c r="GZ153" s="2">
        <v>73.099999999999994</v>
      </c>
      <c r="HA153" s="2">
        <v>65.099999999999994</v>
      </c>
      <c r="HB153" s="2">
        <v>71.5</v>
      </c>
      <c r="HC153" s="2">
        <v>67.900000000000006</v>
      </c>
      <c r="HD153" s="2">
        <v>73</v>
      </c>
      <c r="HE153" s="2">
        <v>71.599999999999994</v>
      </c>
      <c r="HF153" s="2">
        <v>72.400000000000006</v>
      </c>
      <c r="HG153" s="2">
        <v>75.3</v>
      </c>
      <c r="HH153" s="2">
        <v>74</v>
      </c>
      <c r="HI153" s="2">
        <v>86.8</v>
      </c>
      <c r="HJ153" s="2">
        <v>76.099999999999994</v>
      </c>
      <c r="HK153" s="2">
        <v>74.3</v>
      </c>
      <c r="HL153" s="2">
        <v>78.2</v>
      </c>
      <c r="HM153" s="2">
        <v>77.8</v>
      </c>
      <c r="HN153" s="2">
        <v>81.5</v>
      </c>
      <c r="HO153" s="2">
        <v>82.7</v>
      </c>
      <c r="HP153" s="2">
        <v>82.4</v>
      </c>
      <c r="HQ153" s="2">
        <v>85.6</v>
      </c>
      <c r="HR153" s="2">
        <v>82.3</v>
      </c>
      <c r="HS153" s="2">
        <v>86.3</v>
      </c>
      <c r="HT153" s="2">
        <v>88.1</v>
      </c>
      <c r="HU153" s="2">
        <v>99.3</v>
      </c>
      <c r="HV153" s="2">
        <v>85.3</v>
      </c>
      <c r="HW153" s="2">
        <v>82.9</v>
      </c>
      <c r="HX153" s="2">
        <v>93</v>
      </c>
      <c r="HY153" s="2">
        <v>87.1</v>
      </c>
      <c r="HZ153" s="2">
        <v>89.6</v>
      </c>
      <c r="IA153" s="2">
        <v>87.9</v>
      </c>
      <c r="IB153" s="2">
        <v>93.3</v>
      </c>
      <c r="IC153" s="2">
        <v>98.2</v>
      </c>
      <c r="ID153" s="2">
        <v>96.9</v>
      </c>
      <c r="IE153" s="2">
        <v>101.6</v>
      </c>
      <c r="IF153" s="2">
        <v>104.6</v>
      </c>
      <c r="IG153" s="2">
        <v>115.2</v>
      </c>
      <c r="IH153" s="2">
        <v>101.9</v>
      </c>
      <c r="II153" s="2">
        <v>95.1</v>
      </c>
      <c r="IJ153" s="2">
        <v>104.8</v>
      </c>
      <c r="IK153" s="2">
        <v>98.5</v>
      </c>
      <c r="IL153" s="2">
        <v>104.9</v>
      </c>
      <c r="IM153" s="2">
        <v>100.5</v>
      </c>
      <c r="IN153" s="2">
        <v>100</v>
      </c>
      <c r="IO153" s="2">
        <v>105.9</v>
      </c>
      <c r="IP153" s="2">
        <v>100.9</v>
      </c>
      <c r="IQ153" s="2">
        <v>107.5</v>
      </c>
      <c r="IR153" s="2">
        <v>108.1</v>
      </c>
      <c r="IS153" s="2">
        <v>117.7</v>
      </c>
      <c r="IT153" s="2">
        <v>104.2</v>
      </c>
      <c r="IU153" s="2">
        <v>97</v>
      </c>
      <c r="IV153" s="2">
        <v>105.5</v>
      </c>
      <c r="IW153" s="2">
        <v>103.4</v>
      </c>
      <c r="IX153" s="2">
        <v>107</v>
      </c>
      <c r="IY153" s="2">
        <v>98.2</v>
      </c>
      <c r="IZ153" s="2">
        <v>103.7</v>
      </c>
      <c r="JA153" s="2">
        <v>104.6</v>
      </c>
      <c r="JB153" s="2">
        <v>101.3</v>
      </c>
      <c r="JC153" s="2">
        <v>108.6</v>
      </c>
      <c r="JD153" s="2">
        <v>109.2</v>
      </c>
      <c r="JE153" s="2">
        <v>121.6</v>
      </c>
      <c r="JF153" s="2">
        <v>110.1</v>
      </c>
      <c r="JG153" s="2">
        <v>104.2</v>
      </c>
      <c r="JH153" s="2">
        <v>108.3</v>
      </c>
      <c r="JI153" s="2">
        <v>107</v>
      </c>
      <c r="JJ153" s="2">
        <v>109</v>
      </c>
      <c r="JK153" s="2">
        <v>104.4</v>
      </c>
      <c r="JL153" s="2">
        <v>112.6</v>
      </c>
      <c r="JM153" s="2">
        <v>108.4</v>
      </c>
      <c r="JN153" s="2">
        <v>109.4</v>
      </c>
      <c r="JO153" s="2">
        <v>114.6</v>
      </c>
      <c r="JP153" s="2">
        <v>113.9</v>
      </c>
      <c r="JQ153" s="2">
        <v>129.9</v>
      </c>
      <c r="JR153" s="2">
        <v>112.3</v>
      </c>
      <c r="JS153" s="2">
        <v>107.1</v>
      </c>
      <c r="JT153" s="2">
        <v>118.1</v>
      </c>
      <c r="JU153" s="2">
        <v>113.9</v>
      </c>
      <c r="JV153" s="2">
        <v>114.8</v>
      </c>
      <c r="JW153" s="2">
        <v>112.2</v>
      </c>
      <c r="JX153" s="2">
        <v>115.9</v>
      </c>
      <c r="JY153" s="2">
        <v>117.8</v>
      </c>
      <c r="JZ153" s="2">
        <v>117</v>
      </c>
      <c r="KA153" s="2">
        <v>120.8</v>
      </c>
      <c r="KB153" s="2">
        <v>120.5</v>
      </c>
      <c r="KC153" s="2">
        <v>138.6</v>
      </c>
      <c r="KD153" s="2">
        <v>118.2</v>
      </c>
      <c r="KE153" s="2">
        <v>106.7</v>
      </c>
      <c r="KF153" s="2">
        <v>117.9</v>
      </c>
      <c r="KG153" s="2">
        <v>113.8</v>
      </c>
      <c r="KH153" s="2">
        <v>113.8</v>
      </c>
      <c r="KI153" s="2">
        <v>113.3</v>
      </c>
      <c r="KJ153" s="2">
        <v>117.1</v>
      </c>
      <c r="KK153" s="2">
        <v>121.1</v>
      </c>
      <c r="KL153" s="2">
        <v>120.5</v>
      </c>
      <c r="KM153" s="2">
        <v>121.2</v>
      </c>
      <c r="KN153" s="2">
        <v>126</v>
      </c>
      <c r="KO153" s="2">
        <v>135.69999999999999</v>
      </c>
      <c r="KP153" s="2">
        <v>116.3</v>
      </c>
      <c r="KQ153" s="2">
        <v>112.1</v>
      </c>
      <c r="KR153" s="2">
        <v>124.4</v>
      </c>
      <c r="KS153" s="2">
        <v>122.7</v>
      </c>
      <c r="KT153" s="2">
        <v>125.6</v>
      </c>
      <c r="KU153" s="2">
        <v>123.3</v>
      </c>
      <c r="KV153" s="2">
        <v>121.2</v>
      </c>
      <c r="KW153" s="2">
        <v>126.6</v>
      </c>
      <c r="KX153" s="2">
        <v>124.1</v>
      </c>
      <c r="KY153" s="2">
        <v>129.1</v>
      </c>
      <c r="KZ153" s="2">
        <v>132.9</v>
      </c>
      <c r="LA153" s="2">
        <v>142.30000000000001</v>
      </c>
      <c r="LB153" s="2">
        <v>129.1</v>
      </c>
      <c r="LC153" s="2">
        <v>126</v>
      </c>
      <c r="LD153" s="2">
        <v>135.30000000000001</v>
      </c>
      <c r="LE153" s="2">
        <v>130.9</v>
      </c>
      <c r="LF153" s="2">
        <v>137.80000000000001</v>
      </c>
      <c r="LG153" s="2">
        <v>125.5</v>
      </c>
      <c r="LH153" s="2">
        <v>131.1</v>
      </c>
      <c r="LI153" s="2">
        <v>132.19999999999999</v>
      </c>
      <c r="LJ153" s="2">
        <v>127.1</v>
      </c>
      <c r="LK153" s="2">
        <v>141</v>
      </c>
      <c r="LL153" s="2">
        <v>141.6</v>
      </c>
      <c r="LM153" s="2">
        <v>152.80000000000001</v>
      </c>
      <c r="LN153" s="2">
        <v>139.1</v>
      </c>
      <c r="LO153" s="2">
        <v>129.5</v>
      </c>
      <c r="LP153" s="2">
        <v>140</v>
      </c>
      <c r="LQ153" s="2">
        <v>136.19999999999999</v>
      </c>
      <c r="LR153" s="2">
        <v>141.9</v>
      </c>
      <c r="LS153" s="2">
        <v>132.5</v>
      </c>
      <c r="LT153" s="2">
        <v>138.4</v>
      </c>
      <c r="LU153" s="2">
        <v>141.69999999999999</v>
      </c>
      <c r="LV153" s="2">
        <v>136.6</v>
      </c>
      <c r="LW153" s="2">
        <v>143.69999999999999</v>
      </c>
      <c r="LX153" s="2">
        <v>146.80000000000001</v>
      </c>
      <c r="LY153" s="2">
        <v>158.1</v>
      </c>
      <c r="LZ153" s="2">
        <v>148.30000000000001</v>
      </c>
      <c r="MA153" s="2">
        <v>138.6</v>
      </c>
      <c r="MB153" s="2">
        <v>152.80000000000001</v>
      </c>
      <c r="MC153" s="2">
        <v>149.1</v>
      </c>
      <c r="MD153" s="2">
        <v>156</v>
      </c>
      <c r="ME153" s="2">
        <v>146.4</v>
      </c>
      <c r="MF153" s="2">
        <v>154</v>
      </c>
      <c r="MG153" s="2">
        <v>154.19999999999999</v>
      </c>
      <c r="MH153" s="2">
        <v>151.19999999999999</v>
      </c>
      <c r="MI153" s="2">
        <v>160</v>
      </c>
      <c r="MJ153" s="2">
        <v>159.19999999999999</v>
      </c>
      <c r="MK153" s="2">
        <v>175.3</v>
      </c>
      <c r="ML153" s="2">
        <v>158.80000000000001</v>
      </c>
      <c r="MM153" s="2">
        <v>151.19999999999999</v>
      </c>
      <c r="MN153" s="2">
        <v>162</v>
      </c>
      <c r="MO153" s="2">
        <v>156.30000000000001</v>
      </c>
      <c r="MP153" s="2">
        <v>156.5</v>
      </c>
    </row>
    <row r="154" spans="1:354" x14ac:dyDescent="0.25">
      <c r="A154" t="s">
        <v>152</v>
      </c>
      <c r="B154" s="12" t="s">
        <v>372</v>
      </c>
      <c r="C154" t="s">
        <v>217</v>
      </c>
      <c r="D154" t="str">
        <f t="shared" si="2"/>
        <v>Furniture, floor coverings, houseware &amp; textile goods retailing</v>
      </c>
      <c r="E154" s="2">
        <v>2.7</v>
      </c>
      <c r="F154" s="2">
        <v>3</v>
      </c>
      <c r="G154" s="2">
        <v>2.5</v>
      </c>
      <c r="H154" s="2">
        <v>2.8</v>
      </c>
      <c r="I154" s="2">
        <v>2.8</v>
      </c>
      <c r="J154" s="2">
        <v>2.6</v>
      </c>
      <c r="K154" s="2">
        <v>3.7</v>
      </c>
      <c r="L154" s="2">
        <v>3.9</v>
      </c>
      <c r="M154" s="2">
        <v>4.2</v>
      </c>
      <c r="N154" s="2">
        <v>3</v>
      </c>
      <c r="O154" s="2">
        <v>3.3</v>
      </c>
      <c r="P154" s="2">
        <v>3.6</v>
      </c>
      <c r="Q154" s="2">
        <v>3.4</v>
      </c>
      <c r="R154" s="2">
        <v>3.7</v>
      </c>
      <c r="S154" s="2">
        <v>3.4</v>
      </c>
      <c r="T154" s="2">
        <v>3.8</v>
      </c>
      <c r="U154" s="2">
        <v>3.8</v>
      </c>
      <c r="V154" s="2">
        <v>3.8</v>
      </c>
      <c r="W154" s="2">
        <v>3.4</v>
      </c>
      <c r="X154" s="2">
        <v>4</v>
      </c>
      <c r="Y154" s="2">
        <v>4.4000000000000004</v>
      </c>
      <c r="Z154" s="2">
        <v>3.5</v>
      </c>
      <c r="AA154" s="2">
        <v>3.5</v>
      </c>
      <c r="AB154" s="2">
        <v>4.2</v>
      </c>
      <c r="AC154" s="2">
        <v>3.5</v>
      </c>
      <c r="AD154" s="2">
        <v>3.8</v>
      </c>
      <c r="AE154" s="2">
        <v>3.8</v>
      </c>
      <c r="AF154" s="2">
        <v>4.0999999999999996</v>
      </c>
      <c r="AG154" s="2">
        <v>3.9</v>
      </c>
      <c r="AH154" s="2">
        <v>4.5</v>
      </c>
      <c r="AI154" s="2">
        <v>5.3</v>
      </c>
      <c r="AJ154" s="2">
        <v>5.5</v>
      </c>
      <c r="AK154" s="2">
        <v>4.8</v>
      </c>
      <c r="AL154" s="2">
        <v>4</v>
      </c>
      <c r="AM154" s="2">
        <v>3.9</v>
      </c>
      <c r="AN154" s="2">
        <v>4.3</v>
      </c>
      <c r="AO154" s="2">
        <v>4.5</v>
      </c>
      <c r="AP154" s="2">
        <v>5.0999999999999996</v>
      </c>
      <c r="AQ154" s="2">
        <v>4.5999999999999996</v>
      </c>
      <c r="AR154" s="2">
        <v>4.8</v>
      </c>
      <c r="AS154" s="2">
        <v>5</v>
      </c>
      <c r="AT154" s="2">
        <v>5.0999999999999996</v>
      </c>
      <c r="AU154" s="2">
        <v>4.9000000000000004</v>
      </c>
      <c r="AV154" s="2">
        <v>5.4</v>
      </c>
      <c r="AW154" s="2">
        <v>5.8</v>
      </c>
      <c r="AX154" s="2">
        <v>4</v>
      </c>
      <c r="AY154" s="2">
        <v>4.4000000000000004</v>
      </c>
      <c r="AZ154" s="2">
        <v>4.2</v>
      </c>
      <c r="BA154" s="2">
        <v>4.5999999999999996</v>
      </c>
      <c r="BB154" s="2">
        <v>5.5</v>
      </c>
      <c r="BC154" s="2">
        <v>5.2</v>
      </c>
      <c r="BD154" s="2">
        <v>5.5</v>
      </c>
      <c r="BE154" s="2">
        <v>5.8</v>
      </c>
      <c r="BF154" s="2">
        <v>5.8</v>
      </c>
      <c r="BG154" s="2">
        <v>6.3</v>
      </c>
      <c r="BH154" s="2">
        <v>6.3</v>
      </c>
      <c r="BI154" s="2">
        <v>7.1</v>
      </c>
      <c r="BJ154" s="2">
        <v>5.0999999999999996</v>
      </c>
      <c r="BK154" s="2">
        <v>4.7</v>
      </c>
      <c r="BL154" s="2">
        <v>5.8</v>
      </c>
      <c r="BM154" s="2">
        <v>5.3</v>
      </c>
      <c r="BN154" s="2">
        <v>5.7</v>
      </c>
      <c r="BO154" s="2">
        <v>5.9</v>
      </c>
      <c r="BP154" s="2">
        <v>6.6</v>
      </c>
      <c r="BQ154" s="2">
        <v>6</v>
      </c>
      <c r="BR154" s="2">
        <v>6.1</v>
      </c>
      <c r="BS154" s="2">
        <v>6.3</v>
      </c>
      <c r="BT154" s="2">
        <v>6.6</v>
      </c>
      <c r="BU154" s="2">
        <v>7</v>
      </c>
      <c r="BV154" s="2">
        <v>5.0999999999999996</v>
      </c>
      <c r="BW154" s="2">
        <v>5.9</v>
      </c>
      <c r="BX154" s="2">
        <v>6.6</v>
      </c>
      <c r="BY154" s="2">
        <v>5.9</v>
      </c>
      <c r="BZ154" s="2">
        <v>6.9</v>
      </c>
      <c r="CA154" s="2">
        <v>6.9</v>
      </c>
      <c r="CB154" s="2">
        <v>6.4</v>
      </c>
      <c r="CC154" s="2">
        <v>7.4</v>
      </c>
      <c r="CD154" s="2">
        <v>6</v>
      </c>
      <c r="CE154" s="2">
        <v>6.3</v>
      </c>
      <c r="CF154" s="2">
        <v>7.2</v>
      </c>
      <c r="CG154" s="2">
        <v>8.4</v>
      </c>
      <c r="CH154" s="2">
        <v>6.1</v>
      </c>
      <c r="CI154" s="2">
        <v>6.3</v>
      </c>
      <c r="CJ154" s="2">
        <v>6.3</v>
      </c>
      <c r="CK154" s="2">
        <v>6.5</v>
      </c>
      <c r="CL154" s="2">
        <v>6.8</v>
      </c>
      <c r="CM154" s="2">
        <v>7.2</v>
      </c>
      <c r="CN154" s="2">
        <v>6.1</v>
      </c>
      <c r="CO154" s="2">
        <v>6.4</v>
      </c>
      <c r="CP154" s="2">
        <v>5.9</v>
      </c>
      <c r="CQ154" s="2">
        <v>6.8</v>
      </c>
      <c r="CR154" s="2">
        <v>6.7</v>
      </c>
      <c r="CS154" s="2">
        <v>9.3000000000000007</v>
      </c>
      <c r="CT154" s="2">
        <v>7.4</v>
      </c>
      <c r="CU154" s="2">
        <v>7</v>
      </c>
      <c r="CV154" s="2">
        <v>7.6</v>
      </c>
      <c r="CW154" s="2">
        <v>9</v>
      </c>
      <c r="CX154" s="2">
        <v>9</v>
      </c>
      <c r="CY154" s="2">
        <v>10.199999999999999</v>
      </c>
      <c r="CZ154" s="2">
        <v>9.1</v>
      </c>
      <c r="DA154" s="2">
        <v>9.6</v>
      </c>
      <c r="DB154" s="2">
        <v>9.1</v>
      </c>
      <c r="DC154" s="2">
        <v>9.6</v>
      </c>
      <c r="DD154" s="2">
        <v>9.8000000000000007</v>
      </c>
      <c r="DE154" s="2">
        <v>10.199999999999999</v>
      </c>
      <c r="DF154" s="2">
        <v>8.6</v>
      </c>
      <c r="DG154" s="2">
        <v>8.1999999999999993</v>
      </c>
      <c r="DH154" s="2">
        <v>9.3000000000000007</v>
      </c>
      <c r="DI154" s="2">
        <v>10</v>
      </c>
      <c r="DJ154" s="2">
        <v>10.1</v>
      </c>
      <c r="DK154" s="2">
        <v>9.1999999999999993</v>
      </c>
      <c r="DL154" s="2">
        <v>9.1</v>
      </c>
      <c r="DM154" s="2">
        <v>9.6</v>
      </c>
      <c r="DN154" s="2">
        <v>10</v>
      </c>
      <c r="DO154" s="2">
        <v>10.8</v>
      </c>
      <c r="DP154" s="2">
        <v>9.8000000000000007</v>
      </c>
      <c r="DQ154" s="2">
        <v>10.7</v>
      </c>
      <c r="DR154" s="2">
        <v>10.1</v>
      </c>
      <c r="DS154" s="2">
        <v>9.1</v>
      </c>
      <c r="DT154" s="2">
        <v>9.9</v>
      </c>
      <c r="DU154" s="2">
        <v>10.199999999999999</v>
      </c>
      <c r="DV154" s="2">
        <v>11</v>
      </c>
      <c r="DW154" s="2">
        <v>10.5</v>
      </c>
      <c r="DX154" s="2">
        <v>11.5</v>
      </c>
      <c r="DY154" s="2">
        <v>11.4</v>
      </c>
      <c r="DZ154" s="2">
        <v>11.7</v>
      </c>
      <c r="EA154" s="2">
        <v>11</v>
      </c>
      <c r="EB154" s="2">
        <v>11.4</v>
      </c>
      <c r="EC154" s="2">
        <v>13.1</v>
      </c>
      <c r="ED154" s="2">
        <v>9.5</v>
      </c>
      <c r="EE154" s="2">
        <v>9.6999999999999993</v>
      </c>
      <c r="EF154" s="2">
        <v>10.7</v>
      </c>
      <c r="EG154" s="2">
        <v>9.1</v>
      </c>
      <c r="EH154" s="2">
        <v>9.9</v>
      </c>
      <c r="EI154" s="2">
        <v>10.7</v>
      </c>
      <c r="EJ154" s="2">
        <v>10.1</v>
      </c>
      <c r="EK154" s="2">
        <v>9.5</v>
      </c>
      <c r="EL154" s="2">
        <v>9.8000000000000007</v>
      </c>
      <c r="EM154" s="2">
        <v>10.7</v>
      </c>
      <c r="EN154" s="2">
        <v>11.2</v>
      </c>
      <c r="EO154" s="2">
        <v>11.9</v>
      </c>
      <c r="EP154" s="2">
        <v>9.5</v>
      </c>
      <c r="EQ154" s="2">
        <v>9.6</v>
      </c>
      <c r="ER154" s="2">
        <v>10.7</v>
      </c>
      <c r="ES154" s="2">
        <v>9.8000000000000007</v>
      </c>
      <c r="ET154" s="2">
        <v>11.6</v>
      </c>
      <c r="EU154" s="2">
        <v>9.8000000000000007</v>
      </c>
      <c r="EV154" s="2">
        <v>10.9</v>
      </c>
      <c r="EW154" s="2">
        <v>12.9</v>
      </c>
      <c r="EX154" s="2">
        <v>11.1</v>
      </c>
      <c r="EY154" s="2">
        <v>14.3</v>
      </c>
      <c r="EZ154" s="2">
        <v>12.3</v>
      </c>
      <c r="FA154" s="2">
        <v>14</v>
      </c>
      <c r="FB154" s="2">
        <v>10.3</v>
      </c>
      <c r="FC154" s="2">
        <v>10.7</v>
      </c>
      <c r="FD154" s="2">
        <v>12.1</v>
      </c>
      <c r="FE154" s="2">
        <v>10.6</v>
      </c>
      <c r="FF154" s="2">
        <v>12</v>
      </c>
      <c r="FG154" s="2">
        <v>10.9</v>
      </c>
      <c r="FH154" s="2">
        <v>11.7</v>
      </c>
      <c r="FI154" s="2">
        <v>11.7</v>
      </c>
      <c r="FJ154" s="2">
        <v>11.1</v>
      </c>
      <c r="FK154" s="2">
        <v>11.7</v>
      </c>
      <c r="FL154" s="2">
        <v>11.9</v>
      </c>
      <c r="FM154" s="2">
        <v>13.9</v>
      </c>
      <c r="FN154" s="2">
        <v>11</v>
      </c>
      <c r="FO154" s="2">
        <v>9.1999999999999993</v>
      </c>
      <c r="FP154" s="2">
        <v>10</v>
      </c>
      <c r="FQ154" s="2">
        <v>10.3</v>
      </c>
      <c r="FR154" s="2">
        <v>10.8</v>
      </c>
      <c r="FS154" s="2">
        <v>10.9</v>
      </c>
      <c r="FT154" s="2">
        <v>10.4</v>
      </c>
      <c r="FU154" s="2">
        <v>10.9</v>
      </c>
      <c r="FV154" s="2">
        <v>11.1</v>
      </c>
      <c r="FW154" s="2">
        <v>11.4</v>
      </c>
      <c r="FX154" s="2">
        <v>12.8</v>
      </c>
      <c r="FY154" s="2">
        <v>13.6</v>
      </c>
      <c r="FZ154" s="2">
        <v>12</v>
      </c>
      <c r="GA154" s="2">
        <v>11.3</v>
      </c>
      <c r="GB154" s="2">
        <v>12</v>
      </c>
      <c r="GC154" s="2">
        <v>11.1</v>
      </c>
      <c r="GD154" s="2">
        <v>11.8</v>
      </c>
      <c r="GE154" s="2">
        <v>12.5</v>
      </c>
      <c r="GF154" s="2">
        <v>13.9</v>
      </c>
      <c r="GG154" s="2">
        <v>12.9</v>
      </c>
      <c r="GH154" s="2">
        <v>12.2</v>
      </c>
      <c r="GI154" s="2">
        <v>13.2</v>
      </c>
      <c r="GJ154" s="2">
        <v>13.7</v>
      </c>
      <c r="GK154" s="2">
        <v>16.7</v>
      </c>
      <c r="GL154" s="2">
        <v>11.1</v>
      </c>
      <c r="GM154" s="2">
        <v>11.4</v>
      </c>
      <c r="GN154" s="2">
        <v>11.8</v>
      </c>
      <c r="GO154" s="2">
        <v>9.6</v>
      </c>
      <c r="GP154" s="2">
        <v>12</v>
      </c>
      <c r="GQ154" s="2">
        <v>10.6</v>
      </c>
      <c r="GR154" s="2">
        <v>13.2</v>
      </c>
      <c r="GS154" s="2">
        <v>11.9</v>
      </c>
      <c r="GT154" s="2">
        <v>12.4</v>
      </c>
      <c r="GU154" s="2">
        <v>12.4</v>
      </c>
      <c r="GV154" s="2">
        <v>12</v>
      </c>
      <c r="GW154" s="2">
        <v>12.8</v>
      </c>
      <c r="GX154" s="2">
        <v>9.3000000000000007</v>
      </c>
      <c r="GY154" s="2">
        <v>9.1</v>
      </c>
      <c r="GZ154" s="2">
        <v>11.2</v>
      </c>
      <c r="HA154" s="2">
        <v>11.4</v>
      </c>
      <c r="HB154" s="2">
        <v>12</v>
      </c>
      <c r="HC154" s="2">
        <v>11.9</v>
      </c>
      <c r="HD154" s="2">
        <v>15.7</v>
      </c>
      <c r="HE154" s="2">
        <v>13.1</v>
      </c>
      <c r="HF154" s="2">
        <v>14.9</v>
      </c>
      <c r="HG154" s="2">
        <v>20.7</v>
      </c>
      <c r="HH154" s="2">
        <v>18</v>
      </c>
      <c r="HI154" s="2">
        <v>20.5</v>
      </c>
      <c r="HJ154" s="2">
        <v>15.7</v>
      </c>
      <c r="HK154" s="2">
        <v>16.3</v>
      </c>
      <c r="HL154" s="2">
        <v>17.399999999999999</v>
      </c>
      <c r="HM154" s="2">
        <v>15.9</v>
      </c>
      <c r="HN154" s="2">
        <v>18.399999999999999</v>
      </c>
      <c r="HO154" s="2">
        <v>24.3</v>
      </c>
      <c r="HP154" s="2">
        <v>15.2</v>
      </c>
      <c r="HQ154" s="2">
        <v>15.5</v>
      </c>
      <c r="HR154" s="2">
        <v>15.9</v>
      </c>
      <c r="HS154" s="2">
        <v>17.5</v>
      </c>
      <c r="HT154" s="2">
        <v>18.5</v>
      </c>
      <c r="HU154" s="2">
        <v>19.2</v>
      </c>
      <c r="HV154" s="2">
        <v>16.8</v>
      </c>
      <c r="HW154" s="2">
        <v>14</v>
      </c>
      <c r="HX154" s="2">
        <v>16.2</v>
      </c>
      <c r="HY154" s="2">
        <v>15.1</v>
      </c>
      <c r="HZ154" s="2">
        <v>16.3</v>
      </c>
      <c r="IA154" s="2">
        <v>16.600000000000001</v>
      </c>
      <c r="IB154" s="2">
        <v>17.5</v>
      </c>
      <c r="IC154" s="2">
        <v>17.100000000000001</v>
      </c>
      <c r="ID154" s="2">
        <v>17.8</v>
      </c>
      <c r="IE154" s="2">
        <v>17.7</v>
      </c>
      <c r="IF154" s="2">
        <v>18.2</v>
      </c>
      <c r="IG154" s="2">
        <v>19.3</v>
      </c>
      <c r="IH154" s="2">
        <v>16.2</v>
      </c>
      <c r="II154" s="2">
        <v>15.3</v>
      </c>
      <c r="IJ154" s="2">
        <v>15.7</v>
      </c>
      <c r="IK154" s="2">
        <v>17.2</v>
      </c>
      <c r="IL154" s="2">
        <v>17.2</v>
      </c>
      <c r="IM154" s="2">
        <v>17.100000000000001</v>
      </c>
      <c r="IN154" s="2">
        <v>16.899999999999999</v>
      </c>
      <c r="IO154" s="2">
        <v>16.3</v>
      </c>
      <c r="IP154" s="2">
        <v>16.3</v>
      </c>
      <c r="IQ154" s="2">
        <v>17.8</v>
      </c>
      <c r="IR154" s="2">
        <v>18.5</v>
      </c>
      <c r="IS154" s="2">
        <v>18.8</v>
      </c>
      <c r="IT154" s="2">
        <v>18.399999999999999</v>
      </c>
      <c r="IU154" s="2">
        <v>17.600000000000001</v>
      </c>
      <c r="IV154" s="2">
        <v>19.2</v>
      </c>
      <c r="IW154" s="2">
        <v>18.8</v>
      </c>
      <c r="IX154" s="2">
        <v>19.899999999999999</v>
      </c>
      <c r="IY154" s="2">
        <v>20.7</v>
      </c>
      <c r="IZ154" s="2">
        <v>21</v>
      </c>
      <c r="JA154" s="2">
        <v>20</v>
      </c>
      <c r="JB154" s="2">
        <v>19.3</v>
      </c>
      <c r="JC154" s="2">
        <v>21.6</v>
      </c>
      <c r="JD154" s="2">
        <v>20.9</v>
      </c>
      <c r="JE154" s="2">
        <v>22</v>
      </c>
      <c r="JF154" s="2">
        <v>19.399999999999999</v>
      </c>
      <c r="JG154" s="2">
        <v>17.3</v>
      </c>
      <c r="JH154" s="2">
        <v>19.5</v>
      </c>
      <c r="JI154" s="2">
        <v>17.8</v>
      </c>
      <c r="JJ154" s="2">
        <v>19.5</v>
      </c>
      <c r="JK154" s="2">
        <v>19.7</v>
      </c>
      <c r="JL154" s="2">
        <v>19.3</v>
      </c>
      <c r="JM154" s="2">
        <v>19.2</v>
      </c>
      <c r="JN154" s="2">
        <v>19</v>
      </c>
      <c r="JO154" s="2">
        <v>23.2</v>
      </c>
      <c r="JP154" s="2">
        <v>21.4</v>
      </c>
      <c r="JQ154" s="2">
        <v>21.1</v>
      </c>
      <c r="JR154" s="2">
        <v>22</v>
      </c>
      <c r="JS154" s="2">
        <v>21.1</v>
      </c>
      <c r="JT154" s="2">
        <v>22.1</v>
      </c>
      <c r="JU154" s="2">
        <v>20.5</v>
      </c>
      <c r="JV154" s="2">
        <v>21.6</v>
      </c>
      <c r="JW154" s="2">
        <v>23.8</v>
      </c>
      <c r="JX154" s="2">
        <v>27</v>
      </c>
      <c r="JY154" s="2">
        <v>27.7</v>
      </c>
      <c r="JZ154" s="2">
        <v>24.8</v>
      </c>
      <c r="KA154" s="2">
        <v>28.5</v>
      </c>
      <c r="KB154" s="2">
        <v>28.6</v>
      </c>
      <c r="KC154" s="2">
        <v>30.2</v>
      </c>
      <c r="KD154" s="2">
        <v>28.1</v>
      </c>
      <c r="KE154" s="2">
        <v>24.2</v>
      </c>
      <c r="KF154" s="2">
        <v>25.5</v>
      </c>
      <c r="KG154" s="2">
        <v>25.3</v>
      </c>
      <c r="KH154" s="2">
        <v>28.1</v>
      </c>
      <c r="KI154" s="2">
        <v>30.1</v>
      </c>
      <c r="KJ154" s="2">
        <v>29.2</v>
      </c>
      <c r="KK154" s="2">
        <v>29.7</v>
      </c>
      <c r="KL154" s="2">
        <v>30</v>
      </c>
      <c r="KM154" s="2">
        <v>27.5</v>
      </c>
      <c r="KN154" s="2">
        <v>30.4</v>
      </c>
      <c r="KO154" s="2">
        <v>32.4</v>
      </c>
      <c r="KP154" s="2">
        <v>25.4</v>
      </c>
      <c r="KQ154" s="2">
        <v>24.5</v>
      </c>
      <c r="KR154" s="2">
        <v>27.1</v>
      </c>
      <c r="KS154" s="2">
        <v>22.1</v>
      </c>
      <c r="KT154" s="2">
        <v>24.3</v>
      </c>
      <c r="KU154" s="2">
        <v>25.9</v>
      </c>
      <c r="KV154" s="2">
        <v>20.5</v>
      </c>
      <c r="KW154" s="2">
        <v>23.9</v>
      </c>
      <c r="KX154" s="2">
        <v>23.8</v>
      </c>
      <c r="KY154" s="2">
        <v>21.8</v>
      </c>
      <c r="KZ154" s="2">
        <v>21.1</v>
      </c>
      <c r="LA154" s="2">
        <v>22.2</v>
      </c>
      <c r="LB154" s="2">
        <v>19.399999999999999</v>
      </c>
      <c r="LC154" s="2">
        <v>18.5</v>
      </c>
      <c r="LD154" s="2">
        <v>17.8</v>
      </c>
      <c r="LE154" s="2">
        <v>17.2</v>
      </c>
      <c r="LF154" s="2">
        <v>17.899999999999999</v>
      </c>
      <c r="LG154" s="2">
        <v>18.600000000000001</v>
      </c>
      <c r="LH154" s="2">
        <v>17.3</v>
      </c>
      <c r="LI154" s="2">
        <v>18.600000000000001</v>
      </c>
      <c r="LJ154" s="2">
        <v>16.899999999999999</v>
      </c>
      <c r="LK154" s="2">
        <v>18.2</v>
      </c>
      <c r="LL154" s="2">
        <v>18.399999999999999</v>
      </c>
      <c r="LM154" s="2">
        <v>20.7</v>
      </c>
      <c r="LN154" s="2">
        <v>19.5</v>
      </c>
      <c r="LO154" s="2">
        <v>17.899999999999999</v>
      </c>
      <c r="LP154" s="2">
        <v>19.5</v>
      </c>
      <c r="LQ154" s="2">
        <v>18</v>
      </c>
      <c r="LR154" s="2">
        <v>18.8</v>
      </c>
      <c r="LS154" s="2">
        <v>20.9</v>
      </c>
      <c r="LT154" s="2">
        <v>18.3</v>
      </c>
      <c r="LU154" s="2">
        <v>18.2</v>
      </c>
      <c r="LV154" s="2">
        <v>18.600000000000001</v>
      </c>
      <c r="LW154" s="2">
        <v>20.9</v>
      </c>
      <c r="LX154" s="2">
        <v>18.5</v>
      </c>
      <c r="LY154" s="2">
        <v>22.6</v>
      </c>
      <c r="LZ154" s="2">
        <v>20</v>
      </c>
      <c r="MA154" s="2">
        <v>16.899999999999999</v>
      </c>
      <c r="MB154" s="2">
        <v>18.2</v>
      </c>
      <c r="MC154" s="2">
        <v>17.399999999999999</v>
      </c>
      <c r="MD154" s="2">
        <v>17.2</v>
      </c>
      <c r="ME154" s="2">
        <v>21.3</v>
      </c>
      <c r="MF154" s="2">
        <v>19.399999999999999</v>
      </c>
      <c r="MG154" s="2">
        <v>20.2</v>
      </c>
      <c r="MH154" s="2">
        <v>18.600000000000001</v>
      </c>
      <c r="MI154" s="2">
        <v>29.3</v>
      </c>
      <c r="MJ154" s="2">
        <v>30.8</v>
      </c>
      <c r="MK154" s="2">
        <v>31</v>
      </c>
      <c r="ML154" s="2">
        <v>30.2</v>
      </c>
      <c r="MM154" s="2">
        <v>22.8</v>
      </c>
      <c r="MN154" s="2">
        <v>24.3</v>
      </c>
      <c r="MO154" s="2">
        <v>21.7</v>
      </c>
      <c r="MP154" s="2">
        <v>22.6</v>
      </c>
    </row>
    <row r="155" spans="1:354" x14ac:dyDescent="0.25">
      <c r="A155" t="s">
        <v>153</v>
      </c>
      <c r="B155" s="12" t="s">
        <v>373</v>
      </c>
      <c r="C155" t="s">
        <v>217</v>
      </c>
      <c r="D155" t="str">
        <f t="shared" si="2"/>
        <v>Electrical &amp; electronic goods retailing</v>
      </c>
      <c r="E155" s="2">
        <v>4.4000000000000004</v>
      </c>
      <c r="F155" s="2">
        <v>4.9000000000000004</v>
      </c>
      <c r="G155" s="2">
        <v>4.8</v>
      </c>
      <c r="H155" s="2">
        <v>5.0999999999999996</v>
      </c>
      <c r="I155" s="2">
        <v>4.5999999999999996</v>
      </c>
      <c r="J155" s="2">
        <v>4.3</v>
      </c>
      <c r="K155" s="2">
        <v>4.7</v>
      </c>
      <c r="L155" s="2">
        <v>5.0999999999999996</v>
      </c>
      <c r="M155" s="2">
        <v>8</v>
      </c>
      <c r="N155" s="2">
        <v>4.3</v>
      </c>
      <c r="O155" s="2">
        <v>4.4000000000000004</v>
      </c>
      <c r="P155" s="2">
        <v>5.3</v>
      </c>
      <c r="Q155" s="2">
        <v>4</v>
      </c>
      <c r="R155" s="2">
        <v>4.8</v>
      </c>
      <c r="S155" s="2">
        <v>4.3</v>
      </c>
      <c r="T155" s="2">
        <v>4.2</v>
      </c>
      <c r="U155" s="2">
        <v>4.0999999999999996</v>
      </c>
      <c r="V155" s="2">
        <v>4</v>
      </c>
      <c r="W155" s="2">
        <v>5</v>
      </c>
      <c r="X155" s="2">
        <v>5.5</v>
      </c>
      <c r="Y155" s="2">
        <v>7</v>
      </c>
      <c r="Z155" s="2">
        <v>3.9</v>
      </c>
      <c r="AA155" s="2">
        <v>5.2</v>
      </c>
      <c r="AB155" s="2">
        <v>5.8</v>
      </c>
      <c r="AC155" s="2">
        <v>6.2</v>
      </c>
      <c r="AD155" s="2">
        <v>8</v>
      </c>
      <c r="AE155" s="2">
        <v>6.7</v>
      </c>
      <c r="AF155" s="2">
        <v>5.7</v>
      </c>
      <c r="AG155" s="2">
        <v>5.2</v>
      </c>
      <c r="AH155" s="2">
        <v>4.3</v>
      </c>
      <c r="AI155" s="2">
        <v>5.0999999999999996</v>
      </c>
      <c r="AJ155" s="2">
        <v>5.5</v>
      </c>
      <c r="AK155" s="2">
        <v>6.4</v>
      </c>
      <c r="AL155" s="2">
        <v>5.7</v>
      </c>
      <c r="AM155" s="2">
        <v>5.4</v>
      </c>
      <c r="AN155" s="2">
        <v>6.5</v>
      </c>
      <c r="AO155" s="2">
        <v>6.1</v>
      </c>
      <c r="AP155" s="2">
        <v>7.6</v>
      </c>
      <c r="AQ155" s="2">
        <v>6.4</v>
      </c>
      <c r="AR155" s="2">
        <v>7.5</v>
      </c>
      <c r="AS155" s="2">
        <v>6.4</v>
      </c>
      <c r="AT155" s="2">
        <v>6.4</v>
      </c>
      <c r="AU155" s="2">
        <v>6.7</v>
      </c>
      <c r="AV155" s="2">
        <v>6.6</v>
      </c>
      <c r="AW155" s="2">
        <v>9.1</v>
      </c>
      <c r="AX155" s="2">
        <v>5.2</v>
      </c>
      <c r="AY155" s="2">
        <v>5.7</v>
      </c>
      <c r="AZ155" s="2">
        <v>5.2</v>
      </c>
      <c r="BA155" s="2">
        <v>5.3</v>
      </c>
      <c r="BB155" s="2">
        <v>6.6</v>
      </c>
      <c r="BC155" s="2">
        <v>6.5</v>
      </c>
      <c r="BD155" s="2">
        <v>7.4</v>
      </c>
      <c r="BE155" s="2">
        <v>6.7</v>
      </c>
      <c r="BF155" s="2">
        <v>7</v>
      </c>
      <c r="BG155" s="2">
        <v>5.6</v>
      </c>
      <c r="BH155" s="2">
        <v>5.4</v>
      </c>
      <c r="BI155" s="2">
        <v>7.6</v>
      </c>
      <c r="BJ155" s="2">
        <v>4.9000000000000004</v>
      </c>
      <c r="BK155" s="2">
        <v>4.5999999999999996</v>
      </c>
      <c r="BL155" s="2">
        <v>5.3</v>
      </c>
      <c r="BM155" s="2">
        <v>5.3</v>
      </c>
      <c r="BN155" s="2">
        <v>5.6</v>
      </c>
      <c r="BO155" s="2">
        <v>5.6</v>
      </c>
      <c r="BP155" s="2">
        <v>6.5</v>
      </c>
      <c r="BQ155" s="2">
        <v>6.5</v>
      </c>
      <c r="BR155" s="2">
        <v>6.1</v>
      </c>
      <c r="BS155" s="2">
        <v>5.7</v>
      </c>
      <c r="BT155" s="2">
        <v>4.5</v>
      </c>
      <c r="BU155" s="2">
        <v>6.8</v>
      </c>
      <c r="BV155" s="2">
        <v>3.6</v>
      </c>
      <c r="BW155" s="2">
        <v>4.3</v>
      </c>
      <c r="BX155" s="2">
        <v>4.4000000000000004</v>
      </c>
      <c r="BY155" s="2">
        <v>4.4000000000000004</v>
      </c>
      <c r="BZ155" s="2">
        <v>5</v>
      </c>
      <c r="CA155" s="2">
        <v>7.4</v>
      </c>
      <c r="CB155" s="2">
        <v>6.6</v>
      </c>
      <c r="CC155" s="2">
        <v>6.7</v>
      </c>
      <c r="CD155" s="2">
        <v>6.6</v>
      </c>
      <c r="CE155" s="2">
        <v>6.6</v>
      </c>
      <c r="CF155" s="2">
        <v>7.2</v>
      </c>
      <c r="CG155" s="2">
        <v>10.3</v>
      </c>
      <c r="CH155" s="2">
        <v>5.8</v>
      </c>
      <c r="CI155" s="2">
        <v>6.8</v>
      </c>
      <c r="CJ155" s="2">
        <v>7</v>
      </c>
      <c r="CK155" s="2">
        <v>6.7</v>
      </c>
      <c r="CL155" s="2">
        <v>7.6</v>
      </c>
      <c r="CM155" s="2">
        <v>6.8</v>
      </c>
      <c r="CN155" s="2">
        <v>6.3</v>
      </c>
      <c r="CO155" s="2">
        <v>6.4</v>
      </c>
      <c r="CP155" s="2">
        <v>7</v>
      </c>
      <c r="CQ155" s="2">
        <v>6.9</v>
      </c>
      <c r="CR155" s="2">
        <v>7.4</v>
      </c>
      <c r="CS155" s="2">
        <v>8.6</v>
      </c>
      <c r="CT155" s="2">
        <v>6.6</v>
      </c>
      <c r="CU155" s="2">
        <v>6.5</v>
      </c>
      <c r="CV155" s="2">
        <v>7.3</v>
      </c>
      <c r="CW155" s="2">
        <v>6.9</v>
      </c>
      <c r="CX155" s="2">
        <v>9.1</v>
      </c>
      <c r="CY155" s="2">
        <v>7.7</v>
      </c>
      <c r="CZ155" s="2">
        <v>7.3</v>
      </c>
      <c r="DA155" s="2">
        <v>7.6</v>
      </c>
      <c r="DB155" s="2">
        <v>6.9</v>
      </c>
      <c r="DC155" s="2">
        <v>7.7</v>
      </c>
      <c r="DD155" s="2">
        <v>7.5</v>
      </c>
      <c r="DE155" s="2">
        <v>9</v>
      </c>
      <c r="DF155" s="2">
        <v>6.6</v>
      </c>
      <c r="DG155" s="2">
        <v>6.5</v>
      </c>
      <c r="DH155" s="2">
        <v>7</v>
      </c>
      <c r="DI155" s="2">
        <v>7.1</v>
      </c>
      <c r="DJ155" s="2">
        <v>7.6</v>
      </c>
      <c r="DK155" s="2">
        <v>7.7</v>
      </c>
      <c r="DL155" s="2">
        <v>8.1</v>
      </c>
      <c r="DM155" s="2">
        <v>8.5</v>
      </c>
      <c r="DN155" s="2">
        <v>6.7</v>
      </c>
      <c r="DO155" s="2">
        <v>7.9</v>
      </c>
      <c r="DP155" s="2">
        <v>7.5</v>
      </c>
      <c r="DQ155" s="2">
        <v>9.6</v>
      </c>
      <c r="DR155" s="2">
        <v>7.6</v>
      </c>
      <c r="DS155" s="2">
        <v>7.2</v>
      </c>
      <c r="DT155" s="2">
        <v>7.6</v>
      </c>
      <c r="DU155" s="2">
        <v>8.5</v>
      </c>
      <c r="DV155" s="2">
        <v>8</v>
      </c>
      <c r="DW155" s="2">
        <v>9.5</v>
      </c>
      <c r="DX155" s="2">
        <v>8.8000000000000007</v>
      </c>
      <c r="DY155" s="2">
        <v>8.1</v>
      </c>
      <c r="DZ155" s="2">
        <v>7.6</v>
      </c>
      <c r="EA155" s="2">
        <v>7.8</v>
      </c>
      <c r="EB155" s="2">
        <v>7.9</v>
      </c>
      <c r="EC155" s="2">
        <v>11.6</v>
      </c>
      <c r="ED155" s="2">
        <v>7.8</v>
      </c>
      <c r="EE155" s="2">
        <v>7.1</v>
      </c>
      <c r="EF155" s="2">
        <v>9.6999999999999993</v>
      </c>
      <c r="EG155" s="2">
        <v>11.3</v>
      </c>
      <c r="EH155" s="2">
        <v>11.3</v>
      </c>
      <c r="EI155" s="2">
        <v>8.9</v>
      </c>
      <c r="EJ155" s="2">
        <v>9</v>
      </c>
      <c r="EK155" s="2">
        <v>8.6999999999999993</v>
      </c>
      <c r="EL155" s="2">
        <v>8.6</v>
      </c>
      <c r="EM155" s="2">
        <v>8.8000000000000007</v>
      </c>
      <c r="EN155" s="2">
        <v>9</v>
      </c>
      <c r="EO155" s="2">
        <v>13.8</v>
      </c>
      <c r="EP155" s="2">
        <v>8.8000000000000007</v>
      </c>
      <c r="EQ155" s="2">
        <v>7.8</v>
      </c>
      <c r="ER155" s="2">
        <v>7.8</v>
      </c>
      <c r="ES155" s="2">
        <v>7.4</v>
      </c>
      <c r="ET155" s="2">
        <v>7.9</v>
      </c>
      <c r="EU155" s="2">
        <v>7.8</v>
      </c>
      <c r="EV155" s="2">
        <v>9.3000000000000007</v>
      </c>
      <c r="EW155" s="2">
        <v>11</v>
      </c>
      <c r="EX155" s="2">
        <v>8.5</v>
      </c>
      <c r="EY155" s="2">
        <v>8.6</v>
      </c>
      <c r="EZ155" s="2">
        <v>8.5</v>
      </c>
      <c r="FA155" s="2">
        <v>13.3</v>
      </c>
      <c r="FB155" s="2">
        <v>8.4</v>
      </c>
      <c r="FC155" s="2">
        <v>7.4</v>
      </c>
      <c r="FD155" s="2">
        <v>9</v>
      </c>
      <c r="FE155" s="2">
        <v>8.5</v>
      </c>
      <c r="FF155" s="2">
        <v>8.6999999999999993</v>
      </c>
      <c r="FG155" s="2">
        <v>9.5</v>
      </c>
      <c r="FH155" s="2">
        <v>9.5</v>
      </c>
      <c r="FI155" s="2">
        <v>8.5</v>
      </c>
      <c r="FJ155" s="2">
        <v>8.5</v>
      </c>
      <c r="FK155" s="2">
        <v>8.5</v>
      </c>
      <c r="FL155" s="2">
        <v>8.8000000000000007</v>
      </c>
      <c r="FM155" s="2">
        <v>12.5</v>
      </c>
      <c r="FN155" s="2">
        <v>9.3000000000000007</v>
      </c>
      <c r="FO155" s="2">
        <v>7.8</v>
      </c>
      <c r="FP155" s="2">
        <v>8.6999999999999993</v>
      </c>
      <c r="FQ155" s="2">
        <v>9.8000000000000007</v>
      </c>
      <c r="FR155" s="2">
        <v>9</v>
      </c>
      <c r="FS155" s="2">
        <v>9.1</v>
      </c>
      <c r="FT155" s="2">
        <v>10.6</v>
      </c>
      <c r="FU155" s="2">
        <v>10.4</v>
      </c>
      <c r="FV155" s="2">
        <v>11.5</v>
      </c>
      <c r="FW155" s="2">
        <v>10.7</v>
      </c>
      <c r="FX155" s="2">
        <v>12.1</v>
      </c>
      <c r="FY155" s="2">
        <v>19</v>
      </c>
      <c r="FZ155" s="2">
        <v>12.3</v>
      </c>
      <c r="GA155" s="2">
        <v>11.3</v>
      </c>
      <c r="GB155" s="2">
        <v>11</v>
      </c>
      <c r="GC155" s="2">
        <v>12.6</v>
      </c>
      <c r="GD155" s="2">
        <v>13.2</v>
      </c>
      <c r="GE155" s="2">
        <v>14.5</v>
      </c>
      <c r="GF155" s="2">
        <v>15.6</v>
      </c>
      <c r="GG155" s="2">
        <v>14</v>
      </c>
      <c r="GH155" s="2">
        <v>13.6</v>
      </c>
      <c r="GI155" s="2">
        <v>15.2</v>
      </c>
      <c r="GJ155" s="2">
        <v>15.2</v>
      </c>
      <c r="GK155" s="2">
        <v>23.7</v>
      </c>
      <c r="GL155" s="2">
        <v>14.4</v>
      </c>
      <c r="GM155" s="2">
        <v>11.9</v>
      </c>
      <c r="GN155" s="2">
        <v>13.1</v>
      </c>
      <c r="GO155" s="2">
        <v>13.7</v>
      </c>
      <c r="GP155" s="2">
        <v>13.6</v>
      </c>
      <c r="GQ155" s="2">
        <v>13.2</v>
      </c>
      <c r="GR155" s="2">
        <v>15.4</v>
      </c>
      <c r="GS155" s="2">
        <v>13</v>
      </c>
      <c r="GT155" s="2">
        <v>12.8</v>
      </c>
      <c r="GU155" s="2">
        <v>13.5</v>
      </c>
      <c r="GV155" s="2">
        <v>14.4</v>
      </c>
      <c r="GW155" s="2">
        <v>22.3</v>
      </c>
      <c r="GX155" s="2">
        <v>14.9</v>
      </c>
      <c r="GY155" s="2">
        <v>14.1</v>
      </c>
      <c r="GZ155" s="2">
        <v>17.100000000000001</v>
      </c>
      <c r="HA155" s="2">
        <v>14.3</v>
      </c>
      <c r="HB155" s="2">
        <v>15.2</v>
      </c>
      <c r="HC155" s="2">
        <v>16.399999999999999</v>
      </c>
      <c r="HD155" s="2">
        <v>18</v>
      </c>
      <c r="HE155" s="2">
        <v>16.399999999999999</v>
      </c>
      <c r="HF155" s="2">
        <v>15</v>
      </c>
      <c r="HG155" s="2">
        <v>16.399999999999999</v>
      </c>
      <c r="HH155" s="2">
        <v>16.5</v>
      </c>
      <c r="HI155" s="2">
        <v>22.7</v>
      </c>
      <c r="HJ155" s="2">
        <v>17.8</v>
      </c>
      <c r="HK155" s="2">
        <v>17.2</v>
      </c>
      <c r="HL155" s="2">
        <v>20.3</v>
      </c>
      <c r="HM155" s="2">
        <v>16.7</v>
      </c>
      <c r="HN155" s="2">
        <v>21</v>
      </c>
      <c r="HO155" s="2">
        <v>24.5</v>
      </c>
      <c r="HP155" s="2">
        <v>18.2</v>
      </c>
      <c r="HQ155" s="2">
        <v>19</v>
      </c>
      <c r="HR155" s="2">
        <v>17.8</v>
      </c>
      <c r="HS155" s="2">
        <v>18</v>
      </c>
      <c r="HT155" s="2">
        <v>19.8</v>
      </c>
      <c r="HU155" s="2">
        <v>25.4</v>
      </c>
      <c r="HV155" s="2">
        <v>17.3</v>
      </c>
      <c r="HW155" s="2">
        <v>16.100000000000001</v>
      </c>
      <c r="HX155" s="2">
        <v>17.8</v>
      </c>
      <c r="HY155" s="2">
        <v>15.9</v>
      </c>
      <c r="HZ155" s="2">
        <v>18.399999999999999</v>
      </c>
      <c r="IA155" s="2">
        <v>19.8</v>
      </c>
      <c r="IB155" s="2">
        <v>23.2</v>
      </c>
      <c r="IC155" s="2">
        <v>22.8</v>
      </c>
      <c r="ID155" s="2">
        <v>21</v>
      </c>
      <c r="IE155" s="2">
        <v>21.4</v>
      </c>
      <c r="IF155" s="2">
        <v>23.5</v>
      </c>
      <c r="IG155" s="2">
        <v>30.1</v>
      </c>
      <c r="IH155" s="2">
        <v>22.5</v>
      </c>
      <c r="II155" s="2">
        <v>19.399999999999999</v>
      </c>
      <c r="IJ155" s="2">
        <v>22</v>
      </c>
      <c r="IK155" s="2">
        <v>21.6</v>
      </c>
      <c r="IL155" s="2">
        <v>24.3</v>
      </c>
      <c r="IM155" s="2">
        <v>24.3</v>
      </c>
      <c r="IN155" s="2">
        <v>20.2</v>
      </c>
      <c r="IO155" s="2">
        <v>22.6</v>
      </c>
      <c r="IP155" s="2">
        <v>18.8</v>
      </c>
      <c r="IQ155" s="2">
        <v>24.7</v>
      </c>
      <c r="IR155" s="2">
        <v>25.3</v>
      </c>
      <c r="IS155" s="2">
        <v>35</v>
      </c>
      <c r="IT155" s="2">
        <v>26.5</v>
      </c>
      <c r="IU155" s="2">
        <v>25.2</v>
      </c>
      <c r="IV155" s="2">
        <v>27.5</v>
      </c>
      <c r="IW155" s="2">
        <v>27.1</v>
      </c>
      <c r="IX155" s="2">
        <v>28.7</v>
      </c>
      <c r="IY155" s="2">
        <v>29.7</v>
      </c>
      <c r="IZ155" s="2">
        <v>28.4</v>
      </c>
      <c r="JA155" s="2">
        <v>28.2</v>
      </c>
      <c r="JB155" s="2">
        <v>28.2</v>
      </c>
      <c r="JC155" s="2">
        <v>26.6</v>
      </c>
      <c r="JD155" s="2">
        <v>30</v>
      </c>
      <c r="JE155" s="2">
        <v>41.2</v>
      </c>
      <c r="JF155" s="2">
        <v>30.3</v>
      </c>
      <c r="JG155" s="2">
        <v>25.3</v>
      </c>
      <c r="JH155" s="2">
        <v>28.2</v>
      </c>
      <c r="JI155" s="2">
        <v>26.4</v>
      </c>
      <c r="JJ155" s="2">
        <v>27.4</v>
      </c>
      <c r="JK155" s="2">
        <v>31</v>
      </c>
      <c r="JL155" s="2">
        <v>31.2</v>
      </c>
      <c r="JM155" s="2">
        <v>30.8</v>
      </c>
      <c r="JN155" s="2">
        <v>26.7</v>
      </c>
      <c r="JO155" s="2">
        <v>27.9</v>
      </c>
      <c r="JP155" s="2">
        <v>28.8</v>
      </c>
      <c r="JQ155" s="2">
        <v>42.7</v>
      </c>
      <c r="JR155" s="2">
        <v>27.4</v>
      </c>
      <c r="JS155" s="2">
        <v>22.8</v>
      </c>
      <c r="JT155" s="2">
        <v>24.5</v>
      </c>
      <c r="JU155" s="2">
        <v>24.3</v>
      </c>
      <c r="JV155" s="2">
        <v>25</v>
      </c>
      <c r="JW155" s="2">
        <v>28.5</v>
      </c>
      <c r="JX155" s="2">
        <v>27.9</v>
      </c>
      <c r="JY155" s="2">
        <v>27.2</v>
      </c>
      <c r="JZ155" s="2">
        <v>27.3</v>
      </c>
      <c r="KA155" s="2">
        <v>28.3</v>
      </c>
      <c r="KB155" s="2">
        <v>32</v>
      </c>
      <c r="KC155" s="2">
        <v>44</v>
      </c>
      <c r="KD155" s="2">
        <v>32.9</v>
      </c>
      <c r="KE155" s="2">
        <v>27.2</v>
      </c>
      <c r="KF155" s="2">
        <v>29.8</v>
      </c>
      <c r="KG155" s="2">
        <v>30.5</v>
      </c>
      <c r="KH155" s="2">
        <v>32.1</v>
      </c>
      <c r="KI155" s="2">
        <v>35.799999999999997</v>
      </c>
      <c r="KJ155" s="2">
        <v>34.799999999999997</v>
      </c>
      <c r="KK155" s="2">
        <v>33.200000000000003</v>
      </c>
      <c r="KL155" s="2">
        <v>36.200000000000003</v>
      </c>
      <c r="KM155" s="2">
        <v>38.4</v>
      </c>
      <c r="KN155" s="2">
        <v>42.2</v>
      </c>
      <c r="KO155" s="2">
        <v>57.7</v>
      </c>
      <c r="KP155" s="2">
        <v>36.1</v>
      </c>
      <c r="KQ155" s="2">
        <v>31.8</v>
      </c>
      <c r="KR155" s="2">
        <v>36.1</v>
      </c>
      <c r="KS155" s="2">
        <v>31.7</v>
      </c>
      <c r="KT155" s="2">
        <v>34.799999999999997</v>
      </c>
      <c r="KU155" s="2">
        <v>41</v>
      </c>
      <c r="KV155" s="2">
        <v>35.9</v>
      </c>
      <c r="KW155" s="2">
        <v>36</v>
      </c>
      <c r="KX155" s="2">
        <v>34.6</v>
      </c>
      <c r="KY155" s="2">
        <v>35</v>
      </c>
      <c r="KZ155" s="2">
        <v>38.700000000000003</v>
      </c>
      <c r="LA155" s="2">
        <v>52.3</v>
      </c>
      <c r="LB155" s="2">
        <v>35.1</v>
      </c>
      <c r="LC155" s="2">
        <v>29.8</v>
      </c>
      <c r="LD155" s="2">
        <v>31.1</v>
      </c>
      <c r="LE155" s="2">
        <v>31.6</v>
      </c>
      <c r="LF155" s="2">
        <v>34.1</v>
      </c>
      <c r="LG155" s="2">
        <v>37.200000000000003</v>
      </c>
      <c r="LH155" s="2">
        <v>34.299999999999997</v>
      </c>
      <c r="LI155" s="2">
        <v>34.1</v>
      </c>
      <c r="LJ155" s="2">
        <v>31.8</v>
      </c>
      <c r="LK155" s="2">
        <v>33.299999999999997</v>
      </c>
      <c r="LL155" s="2">
        <v>36.6</v>
      </c>
      <c r="LM155" s="2">
        <v>56.5</v>
      </c>
      <c r="LN155" s="2">
        <v>35.799999999999997</v>
      </c>
      <c r="LO155" s="2">
        <v>30.4</v>
      </c>
      <c r="LP155" s="2">
        <v>34.200000000000003</v>
      </c>
      <c r="LQ155" s="2">
        <v>32.700000000000003</v>
      </c>
      <c r="LR155" s="2">
        <v>37.700000000000003</v>
      </c>
      <c r="LS155" s="2">
        <v>42.6</v>
      </c>
      <c r="LT155" s="2">
        <v>36.6</v>
      </c>
      <c r="LU155" s="2">
        <v>36.799999999999997</v>
      </c>
      <c r="LV155" s="2">
        <v>33.5</v>
      </c>
      <c r="LW155" s="2">
        <v>35.200000000000003</v>
      </c>
      <c r="LX155" s="2">
        <v>37.700000000000003</v>
      </c>
      <c r="LY155" s="2">
        <v>57.1</v>
      </c>
      <c r="LZ155" s="2">
        <v>35.799999999999997</v>
      </c>
      <c r="MA155" s="2">
        <v>27.9</v>
      </c>
      <c r="MB155" s="2">
        <v>31.7</v>
      </c>
      <c r="MC155" s="2">
        <v>28.3</v>
      </c>
      <c r="MD155" s="2">
        <v>29.7</v>
      </c>
      <c r="ME155" s="2">
        <v>35</v>
      </c>
      <c r="MF155" s="2">
        <v>31.5</v>
      </c>
      <c r="MG155" s="2">
        <v>30.9</v>
      </c>
      <c r="MH155" s="2">
        <v>28.7</v>
      </c>
      <c r="MI155" s="2">
        <v>29.2</v>
      </c>
      <c r="MJ155" s="2">
        <v>29.9</v>
      </c>
      <c r="MK155" s="2">
        <v>49.9</v>
      </c>
      <c r="ML155" s="2">
        <v>31.2</v>
      </c>
      <c r="MM155" s="2">
        <v>23.3</v>
      </c>
      <c r="MN155" s="2">
        <v>26.5</v>
      </c>
      <c r="MO155" s="2">
        <v>25.4</v>
      </c>
      <c r="MP155" s="2">
        <v>27.3</v>
      </c>
    </row>
    <row r="156" spans="1:354" x14ac:dyDescent="0.25">
      <c r="A156" t="s">
        <v>154</v>
      </c>
      <c r="B156" s="12" t="s">
        <v>374</v>
      </c>
      <c r="C156" t="s">
        <v>217</v>
      </c>
      <c r="D156" t="str">
        <f t="shared" si="2"/>
        <v>Hardware, building &amp; garden supplies retailing</v>
      </c>
      <c r="E156" s="2">
        <v>2.6</v>
      </c>
      <c r="F156" s="2">
        <v>3.3</v>
      </c>
      <c r="G156" s="2">
        <v>2.7</v>
      </c>
      <c r="H156" s="2">
        <v>2.4</v>
      </c>
      <c r="I156" s="2">
        <v>2.7</v>
      </c>
      <c r="J156" s="2">
        <v>3.1</v>
      </c>
      <c r="K156" s="2">
        <v>3.5</v>
      </c>
      <c r="L156" s="2">
        <v>4.5999999999999996</v>
      </c>
      <c r="M156" s="2">
        <v>7.4</v>
      </c>
      <c r="N156" s="2">
        <v>3.3</v>
      </c>
      <c r="O156" s="2">
        <v>2.6</v>
      </c>
      <c r="P156" s="2">
        <v>3.1</v>
      </c>
      <c r="Q156" s="2">
        <v>3.1</v>
      </c>
      <c r="R156" s="2">
        <v>3.1</v>
      </c>
      <c r="S156" s="2">
        <v>2.6</v>
      </c>
      <c r="T156" s="2">
        <v>2.8</v>
      </c>
      <c r="U156" s="2">
        <v>2.8</v>
      </c>
      <c r="V156" s="2">
        <v>3.1</v>
      </c>
      <c r="W156" s="2">
        <v>3.3</v>
      </c>
      <c r="X156" s="2">
        <v>3.6</v>
      </c>
      <c r="Y156" s="2">
        <v>6.8</v>
      </c>
      <c r="Z156" s="2">
        <v>3.2</v>
      </c>
      <c r="AA156" s="2">
        <v>2.7</v>
      </c>
      <c r="AB156" s="2">
        <v>2.7</v>
      </c>
      <c r="AC156" s="2">
        <v>2.2999999999999998</v>
      </c>
      <c r="AD156" s="2">
        <v>2.7</v>
      </c>
      <c r="AE156" s="2">
        <v>2.5</v>
      </c>
      <c r="AF156" s="2">
        <v>3.4</v>
      </c>
      <c r="AG156" s="2">
        <v>3.5</v>
      </c>
      <c r="AH156" s="2">
        <v>3.8</v>
      </c>
      <c r="AI156" s="2">
        <v>4.2</v>
      </c>
      <c r="AJ156" s="2">
        <v>4.9000000000000004</v>
      </c>
      <c r="AK156" s="2">
        <v>8.6999999999999993</v>
      </c>
      <c r="AL156" s="2">
        <v>4.2</v>
      </c>
      <c r="AM156" s="2">
        <v>3.8</v>
      </c>
      <c r="AN156" s="2">
        <v>3.4</v>
      </c>
      <c r="AO156" s="2">
        <v>3.5</v>
      </c>
      <c r="AP156" s="2">
        <v>4.2</v>
      </c>
      <c r="AQ156" s="2">
        <v>3.5</v>
      </c>
      <c r="AR156" s="2">
        <v>3.9</v>
      </c>
      <c r="AS156" s="2">
        <v>4.3</v>
      </c>
      <c r="AT156" s="2">
        <v>4.3</v>
      </c>
      <c r="AU156" s="2">
        <v>4.3</v>
      </c>
      <c r="AV156" s="2">
        <v>5.7</v>
      </c>
      <c r="AW156" s="2">
        <v>11.5</v>
      </c>
      <c r="AX156" s="2">
        <v>4</v>
      </c>
      <c r="AY156" s="2">
        <v>3.9</v>
      </c>
      <c r="AZ156" s="2">
        <v>3.7</v>
      </c>
      <c r="BA156" s="2">
        <v>3.5</v>
      </c>
      <c r="BB156" s="2">
        <v>4.3</v>
      </c>
      <c r="BC156" s="2">
        <v>3.5</v>
      </c>
      <c r="BD156" s="2">
        <v>3.7</v>
      </c>
      <c r="BE156" s="2">
        <v>4</v>
      </c>
      <c r="BF156" s="2">
        <v>4.4000000000000004</v>
      </c>
      <c r="BG156" s="2">
        <v>4.4000000000000004</v>
      </c>
      <c r="BH156" s="2">
        <v>4.9000000000000004</v>
      </c>
      <c r="BI156" s="2">
        <v>9.9</v>
      </c>
      <c r="BJ156" s="2">
        <v>3.6</v>
      </c>
      <c r="BK156" s="2">
        <v>3.2</v>
      </c>
      <c r="BL156" s="2">
        <v>3.6</v>
      </c>
      <c r="BM156" s="2">
        <v>3.6</v>
      </c>
      <c r="BN156" s="2">
        <v>4.3</v>
      </c>
      <c r="BO156" s="2">
        <v>3.3</v>
      </c>
      <c r="BP156" s="2">
        <v>3.6</v>
      </c>
      <c r="BQ156" s="2">
        <v>3.6</v>
      </c>
      <c r="BR156" s="2">
        <v>4</v>
      </c>
      <c r="BS156" s="2">
        <v>4.9000000000000004</v>
      </c>
      <c r="BT156" s="2">
        <v>5</v>
      </c>
      <c r="BU156" s="2">
        <v>9.6999999999999993</v>
      </c>
      <c r="BV156" s="2">
        <v>4.3</v>
      </c>
      <c r="BW156" s="2">
        <v>4.3</v>
      </c>
      <c r="BX156" s="2">
        <v>4.7</v>
      </c>
      <c r="BY156" s="2">
        <v>4.3</v>
      </c>
      <c r="BZ156" s="2">
        <v>4.7</v>
      </c>
      <c r="CA156" s="2">
        <v>4.5999999999999996</v>
      </c>
      <c r="CB156" s="2">
        <v>4.5999999999999996</v>
      </c>
      <c r="CC156" s="2">
        <v>4.7</v>
      </c>
      <c r="CD156" s="2">
        <v>6.3</v>
      </c>
      <c r="CE156" s="2">
        <v>6.5</v>
      </c>
      <c r="CF156" s="2">
        <v>7</v>
      </c>
      <c r="CG156" s="2">
        <v>15.8</v>
      </c>
      <c r="CH156" s="2">
        <v>6.4</v>
      </c>
      <c r="CI156" s="2">
        <v>5.9</v>
      </c>
      <c r="CJ156" s="2">
        <v>4</v>
      </c>
      <c r="CK156" s="2">
        <v>4.3</v>
      </c>
      <c r="CL156" s="2">
        <v>4</v>
      </c>
      <c r="CM156" s="2">
        <v>4.2</v>
      </c>
      <c r="CN156" s="2">
        <v>4.0999999999999996</v>
      </c>
      <c r="CO156" s="2">
        <v>4.3</v>
      </c>
      <c r="CP156" s="2">
        <v>5.0999999999999996</v>
      </c>
      <c r="CQ156" s="2">
        <v>5.0999999999999996</v>
      </c>
      <c r="CR156" s="2">
        <v>5.3</v>
      </c>
      <c r="CS156" s="2">
        <v>7.7</v>
      </c>
      <c r="CT156" s="2">
        <v>4.7</v>
      </c>
      <c r="CU156" s="2">
        <v>4.0999999999999996</v>
      </c>
      <c r="CV156" s="2">
        <v>4.3</v>
      </c>
      <c r="CW156" s="2">
        <v>4.5999999999999996</v>
      </c>
      <c r="CX156" s="2">
        <v>4.8</v>
      </c>
      <c r="CY156" s="2">
        <v>5.0999999999999996</v>
      </c>
      <c r="CZ156" s="2">
        <v>4.0999999999999996</v>
      </c>
      <c r="DA156" s="2">
        <v>3.9</v>
      </c>
      <c r="DB156" s="2">
        <v>4.3</v>
      </c>
      <c r="DC156" s="2">
        <v>4.7</v>
      </c>
      <c r="DD156" s="2">
        <v>5.0999999999999996</v>
      </c>
      <c r="DE156" s="2">
        <v>7.3</v>
      </c>
      <c r="DF156" s="2">
        <v>4.8</v>
      </c>
      <c r="DG156" s="2">
        <v>4.3</v>
      </c>
      <c r="DH156" s="2">
        <v>5</v>
      </c>
      <c r="DI156" s="2">
        <v>4.8</v>
      </c>
      <c r="DJ156" s="2">
        <v>4.5999999999999996</v>
      </c>
      <c r="DK156" s="2">
        <v>5.8</v>
      </c>
      <c r="DL156" s="2">
        <v>5.2</v>
      </c>
      <c r="DM156" s="2">
        <v>5.8</v>
      </c>
      <c r="DN156" s="2">
        <v>6</v>
      </c>
      <c r="DO156" s="2">
        <v>6.6</v>
      </c>
      <c r="DP156" s="2">
        <v>6.6</v>
      </c>
      <c r="DQ156" s="2">
        <v>8.6</v>
      </c>
      <c r="DR156" s="2">
        <v>6.3</v>
      </c>
      <c r="DS156" s="2">
        <v>4.8</v>
      </c>
      <c r="DT156" s="2">
        <v>5.3</v>
      </c>
      <c r="DU156" s="2">
        <v>5.3</v>
      </c>
      <c r="DV156" s="2">
        <v>5.3</v>
      </c>
      <c r="DW156" s="2">
        <v>5.2</v>
      </c>
      <c r="DX156" s="2">
        <v>5.2</v>
      </c>
      <c r="DY156" s="2">
        <v>5.3</v>
      </c>
      <c r="DZ156" s="2">
        <v>5.8</v>
      </c>
      <c r="EA156" s="2">
        <v>6.4</v>
      </c>
      <c r="EB156" s="2">
        <v>6.7</v>
      </c>
      <c r="EC156" s="2">
        <v>11.3</v>
      </c>
      <c r="ED156" s="2">
        <v>5.5</v>
      </c>
      <c r="EE156" s="2">
        <v>4.4000000000000004</v>
      </c>
      <c r="EF156" s="2">
        <v>5.0999999999999996</v>
      </c>
      <c r="EG156" s="2">
        <v>5.2</v>
      </c>
      <c r="EH156" s="2">
        <v>5.2</v>
      </c>
      <c r="EI156" s="2">
        <v>4.8</v>
      </c>
      <c r="EJ156" s="2">
        <v>4.8</v>
      </c>
      <c r="EK156" s="2">
        <v>5.2</v>
      </c>
      <c r="EL156" s="2">
        <v>4.5999999999999996</v>
      </c>
      <c r="EM156" s="2">
        <v>5</v>
      </c>
      <c r="EN156" s="2">
        <v>5.7</v>
      </c>
      <c r="EO156" s="2">
        <v>11.4</v>
      </c>
      <c r="EP156" s="2">
        <v>4.9000000000000004</v>
      </c>
      <c r="EQ156" s="2">
        <v>4.9000000000000004</v>
      </c>
      <c r="ER156" s="2">
        <v>5.6</v>
      </c>
      <c r="ES156" s="2">
        <v>5.0999999999999996</v>
      </c>
      <c r="ET156" s="2">
        <v>4.7</v>
      </c>
      <c r="EU156" s="2">
        <v>4.5</v>
      </c>
      <c r="EV156" s="2">
        <v>4.3</v>
      </c>
      <c r="EW156" s="2">
        <v>4.8</v>
      </c>
      <c r="EX156" s="2">
        <v>5.6</v>
      </c>
      <c r="EY156" s="2">
        <v>6.5</v>
      </c>
      <c r="EZ156" s="2">
        <v>6.8</v>
      </c>
      <c r="FA156" s="2">
        <v>8</v>
      </c>
      <c r="FB156" s="2">
        <v>5.6</v>
      </c>
      <c r="FC156" s="2">
        <v>5</v>
      </c>
      <c r="FD156" s="2">
        <v>5.3</v>
      </c>
      <c r="FE156" s="2">
        <v>4.8</v>
      </c>
      <c r="FF156" s="2">
        <v>4.0999999999999996</v>
      </c>
      <c r="FG156" s="2">
        <v>4.4000000000000004</v>
      </c>
      <c r="FH156" s="2">
        <v>4.0999999999999996</v>
      </c>
      <c r="FI156" s="2">
        <v>4.3</v>
      </c>
      <c r="FJ156" s="2">
        <v>5.3</v>
      </c>
      <c r="FK156" s="2">
        <v>5.3</v>
      </c>
      <c r="FL156" s="2">
        <v>5.4</v>
      </c>
      <c r="FM156" s="2">
        <v>7.4</v>
      </c>
      <c r="FN156" s="2">
        <v>4.5999999999999996</v>
      </c>
      <c r="FO156" s="2">
        <v>4.7</v>
      </c>
      <c r="FP156" s="2">
        <v>5.2</v>
      </c>
      <c r="FQ156" s="2">
        <v>4.5</v>
      </c>
      <c r="FR156" s="2">
        <v>4.9000000000000004</v>
      </c>
      <c r="FS156" s="2">
        <v>4.3</v>
      </c>
      <c r="FT156" s="2">
        <v>4</v>
      </c>
      <c r="FU156" s="2">
        <v>4.7</v>
      </c>
      <c r="FV156" s="2">
        <v>4.8</v>
      </c>
      <c r="FW156" s="2">
        <v>5.8</v>
      </c>
      <c r="FX156" s="2">
        <v>6.5</v>
      </c>
      <c r="FY156" s="2">
        <v>7.5</v>
      </c>
      <c r="FZ156" s="2">
        <v>6.2</v>
      </c>
      <c r="GA156" s="2">
        <v>4.9000000000000004</v>
      </c>
      <c r="GB156" s="2">
        <v>5.5</v>
      </c>
      <c r="GC156" s="2">
        <v>5.3</v>
      </c>
      <c r="GD156" s="2">
        <v>5.8</v>
      </c>
      <c r="GE156" s="2">
        <v>4.7</v>
      </c>
      <c r="GF156" s="2">
        <v>5.2</v>
      </c>
      <c r="GG156" s="2">
        <v>5.6</v>
      </c>
      <c r="GH156" s="2">
        <v>6</v>
      </c>
      <c r="GI156" s="2">
        <v>7.2</v>
      </c>
      <c r="GJ156" s="2">
        <v>7.7</v>
      </c>
      <c r="GK156" s="2">
        <v>9.1999999999999993</v>
      </c>
      <c r="GL156" s="2">
        <v>6.4</v>
      </c>
      <c r="GM156" s="2">
        <v>5.8</v>
      </c>
      <c r="GN156" s="2">
        <v>6.1</v>
      </c>
      <c r="GO156" s="2">
        <v>6</v>
      </c>
      <c r="GP156" s="2">
        <v>5.8</v>
      </c>
      <c r="GQ156" s="2">
        <v>5.6</v>
      </c>
      <c r="GR156" s="2">
        <v>5.8</v>
      </c>
      <c r="GS156" s="2">
        <v>7.1</v>
      </c>
      <c r="GT156" s="2">
        <v>8</v>
      </c>
      <c r="GU156" s="2">
        <v>8.6999999999999993</v>
      </c>
      <c r="GV156" s="2">
        <v>8.6999999999999993</v>
      </c>
      <c r="GW156" s="2">
        <v>11.3</v>
      </c>
      <c r="GX156" s="2">
        <v>8.9</v>
      </c>
      <c r="GY156" s="2">
        <v>8</v>
      </c>
      <c r="GZ156" s="2">
        <v>8.1</v>
      </c>
      <c r="HA156" s="2">
        <v>8.3000000000000007</v>
      </c>
      <c r="HB156" s="2">
        <v>8.8000000000000007</v>
      </c>
      <c r="HC156" s="2">
        <v>8</v>
      </c>
      <c r="HD156" s="2">
        <v>9.1</v>
      </c>
      <c r="HE156" s="2">
        <v>9.1</v>
      </c>
      <c r="HF156" s="2">
        <v>9.6999999999999993</v>
      </c>
      <c r="HG156" s="2">
        <v>9.9</v>
      </c>
      <c r="HH156" s="2">
        <v>10</v>
      </c>
      <c r="HI156" s="2">
        <v>12.8</v>
      </c>
      <c r="HJ156" s="2">
        <v>9.5</v>
      </c>
      <c r="HK156" s="2">
        <v>9</v>
      </c>
      <c r="HL156" s="2">
        <v>9.1999999999999993</v>
      </c>
      <c r="HM156" s="2">
        <v>10</v>
      </c>
      <c r="HN156" s="2">
        <v>10.199999999999999</v>
      </c>
      <c r="HO156" s="2">
        <v>12.2</v>
      </c>
      <c r="HP156" s="2">
        <v>8.4</v>
      </c>
      <c r="HQ156" s="2">
        <v>8.6999999999999993</v>
      </c>
      <c r="HR156" s="2">
        <v>10.8</v>
      </c>
      <c r="HS156" s="2">
        <v>12.2</v>
      </c>
      <c r="HT156" s="2">
        <v>12.2</v>
      </c>
      <c r="HU156" s="2">
        <v>15.7</v>
      </c>
      <c r="HV156" s="2">
        <v>11.4</v>
      </c>
      <c r="HW156" s="2">
        <v>9.6</v>
      </c>
      <c r="HX156" s="2">
        <v>10.4</v>
      </c>
      <c r="HY156" s="2">
        <v>10.7</v>
      </c>
      <c r="HZ156" s="2">
        <v>10</v>
      </c>
      <c r="IA156" s="2">
        <v>9.6999999999999993</v>
      </c>
      <c r="IB156" s="2">
        <v>10</v>
      </c>
      <c r="IC156" s="2">
        <v>10.4</v>
      </c>
      <c r="ID156" s="2">
        <v>12</v>
      </c>
      <c r="IE156" s="2">
        <v>12.9</v>
      </c>
      <c r="IF156" s="2">
        <v>12.7</v>
      </c>
      <c r="IG156" s="2">
        <v>16</v>
      </c>
      <c r="IH156" s="2">
        <v>12.2</v>
      </c>
      <c r="II156" s="2">
        <v>9.6999999999999993</v>
      </c>
      <c r="IJ156" s="2">
        <v>12.6</v>
      </c>
      <c r="IK156" s="2">
        <v>11.8</v>
      </c>
      <c r="IL156" s="2">
        <v>10.9</v>
      </c>
      <c r="IM156" s="2">
        <v>10.5</v>
      </c>
      <c r="IN156" s="2">
        <v>10.6</v>
      </c>
      <c r="IO156" s="2">
        <v>11.9</v>
      </c>
      <c r="IP156" s="2">
        <v>13.5</v>
      </c>
      <c r="IQ156" s="2">
        <v>14.5</v>
      </c>
      <c r="IR156" s="2">
        <v>15.5</v>
      </c>
      <c r="IS156" s="2">
        <v>17.2</v>
      </c>
      <c r="IT156" s="2">
        <v>13.6</v>
      </c>
      <c r="IU156" s="2">
        <v>12.2</v>
      </c>
      <c r="IV156" s="2">
        <v>13.9</v>
      </c>
      <c r="IW156" s="2">
        <v>12.6</v>
      </c>
      <c r="IX156" s="2">
        <v>13.7</v>
      </c>
      <c r="IY156" s="2">
        <v>11.6</v>
      </c>
      <c r="IZ156" s="2">
        <v>11.2</v>
      </c>
      <c r="JA156" s="2">
        <v>12.3</v>
      </c>
      <c r="JB156" s="2">
        <v>14</v>
      </c>
      <c r="JC156" s="2">
        <v>14.8</v>
      </c>
      <c r="JD156" s="2">
        <v>16.399999999999999</v>
      </c>
      <c r="JE156" s="2">
        <v>20.5</v>
      </c>
      <c r="JF156" s="2">
        <v>15</v>
      </c>
      <c r="JG156" s="2">
        <v>13.9</v>
      </c>
      <c r="JH156" s="2">
        <v>14.2</v>
      </c>
      <c r="JI156" s="2">
        <v>13.8</v>
      </c>
      <c r="JJ156" s="2">
        <v>13.2</v>
      </c>
      <c r="JK156" s="2">
        <v>12.8</v>
      </c>
      <c r="JL156" s="2">
        <v>11.8</v>
      </c>
      <c r="JM156" s="2">
        <v>13</v>
      </c>
      <c r="JN156" s="2">
        <v>14.8</v>
      </c>
      <c r="JO156" s="2">
        <v>16.5</v>
      </c>
      <c r="JP156" s="2">
        <v>16.600000000000001</v>
      </c>
      <c r="JQ156" s="2">
        <v>21.6</v>
      </c>
      <c r="JR156" s="2">
        <v>15.3</v>
      </c>
      <c r="JS156" s="2">
        <v>12.3</v>
      </c>
      <c r="JT156" s="2">
        <v>13.5</v>
      </c>
      <c r="JU156" s="2">
        <v>13.7</v>
      </c>
      <c r="JV156" s="2">
        <v>13.6</v>
      </c>
      <c r="JW156" s="2">
        <v>11.6</v>
      </c>
      <c r="JX156" s="2">
        <v>12.6</v>
      </c>
      <c r="JY156" s="2">
        <v>13.5</v>
      </c>
      <c r="JZ156" s="2">
        <v>15.6</v>
      </c>
      <c r="KA156" s="2">
        <v>18</v>
      </c>
      <c r="KB156" s="2">
        <v>19.2</v>
      </c>
      <c r="KC156" s="2">
        <v>24</v>
      </c>
      <c r="KD156" s="2">
        <v>15.5</v>
      </c>
      <c r="KE156" s="2">
        <v>14.3</v>
      </c>
      <c r="KF156" s="2">
        <v>14.9</v>
      </c>
      <c r="KG156" s="2">
        <v>16.100000000000001</v>
      </c>
      <c r="KH156" s="2">
        <v>13.4</v>
      </c>
      <c r="KI156" s="2">
        <v>13.6</v>
      </c>
      <c r="KJ156" s="2">
        <v>13.2</v>
      </c>
      <c r="KK156" s="2">
        <v>15.2</v>
      </c>
      <c r="KL156" s="2">
        <v>17.399999999999999</v>
      </c>
      <c r="KM156" s="2">
        <v>19.600000000000001</v>
      </c>
      <c r="KN156" s="2">
        <v>18.7</v>
      </c>
      <c r="KO156" s="2">
        <v>23.9</v>
      </c>
      <c r="KP156" s="2">
        <v>17.600000000000001</v>
      </c>
      <c r="KQ156" s="2">
        <v>15</v>
      </c>
      <c r="KR156" s="2">
        <v>16.2</v>
      </c>
      <c r="KS156" s="2">
        <v>15.9</v>
      </c>
      <c r="KT156" s="2">
        <v>15.3</v>
      </c>
      <c r="KU156" s="2">
        <v>14.8</v>
      </c>
      <c r="KV156" s="2">
        <v>14</v>
      </c>
      <c r="KW156" s="2">
        <v>15.9</v>
      </c>
      <c r="KX156" s="2">
        <v>18.899999999999999</v>
      </c>
      <c r="KY156" s="2">
        <v>20.5</v>
      </c>
      <c r="KZ156" s="2">
        <v>20.8</v>
      </c>
      <c r="LA156" s="2">
        <v>24.4</v>
      </c>
      <c r="LB156" s="2">
        <v>18.8</v>
      </c>
      <c r="LC156" s="2">
        <v>16.399999999999999</v>
      </c>
      <c r="LD156" s="2">
        <v>18.100000000000001</v>
      </c>
      <c r="LE156" s="2">
        <v>16.5</v>
      </c>
      <c r="LF156" s="2">
        <v>16.3</v>
      </c>
      <c r="LG156" s="2">
        <v>15.6</v>
      </c>
      <c r="LH156" s="2">
        <v>15.3</v>
      </c>
      <c r="LI156" s="2">
        <v>17.5</v>
      </c>
      <c r="LJ156" s="2">
        <v>19.5</v>
      </c>
      <c r="LK156" s="2">
        <v>21.7</v>
      </c>
      <c r="LL156" s="2">
        <v>24.2</v>
      </c>
      <c r="LM156" s="2">
        <v>28.9</v>
      </c>
      <c r="LN156" s="2">
        <v>23.4</v>
      </c>
      <c r="LO156" s="2">
        <v>18.2</v>
      </c>
      <c r="LP156" s="2">
        <v>20.8</v>
      </c>
      <c r="LQ156" s="2">
        <v>21.5</v>
      </c>
      <c r="LR156" s="2">
        <v>21.2</v>
      </c>
      <c r="LS156" s="2">
        <v>18.3</v>
      </c>
      <c r="LT156" s="2">
        <v>18.7</v>
      </c>
      <c r="LU156" s="2">
        <v>22.2</v>
      </c>
      <c r="LV156" s="2">
        <v>25.5</v>
      </c>
      <c r="LW156" s="2">
        <v>25.3</v>
      </c>
      <c r="LX156" s="2">
        <v>27.5</v>
      </c>
      <c r="LY156" s="2">
        <v>25.9</v>
      </c>
      <c r="LZ156" s="2">
        <v>23.5</v>
      </c>
      <c r="MA156" s="2">
        <v>17.600000000000001</v>
      </c>
      <c r="MB156" s="2">
        <v>21.9</v>
      </c>
      <c r="MC156" s="2">
        <v>19.5</v>
      </c>
      <c r="MD156" s="2">
        <v>18.7</v>
      </c>
      <c r="ME156" s="2">
        <v>19.2</v>
      </c>
      <c r="MF156" s="2">
        <v>18.3</v>
      </c>
      <c r="MG156" s="2">
        <v>19.2</v>
      </c>
      <c r="MH156" s="2">
        <v>23.1</v>
      </c>
      <c r="MI156" s="2">
        <v>24.8</v>
      </c>
      <c r="MJ156" s="2">
        <v>24.8</v>
      </c>
      <c r="MK156" s="2">
        <v>25.7</v>
      </c>
      <c r="ML156" s="2">
        <v>23.9</v>
      </c>
      <c r="MM156" s="2">
        <v>19.5</v>
      </c>
      <c r="MN156" s="2">
        <v>21.5</v>
      </c>
      <c r="MO156" s="2">
        <v>20.8</v>
      </c>
      <c r="MP156" s="2">
        <v>19.5</v>
      </c>
    </row>
    <row r="157" spans="1:354" x14ac:dyDescent="0.25">
      <c r="A157" t="s">
        <v>155</v>
      </c>
      <c r="B157" s="12" t="s">
        <v>375</v>
      </c>
      <c r="C157" t="s">
        <v>217</v>
      </c>
      <c r="D157" t="str">
        <f t="shared" si="2"/>
        <v>Household goods retailing</v>
      </c>
      <c r="E157" s="2">
        <v>9.6999999999999993</v>
      </c>
      <c r="F157" s="2">
        <v>11.1</v>
      </c>
      <c r="G157" s="2">
        <v>9.9</v>
      </c>
      <c r="H157" s="2">
        <v>10.199999999999999</v>
      </c>
      <c r="I157" s="2">
        <v>10.1</v>
      </c>
      <c r="J157" s="2">
        <v>10</v>
      </c>
      <c r="K157" s="2">
        <v>11.9</v>
      </c>
      <c r="L157" s="2">
        <v>13.6</v>
      </c>
      <c r="M157" s="2">
        <v>19.7</v>
      </c>
      <c r="N157" s="2">
        <v>10.6</v>
      </c>
      <c r="O157" s="2">
        <v>10.3</v>
      </c>
      <c r="P157" s="2">
        <v>12</v>
      </c>
      <c r="Q157" s="2">
        <v>10.6</v>
      </c>
      <c r="R157" s="2">
        <v>11.6</v>
      </c>
      <c r="S157" s="2">
        <v>10.3</v>
      </c>
      <c r="T157" s="2">
        <v>10.8</v>
      </c>
      <c r="U157" s="2">
        <v>10.7</v>
      </c>
      <c r="V157" s="2">
        <v>10.9</v>
      </c>
      <c r="W157" s="2">
        <v>11.7</v>
      </c>
      <c r="X157" s="2">
        <v>13.1</v>
      </c>
      <c r="Y157" s="2">
        <v>18.2</v>
      </c>
      <c r="Z157" s="2">
        <v>10.6</v>
      </c>
      <c r="AA157" s="2">
        <v>11.4</v>
      </c>
      <c r="AB157" s="2">
        <v>12.7</v>
      </c>
      <c r="AC157" s="2">
        <v>12</v>
      </c>
      <c r="AD157" s="2">
        <v>14.5</v>
      </c>
      <c r="AE157" s="2">
        <v>13.1</v>
      </c>
      <c r="AF157" s="2">
        <v>13.2</v>
      </c>
      <c r="AG157" s="2">
        <v>12.5</v>
      </c>
      <c r="AH157" s="2">
        <v>12.6</v>
      </c>
      <c r="AI157" s="2">
        <v>14.6</v>
      </c>
      <c r="AJ157" s="2">
        <v>16</v>
      </c>
      <c r="AK157" s="2">
        <v>19.899999999999999</v>
      </c>
      <c r="AL157" s="2">
        <v>13.8</v>
      </c>
      <c r="AM157" s="2">
        <v>13.1</v>
      </c>
      <c r="AN157" s="2">
        <v>14.2</v>
      </c>
      <c r="AO157" s="2">
        <v>14.1</v>
      </c>
      <c r="AP157" s="2">
        <v>16.899999999999999</v>
      </c>
      <c r="AQ157" s="2">
        <v>14.5</v>
      </c>
      <c r="AR157" s="2">
        <v>16.100000000000001</v>
      </c>
      <c r="AS157" s="2">
        <v>15.7</v>
      </c>
      <c r="AT157" s="2">
        <v>15.8</v>
      </c>
      <c r="AU157" s="2">
        <v>15.9</v>
      </c>
      <c r="AV157" s="2">
        <v>17.7</v>
      </c>
      <c r="AW157" s="2">
        <v>26.5</v>
      </c>
      <c r="AX157" s="2">
        <v>13.1</v>
      </c>
      <c r="AY157" s="2">
        <v>13.9</v>
      </c>
      <c r="AZ157" s="2">
        <v>13</v>
      </c>
      <c r="BA157" s="2">
        <v>13.5</v>
      </c>
      <c r="BB157" s="2">
        <v>16.399999999999999</v>
      </c>
      <c r="BC157" s="2">
        <v>15.1</v>
      </c>
      <c r="BD157" s="2">
        <v>16.7</v>
      </c>
      <c r="BE157" s="2">
        <v>16.600000000000001</v>
      </c>
      <c r="BF157" s="2">
        <v>17.2</v>
      </c>
      <c r="BG157" s="2">
        <v>16.3</v>
      </c>
      <c r="BH157" s="2">
        <v>16.600000000000001</v>
      </c>
      <c r="BI157" s="2">
        <v>24.6</v>
      </c>
      <c r="BJ157" s="2">
        <v>13.5</v>
      </c>
      <c r="BK157" s="2">
        <v>12.6</v>
      </c>
      <c r="BL157" s="2">
        <v>14.7</v>
      </c>
      <c r="BM157" s="2">
        <v>14.2</v>
      </c>
      <c r="BN157" s="2">
        <v>15.7</v>
      </c>
      <c r="BO157" s="2">
        <v>14.8</v>
      </c>
      <c r="BP157" s="2">
        <v>16.7</v>
      </c>
      <c r="BQ157" s="2">
        <v>16.100000000000001</v>
      </c>
      <c r="BR157" s="2">
        <v>16.2</v>
      </c>
      <c r="BS157" s="2">
        <v>16.899999999999999</v>
      </c>
      <c r="BT157" s="2">
        <v>16.2</v>
      </c>
      <c r="BU157" s="2">
        <v>23.6</v>
      </c>
      <c r="BV157" s="2">
        <v>13</v>
      </c>
      <c r="BW157" s="2">
        <v>14.5</v>
      </c>
      <c r="BX157" s="2">
        <v>15.7</v>
      </c>
      <c r="BY157" s="2">
        <v>14.7</v>
      </c>
      <c r="BZ157" s="2">
        <v>16.5</v>
      </c>
      <c r="CA157" s="2">
        <v>18.899999999999999</v>
      </c>
      <c r="CB157" s="2">
        <v>17.600000000000001</v>
      </c>
      <c r="CC157" s="2">
        <v>18.8</v>
      </c>
      <c r="CD157" s="2">
        <v>18.899999999999999</v>
      </c>
      <c r="CE157" s="2">
        <v>19.399999999999999</v>
      </c>
      <c r="CF157" s="2">
        <v>21.4</v>
      </c>
      <c r="CG157" s="2">
        <v>34.5</v>
      </c>
      <c r="CH157" s="2">
        <v>18.3</v>
      </c>
      <c r="CI157" s="2">
        <v>19</v>
      </c>
      <c r="CJ157" s="2">
        <v>17.3</v>
      </c>
      <c r="CK157" s="2">
        <v>17.5</v>
      </c>
      <c r="CL157" s="2">
        <v>18.399999999999999</v>
      </c>
      <c r="CM157" s="2">
        <v>18.2</v>
      </c>
      <c r="CN157" s="2">
        <v>16.5</v>
      </c>
      <c r="CO157" s="2">
        <v>17.100000000000001</v>
      </c>
      <c r="CP157" s="2">
        <v>17.899999999999999</v>
      </c>
      <c r="CQ157" s="2">
        <v>18.8</v>
      </c>
      <c r="CR157" s="2">
        <v>19.3</v>
      </c>
      <c r="CS157" s="2">
        <v>25.6</v>
      </c>
      <c r="CT157" s="2">
        <v>18.7</v>
      </c>
      <c r="CU157" s="2">
        <v>17.7</v>
      </c>
      <c r="CV157" s="2">
        <v>19.3</v>
      </c>
      <c r="CW157" s="2">
        <v>20.6</v>
      </c>
      <c r="CX157" s="2">
        <v>22.9</v>
      </c>
      <c r="CY157" s="2">
        <v>23</v>
      </c>
      <c r="CZ157" s="2">
        <v>20.5</v>
      </c>
      <c r="DA157" s="2">
        <v>21.1</v>
      </c>
      <c r="DB157" s="2">
        <v>20.3</v>
      </c>
      <c r="DC157" s="2">
        <v>22</v>
      </c>
      <c r="DD157" s="2">
        <v>22.4</v>
      </c>
      <c r="DE157" s="2">
        <v>26.6</v>
      </c>
      <c r="DF157" s="2">
        <v>20</v>
      </c>
      <c r="DG157" s="2">
        <v>19</v>
      </c>
      <c r="DH157" s="2">
        <v>21.3</v>
      </c>
      <c r="DI157" s="2">
        <v>22</v>
      </c>
      <c r="DJ157" s="2">
        <v>22.4</v>
      </c>
      <c r="DK157" s="2">
        <v>22.8</v>
      </c>
      <c r="DL157" s="2">
        <v>22.4</v>
      </c>
      <c r="DM157" s="2">
        <v>23.9</v>
      </c>
      <c r="DN157" s="2">
        <v>22.8</v>
      </c>
      <c r="DO157" s="2">
        <v>25.3</v>
      </c>
      <c r="DP157" s="2">
        <v>23.8</v>
      </c>
      <c r="DQ157" s="2">
        <v>28.9</v>
      </c>
      <c r="DR157" s="2">
        <v>24</v>
      </c>
      <c r="DS157" s="2">
        <v>21.1</v>
      </c>
      <c r="DT157" s="2">
        <v>22.7</v>
      </c>
      <c r="DU157" s="2">
        <v>24</v>
      </c>
      <c r="DV157" s="2">
        <v>24.3</v>
      </c>
      <c r="DW157" s="2">
        <v>25.2</v>
      </c>
      <c r="DX157" s="2">
        <v>25.5</v>
      </c>
      <c r="DY157" s="2">
        <v>24.7</v>
      </c>
      <c r="DZ157" s="2">
        <v>25.1</v>
      </c>
      <c r="EA157" s="2">
        <v>25.2</v>
      </c>
      <c r="EB157" s="2">
        <v>26</v>
      </c>
      <c r="EC157" s="2">
        <v>36.1</v>
      </c>
      <c r="ED157" s="2">
        <v>22.9</v>
      </c>
      <c r="EE157" s="2">
        <v>21.2</v>
      </c>
      <c r="EF157" s="2">
        <v>25.6</v>
      </c>
      <c r="EG157" s="2">
        <v>25.5</v>
      </c>
      <c r="EH157" s="2">
        <v>26.4</v>
      </c>
      <c r="EI157" s="2">
        <v>24.4</v>
      </c>
      <c r="EJ157" s="2">
        <v>23.8</v>
      </c>
      <c r="EK157" s="2">
        <v>23.5</v>
      </c>
      <c r="EL157" s="2">
        <v>23</v>
      </c>
      <c r="EM157" s="2">
        <v>24.6</v>
      </c>
      <c r="EN157" s="2">
        <v>25.9</v>
      </c>
      <c r="EO157" s="2">
        <v>37.1</v>
      </c>
      <c r="EP157" s="2">
        <v>23.2</v>
      </c>
      <c r="EQ157" s="2">
        <v>22.3</v>
      </c>
      <c r="ER157" s="2">
        <v>24.1</v>
      </c>
      <c r="ES157" s="2">
        <v>22.3</v>
      </c>
      <c r="ET157" s="2">
        <v>24.3</v>
      </c>
      <c r="EU157" s="2">
        <v>22.1</v>
      </c>
      <c r="EV157" s="2">
        <v>24.4</v>
      </c>
      <c r="EW157" s="2">
        <v>28.7</v>
      </c>
      <c r="EX157" s="2">
        <v>25.1</v>
      </c>
      <c r="EY157" s="2">
        <v>29.4</v>
      </c>
      <c r="EZ157" s="2">
        <v>27.5</v>
      </c>
      <c r="FA157" s="2">
        <v>35.4</v>
      </c>
      <c r="FB157" s="2">
        <v>24.3</v>
      </c>
      <c r="FC157" s="2">
        <v>23.2</v>
      </c>
      <c r="FD157" s="2">
        <v>26.4</v>
      </c>
      <c r="FE157" s="2">
        <v>23.8</v>
      </c>
      <c r="FF157" s="2">
        <v>24.8</v>
      </c>
      <c r="FG157" s="2">
        <v>24.9</v>
      </c>
      <c r="FH157" s="2">
        <v>25.3</v>
      </c>
      <c r="FI157" s="2">
        <v>24.5</v>
      </c>
      <c r="FJ157" s="2">
        <v>25</v>
      </c>
      <c r="FK157" s="2">
        <v>25.4</v>
      </c>
      <c r="FL157" s="2">
        <v>26.1</v>
      </c>
      <c r="FM157" s="2">
        <v>33.799999999999997</v>
      </c>
      <c r="FN157" s="2">
        <v>24.8</v>
      </c>
      <c r="FO157" s="2">
        <v>21.7</v>
      </c>
      <c r="FP157" s="2">
        <v>23.9</v>
      </c>
      <c r="FQ157" s="2">
        <v>24.6</v>
      </c>
      <c r="FR157" s="2">
        <v>24.7</v>
      </c>
      <c r="FS157" s="2">
        <v>24.3</v>
      </c>
      <c r="FT157" s="2">
        <v>25.1</v>
      </c>
      <c r="FU157" s="2">
        <v>26</v>
      </c>
      <c r="FV157" s="2">
        <v>27.3</v>
      </c>
      <c r="FW157" s="2">
        <v>27.9</v>
      </c>
      <c r="FX157" s="2">
        <v>31.5</v>
      </c>
      <c r="FY157" s="2">
        <v>40.200000000000003</v>
      </c>
      <c r="FZ157" s="2">
        <v>30.6</v>
      </c>
      <c r="GA157" s="2">
        <v>27.5</v>
      </c>
      <c r="GB157" s="2">
        <v>28.4</v>
      </c>
      <c r="GC157" s="2">
        <v>29</v>
      </c>
      <c r="GD157" s="2">
        <v>30.8</v>
      </c>
      <c r="GE157" s="2">
        <v>31.6</v>
      </c>
      <c r="GF157" s="2">
        <v>34.799999999999997</v>
      </c>
      <c r="GG157" s="2">
        <v>32.5</v>
      </c>
      <c r="GH157" s="2">
        <v>31.9</v>
      </c>
      <c r="GI157" s="2">
        <v>35.6</v>
      </c>
      <c r="GJ157" s="2">
        <v>36.6</v>
      </c>
      <c r="GK157" s="2">
        <v>49.6</v>
      </c>
      <c r="GL157" s="2">
        <v>31.9</v>
      </c>
      <c r="GM157" s="2">
        <v>29</v>
      </c>
      <c r="GN157" s="2">
        <v>31</v>
      </c>
      <c r="GO157" s="2">
        <v>29.3</v>
      </c>
      <c r="GP157" s="2">
        <v>31.4</v>
      </c>
      <c r="GQ157" s="2">
        <v>29.4</v>
      </c>
      <c r="GR157" s="2">
        <v>34.4</v>
      </c>
      <c r="GS157" s="2">
        <v>32</v>
      </c>
      <c r="GT157" s="2">
        <v>33.200000000000003</v>
      </c>
      <c r="GU157" s="2">
        <v>34.6</v>
      </c>
      <c r="GV157" s="2">
        <v>35</v>
      </c>
      <c r="GW157" s="2">
        <v>46.5</v>
      </c>
      <c r="GX157" s="2">
        <v>33.1</v>
      </c>
      <c r="GY157" s="2">
        <v>31.2</v>
      </c>
      <c r="GZ157" s="2">
        <v>36.5</v>
      </c>
      <c r="HA157" s="2">
        <v>33.9</v>
      </c>
      <c r="HB157" s="2">
        <v>36</v>
      </c>
      <c r="HC157" s="2">
        <v>36.299999999999997</v>
      </c>
      <c r="HD157" s="2">
        <v>42.7</v>
      </c>
      <c r="HE157" s="2">
        <v>38.5</v>
      </c>
      <c r="HF157" s="2">
        <v>39.5</v>
      </c>
      <c r="HG157" s="2">
        <v>46.9</v>
      </c>
      <c r="HH157" s="2">
        <v>44.6</v>
      </c>
      <c r="HI157" s="2">
        <v>56</v>
      </c>
      <c r="HJ157" s="2">
        <v>43</v>
      </c>
      <c r="HK157" s="2">
        <v>42.4</v>
      </c>
      <c r="HL157" s="2">
        <v>46.9</v>
      </c>
      <c r="HM157" s="2">
        <v>42.6</v>
      </c>
      <c r="HN157" s="2">
        <v>49.6</v>
      </c>
      <c r="HO157" s="2">
        <v>61.1</v>
      </c>
      <c r="HP157" s="2">
        <v>41.7</v>
      </c>
      <c r="HQ157" s="2">
        <v>43.2</v>
      </c>
      <c r="HR157" s="2">
        <v>44.5</v>
      </c>
      <c r="HS157" s="2">
        <v>47.6</v>
      </c>
      <c r="HT157" s="2">
        <v>50.5</v>
      </c>
      <c r="HU157" s="2">
        <v>60.3</v>
      </c>
      <c r="HV157" s="2">
        <v>45.5</v>
      </c>
      <c r="HW157" s="2">
        <v>39.700000000000003</v>
      </c>
      <c r="HX157" s="2">
        <v>44.5</v>
      </c>
      <c r="HY157" s="2">
        <v>41.6</v>
      </c>
      <c r="HZ157" s="2">
        <v>44.7</v>
      </c>
      <c r="IA157" s="2">
        <v>46.2</v>
      </c>
      <c r="IB157" s="2">
        <v>50.7</v>
      </c>
      <c r="IC157" s="2">
        <v>50.4</v>
      </c>
      <c r="ID157" s="2">
        <v>50.7</v>
      </c>
      <c r="IE157" s="2">
        <v>52</v>
      </c>
      <c r="IF157" s="2">
        <v>54.4</v>
      </c>
      <c r="IG157" s="2">
        <v>65.400000000000006</v>
      </c>
      <c r="IH157" s="2">
        <v>51</v>
      </c>
      <c r="II157" s="2">
        <v>44.3</v>
      </c>
      <c r="IJ157" s="2">
        <v>50.4</v>
      </c>
      <c r="IK157" s="2">
        <v>50.6</v>
      </c>
      <c r="IL157" s="2">
        <v>52.3</v>
      </c>
      <c r="IM157" s="2">
        <v>51.9</v>
      </c>
      <c r="IN157" s="2">
        <v>47.7</v>
      </c>
      <c r="IO157" s="2">
        <v>50.9</v>
      </c>
      <c r="IP157" s="2">
        <v>48.6</v>
      </c>
      <c r="IQ157" s="2">
        <v>57</v>
      </c>
      <c r="IR157" s="2">
        <v>59.2</v>
      </c>
      <c r="IS157" s="2">
        <v>71</v>
      </c>
      <c r="IT157" s="2">
        <v>58.5</v>
      </c>
      <c r="IU157" s="2">
        <v>55</v>
      </c>
      <c r="IV157" s="2">
        <v>60.6</v>
      </c>
      <c r="IW157" s="2">
        <v>58.5</v>
      </c>
      <c r="IX157" s="2">
        <v>62.3</v>
      </c>
      <c r="IY157" s="2">
        <v>62</v>
      </c>
      <c r="IZ157" s="2">
        <v>60.5</v>
      </c>
      <c r="JA157" s="2">
        <v>60.5</v>
      </c>
      <c r="JB157" s="2">
        <v>61.5</v>
      </c>
      <c r="JC157" s="2">
        <v>63.1</v>
      </c>
      <c r="JD157" s="2">
        <v>67.3</v>
      </c>
      <c r="JE157" s="2">
        <v>83.7</v>
      </c>
      <c r="JF157" s="2">
        <v>64.7</v>
      </c>
      <c r="JG157" s="2">
        <v>56.5</v>
      </c>
      <c r="JH157" s="2">
        <v>62</v>
      </c>
      <c r="JI157" s="2">
        <v>58</v>
      </c>
      <c r="JJ157" s="2">
        <v>60.1</v>
      </c>
      <c r="JK157" s="2">
        <v>63.5</v>
      </c>
      <c r="JL157" s="2">
        <v>62.3</v>
      </c>
      <c r="JM157" s="2">
        <v>63</v>
      </c>
      <c r="JN157" s="2">
        <v>60.5</v>
      </c>
      <c r="JO157" s="2">
        <v>67.599999999999994</v>
      </c>
      <c r="JP157" s="2">
        <v>66.8</v>
      </c>
      <c r="JQ157" s="2">
        <v>85.4</v>
      </c>
      <c r="JR157" s="2">
        <v>64.7</v>
      </c>
      <c r="JS157" s="2">
        <v>56.2</v>
      </c>
      <c r="JT157" s="2">
        <v>60.1</v>
      </c>
      <c r="JU157" s="2">
        <v>58.5</v>
      </c>
      <c r="JV157" s="2">
        <v>60.1</v>
      </c>
      <c r="JW157" s="2">
        <v>63.9</v>
      </c>
      <c r="JX157" s="2">
        <v>67.5</v>
      </c>
      <c r="JY157" s="2">
        <v>68.400000000000006</v>
      </c>
      <c r="JZ157" s="2">
        <v>67.7</v>
      </c>
      <c r="KA157" s="2">
        <v>74.7</v>
      </c>
      <c r="KB157" s="2">
        <v>79.8</v>
      </c>
      <c r="KC157" s="2">
        <v>98.2</v>
      </c>
      <c r="KD157" s="2">
        <v>76.5</v>
      </c>
      <c r="KE157" s="2">
        <v>65.7</v>
      </c>
      <c r="KF157" s="2">
        <v>70.3</v>
      </c>
      <c r="KG157" s="2">
        <v>71.900000000000006</v>
      </c>
      <c r="KH157" s="2">
        <v>73.599999999999994</v>
      </c>
      <c r="KI157" s="2">
        <v>79.5</v>
      </c>
      <c r="KJ157" s="2">
        <v>77.2</v>
      </c>
      <c r="KK157" s="2">
        <v>78.099999999999994</v>
      </c>
      <c r="KL157" s="2">
        <v>83.6</v>
      </c>
      <c r="KM157" s="2">
        <v>85.4</v>
      </c>
      <c r="KN157" s="2">
        <v>91.3</v>
      </c>
      <c r="KO157" s="2">
        <v>114</v>
      </c>
      <c r="KP157" s="2">
        <v>79.2</v>
      </c>
      <c r="KQ157" s="2">
        <v>71.3</v>
      </c>
      <c r="KR157" s="2">
        <v>79.400000000000006</v>
      </c>
      <c r="KS157" s="2">
        <v>69.7</v>
      </c>
      <c r="KT157" s="2">
        <v>74.400000000000006</v>
      </c>
      <c r="KU157" s="2">
        <v>81.7</v>
      </c>
      <c r="KV157" s="2">
        <v>70.5</v>
      </c>
      <c r="KW157" s="2">
        <v>75.900000000000006</v>
      </c>
      <c r="KX157" s="2">
        <v>77.3</v>
      </c>
      <c r="KY157" s="2">
        <v>77.3</v>
      </c>
      <c r="KZ157" s="2">
        <v>80.599999999999994</v>
      </c>
      <c r="LA157" s="2">
        <v>98.8</v>
      </c>
      <c r="LB157" s="2">
        <v>73.3</v>
      </c>
      <c r="LC157" s="2">
        <v>64.7</v>
      </c>
      <c r="LD157" s="2">
        <v>67</v>
      </c>
      <c r="LE157" s="2">
        <v>65.3</v>
      </c>
      <c r="LF157" s="2">
        <v>68.3</v>
      </c>
      <c r="LG157" s="2">
        <v>71.400000000000006</v>
      </c>
      <c r="LH157" s="2">
        <v>66.900000000000006</v>
      </c>
      <c r="LI157" s="2">
        <v>70.2</v>
      </c>
      <c r="LJ157" s="2">
        <v>68.3</v>
      </c>
      <c r="LK157" s="2">
        <v>73.2</v>
      </c>
      <c r="LL157" s="2">
        <v>79.2</v>
      </c>
      <c r="LM157" s="2">
        <v>106.1</v>
      </c>
      <c r="LN157" s="2">
        <v>78.7</v>
      </c>
      <c r="LO157" s="2">
        <v>66.5</v>
      </c>
      <c r="LP157" s="2">
        <v>74.5</v>
      </c>
      <c r="LQ157" s="2">
        <v>72.2</v>
      </c>
      <c r="LR157" s="2">
        <v>77.599999999999994</v>
      </c>
      <c r="LS157" s="2">
        <v>81.7</v>
      </c>
      <c r="LT157" s="2">
        <v>73.5</v>
      </c>
      <c r="LU157" s="2">
        <v>77.2</v>
      </c>
      <c r="LV157" s="2">
        <v>77.599999999999994</v>
      </c>
      <c r="LW157" s="2">
        <v>81.5</v>
      </c>
      <c r="LX157" s="2">
        <v>83.8</v>
      </c>
      <c r="LY157" s="2">
        <v>105.6</v>
      </c>
      <c r="LZ157" s="2">
        <v>79.3</v>
      </c>
      <c r="MA157" s="2">
        <v>62.5</v>
      </c>
      <c r="MB157" s="2">
        <v>71.8</v>
      </c>
      <c r="MC157" s="2">
        <v>65.2</v>
      </c>
      <c r="MD157" s="2">
        <v>65.599999999999994</v>
      </c>
      <c r="ME157" s="2">
        <v>75.5</v>
      </c>
      <c r="MF157" s="2">
        <v>69.2</v>
      </c>
      <c r="MG157" s="2">
        <v>70.3</v>
      </c>
      <c r="MH157" s="2">
        <v>70.400000000000006</v>
      </c>
      <c r="MI157" s="2">
        <v>83.3</v>
      </c>
      <c r="MJ157" s="2">
        <v>85.5</v>
      </c>
      <c r="MK157" s="2">
        <v>106.6</v>
      </c>
      <c r="ML157" s="2">
        <v>85.3</v>
      </c>
      <c r="MM157" s="2">
        <v>65.599999999999994</v>
      </c>
      <c r="MN157" s="2">
        <v>72.3</v>
      </c>
      <c r="MO157" s="2">
        <v>67.900000000000006</v>
      </c>
      <c r="MP157" s="2">
        <v>69.400000000000006</v>
      </c>
    </row>
    <row r="158" spans="1:354" x14ac:dyDescent="0.25">
      <c r="A158" t="s">
        <v>156</v>
      </c>
      <c r="B158" s="12" t="s">
        <v>376</v>
      </c>
      <c r="C158" t="s">
        <v>217</v>
      </c>
      <c r="D158" t="str">
        <f t="shared" si="2"/>
        <v>Clothing retailing</v>
      </c>
      <c r="E158" s="2">
        <v>3.7</v>
      </c>
      <c r="F158" s="2">
        <v>3.8</v>
      </c>
      <c r="G158" s="2">
        <v>3.2</v>
      </c>
      <c r="H158" s="2">
        <v>3.4</v>
      </c>
      <c r="I158" s="2">
        <v>3.1</v>
      </c>
      <c r="J158" s="2">
        <v>3.4</v>
      </c>
      <c r="K158" s="2">
        <v>3.4</v>
      </c>
      <c r="L158" s="2">
        <v>3.6</v>
      </c>
      <c r="M158" s="2">
        <v>4.7</v>
      </c>
      <c r="N158" s="2">
        <v>2.7</v>
      </c>
      <c r="O158" s="2">
        <v>2.7</v>
      </c>
      <c r="P158" s="2">
        <v>3.8</v>
      </c>
      <c r="Q158" s="2">
        <v>4.7</v>
      </c>
      <c r="R158" s="2">
        <v>4.5999999999999996</v>
      </c>
      <c r="S158" s="2">
        <v>3.9</v>
      </c>
      <c r="T158" s="2">
        <v>4</v>
      </c>
      <c r="U158" s="2">
        <v>3.6</v>
      </c>
      <c r="V158" s="2">
        <v>3.6</v>
      </c>
      <c r="W158" s="2">
        <v>3.4</v>
      </c>
      <c r="X158" s="2">
        <v>3.7</v>
      </c>
      <c r="Y158" s="2">
        <v>5</v>
      </c>
      <c r="Z158" s="2">
        <v>3.4</v>
      </c>
      <c r="AA158" s="2">
        <v>3.3</v>
      </c>
      <c r="AB158" s="2">
        <v>4.4000000000000004</v>
      </c>
      <c r="AC158" s="2">
        <v>4.4000000000000004</v>
      </c>
      <c r="AD158" s="2">
        <v>4.8</v>
      </c>
      <c r="AE158" s="2">
        <v>4.2</v>
      </c>
      <c r="AF158" s="2">
        <v>4.5</v>
      </c>
      <c r="AG158" s="2">
        <v>4.2</v>
      </c>
      <c r="AH158" s="2">
        <v>3.3</v>
      </c>
      <c r="AI158" s="2">
        <v>4.5999999999999996</v>
      </c>
      <c r="AJ158" s="2">
        <v>4.8</v>
      </c>
      <c r="AK158" s="2">
        <v>5.6</v>
      </c>
      <c r="AL158" s="2">
        <v>3.3</v>
      </c>
      <c r="AM158" s="2">
        <v>3.3</v>
      </c>
      <c r="AN158" s="2">
        <v>4.0999999999999996</v>
      </c>
      <c r="AO158" s="2">
        <v>4.9000000000000004</v>
      </c>
      <c r="AP158" s="2">
        <v>5.6</v>
      </c>
      <c r="AQ158" s="2">
        <v>4.9000000000000004</v>
      </c>
      <c r="AR158" s="2">
        <v>5.2</v>
      </c>
      <c r="AS158" s="2">
        <v>4.5</v>
      </c>
      <c r="AT158" s="2">
        <v>4.4000000000000004</v>
      </c>
      <c r="AU158" s="2">
        <v>4.5999999999999996</v>
      </c>
      <c r="AV158" s="2">
        <v>4.5999999999999996</v>
      </c>
      <c r="AW158" s="2">
        <v>5.3</v>
      </c>
      <c r="AX158" s="2">
        <v>4.4000000000000004</v>
      </c>
      <c r="AY158" s="2">
        <v>3.8</v>
      </c>
      <c r="AZ158" s="2">
        <v>3.9</v>
      </c>
      <c r="BA158" s="2">
        <v>5.0999999999999996</v>
      </c>
      <c r="BB158" s="2">
        <v>5.9</v>
      </c>
      <c r="BC158" s="2">
        <v>4.8</v>
      </c>
      <c r="BD158" s="2">
        <v>5</v>
      </c>
      <c r="BE158" s="2">
        <v>5</v>
      </c>
      <c r="BF158" s="2">
        <v>4.7</v>
      </c>
      <c r="BG158" s="2">
        <v>4.7</v>
      </c>
      <c r="BH158" s="2">
        <v>4.7</v>
      </c>
      <c r="BI158" s="2">
        <v>6.9</v>
      </c>
      <c r="BJ158" s="2">
        <v>4</v>
      </c>
      <c r="BK158" s="2">
        <v>3.9</v>
      </c>
      <c r="BL158" s="2">
        <v>5.0999999999999996</v>
      </c>
      <c r="BM158" s="2">
        <v>5</v>
      </c>
      <c r="BN158" s="2">
        <v>5.6</v>
      </c>
      <c r="BO158" s="2">
        <v>5</v>
      </c>
      <c r="BP158" s="2">
        <v>5.6</v>
      </c>
      <c r="BQ158" s="2">
        <v>4.8</v>
      </c>
      <c r="BR158" s="2">
        <v>5</v>
      </c>
      <c r="BS158" s="2">
        <v>5.8</v>
      </c>
      <c r="BT158" s="2">
        <v>5.0999999999999996</v>
      </c>
      <c r="BU158" s="2">
        <v>8</v>
      </c>
      <c r="BV158" s="2">
        <v>4.9000000000000004</v>
      </c>
      <c r="BW158" s="2">
        <v>6</v>
      </c>
      <c r="BX158" s="2">
        <v>6</v>
      </c>
      <c r="BY158" s="2">
        <v>6.1</v>
      </c>
      <c r="BZ158" s="2">
        <v>6.7</v>
      </c>
      <c r="CA158" s="2">
        <v>6.6</v>
      </c>
      <c r="CB158" s="2">
        <v>6.9</v>
      </c>
      <c r="CC158" s="2">
        <v>6.6</v>
      </c>
      <c r="CD158" s="2">
        <v>5.9</v>
      </c>
      <c r="CE158" s="2">
        <v>5.2</v>
      </c>
      <c r="CF158" s="2">
        <v>5.7</v>
      </c>
      <c r="CG158" s="2">
        <v>8.6</v>
      </c>
      <c r="CH158" s="2">
        <v>6.9</v>
      </c>
      <c r="CI158" s="2">
        <v>5.4</v>
      </c>
      <c r="CJ158" s="2">
        <v>7.5</v>
      </c>
      <c r="CK158" s="2">
        <v>8</v>
      </c>
      <c r="CL158" s="2">
        <v>8.1999999999999993</v>
      </c>
      <c r="CM158" s="2">
        <v>8.8000000000000007</v>
      </c>
      <c r="CN158" s="2">
        <v>9.1999999999999993</v>
      </c>
      <c r="CO158" s="2">
        <v>8.1999999999999993</v>
      </c>
      <c r="CP158" s="2">
        <v>7.3</v>
      </c>
      <c r="CQ158" s="2">
        <v>7.2</v>
      </c>
      <c r="CR158" s="2">
        <v>7.4</v>
      </c>
      <c r="CS158" s="2">
        <v>8.5</v>
      </c>
      <c r="CT158" s="2">
        <v>5.7</v>
      </c>
      <c r="CU158" s="2">
        <v>4.8</v>
      </c>
      <c r="CV158" s="2">
        <v>6</v>
      </c>
      <c r="CW158" s="2">
        <v>7.1</v>
      </c>
      <c r="CX158" s="2">
        <v>7.8</v>
      </c>
      <c r="CY158" s="2">
        <v>7.9</v>
      </c>
      <c r="CZ158" s="2">
        <v>7.9</v>
      </c>
      <c r="DA158" s="2">
        <v>7.1</v>
      </c>
      <c r="DB158" s="2">
        <v>6.4</v>
      </c>
      <c r="DC158" s="2">
        <v>6.4</v>
      </c>
      <c r="DD158" s="2">
        <v>6.4</v>
      </c>
      <c r="DE158" s="2">
        <v>8.8000000000000007</v>
      </c>
      <c r="DF158" s="2">
        <v>5.9</v>
      </c>
      <c r="DG158" s="2">
        <v>5</v>
      </c>
      <c r="DH158" s="2">
        <v>5.9</v>
      </c>
      <c r="DI158" s="2">
        <v>7.7</v>
      </c>
      <c r="DJ158" s="2">
        <v>7.3</v>
      </c>
      <c r="DK158" s="2">
        <v>6.8</v>
      </c>
      <c r="DL158" s="2">
        <v>7.1</v>
      </c>
      <c r="DM158" s="2">
        <v>6</v>
      </c>
      <c r="DN158" s="2">
        <v>6.3</v>
      </c>
      <c r="DO158" s="2">
        <v>7.5</v>
      </c>
      <c r="DP158" s="2">
        <v>7.4</v>
      </c>
      <c r="DQ158" s="2">
        <v>10.8</v>
      </c>
      <c r="DR158" s="2">
        <v>6.7</v>
      </c>
      <c r="DS158" s="2">
        <v>6.2</v>
      </c>
      <c r="DT158" s="2">
        <v>7.3</v>
      </c>
      <c r="DU158" s="2">
        <v>7.4</v>
      </c>
      <c r="DV158" s="2">
        <v>7.6</v>
      </c>
      <c r="DW158" s="2">
        <v>7.4</v>
      </c>
      <c r="DX158" s="2">
        <v>7.4</v>
      </c>
      <c r="DY158" s="2">
        <v>6.3</v>
      </c>
      <c r="DZ158" s="2">
        <v>6.2</v>
      </c>
      <c r="EA158" s="2">
        <v>7.8</v>
      </c>
      <c r="EB158" s="2">
        <v>7.3</v>
      </c>
      <c r="EC158" s="2">
        <v>11.6</v>
      </c>
      <c r="ED158" s="2">
        <v>6.3</v>
      </c>
      <c r="EE158" s="2">
        <v>5.9</v>
      </c>
      <c r="EF158" s="2">
        <v>7.5</v>
      </c>
      <c r="EG158" s="2">
        <v>8.1</v>
      </c>
      <c r="EH158" s="2">
        <v>9</v>
      </c>
      <c r="EI158" s="2">
        <v>8</v>
      </c>
      <c r="EJ158" s="2">
        <v>7.7</v>
      </c>
      <c r="EK158" s="2">
        <v>6.4</v>
      </c>
      <c r="EL158" s="2">
        <v>7.4</v>
      </c>
      <c r="EM158" s="2">
        <v>7.2</v>
      </c>
      <c r="EN158" s="2">
        <v>7.5</v>
      </c>
      <c r="EO158" s="2">
        <v>12.6</v>
      </c>
      <c r="EP158" s="2">
        <v>7.2</v>
      </c>
      <c r="EQ158" s="2">
        <v>6.8</v>
      </c>
      <c r="ER158" s="2">
        <v>7.4</v>
      </c>
      <c r="ES158" s="2">
        <v>8</v>
      </c>
      <c r="ET158" s="2">
        <v>7.8</v>
      </c>
      <c r="EU158" s="2">
        <v>7</v>
      </c>
      <c r="EV158" s="2">
        <v>6.7</v>
      </c>
      <c r="EW158" s="2">
        <v>6.1</v>
      </c>
      <c r="EX158" s="2">
        <v>7.1</v>
      </c>
      <c r="EY158" s="2">
        <v>6.9</v>
      </c>
      <c r="EZ158" s="2">
        <v>7.2</v>
      </c>
      <c r="FA158" s="2">
        <v>10.199999999999999</v>
      </c>
      <c r="FB158" s="2">
        <v>6.2</v>
      </c>
      <c r="FC158" s="2">
        <v>6.1</v>
      </c>
      <c r="FD158" s="2">
        <v>7.2</v>
      </c>
      <c r="FE158" s="2">
        <v>8.3000000000000007</v>
      </c>
      <c r="FF158" s="2">
        <v>7.9</v>
      </c>
      <c r="FG158" s="2">
        <v>8.3000000000000007</v>
      </c>
      <c r="FH158" s="2">
        <v>7.9</v>
      </c>
      <c r="FI158" s="2">
        <v>7.4</v>
      </c>
      <c r="FJ158" s="2">
        <v>8.4</v>
      </c>
      <c r="FK158" s="2">
        <v>8.1</v>
      </c>
      <c r="FL158" s="2">
        <v>8.4</v>
      </c>
      <c r="FM158" s="2">
        <v>13.1</v>
      </c>
      <c r="FN158" s="2">
        <v>7.9</v>
      </c>
      <c r="FO158" s="2">
        <v>6.8</v>
      </c>
      <c r="FP158" s="2">
        <v>8.1</v>
      </c>
      <c r="FQ158" s="2">
        <v>9.1</v>
      </c>
      <c r="FR158" s="2">
        <v>9.3000000000000007</v>
      </c>
      <c r="FS158" s="2">
        <v>8.8000000000000007</v>
      </c>
      <c r="FT158" s="2">
        <v>9</v>
      </c>
      <c r="FU158" s="2">
        <v>8.1</v>
      </c>
      <c r="FV158" s="2">
        <v>8.6999999999999993</v>
      </c>
      <c r="FW158" s="2">
        <v>8.9</v>
      </c>
      <c r="FX158" s="2">
        <v>8.1</v>
      </c>
      <c r="FY158" s="2">
        <v>12.4</v>
      </c>
      <c r="FZ158" s="2">
        <v>7</v>
      </c>
      <c r="GA158" s="2">
        <v>6.4</v>
      </c>
      <c r="GB158" s="2">
        <v>7.1</v>
      </c>
      <c r="GC158" s="2">
        <v>8.6</v>
      </c>
      <c r="GD158" s="2">
        <v>9.6999999999999993</v>
      </c>
      <c r="GE158" s="2">
        <v>7.9</v>
      </c>
      <c r="GF158" s="2">
        <v>8.9</v>
      </c>
      <c r="GG158" s="2">
        <v>8.1</v>
      </c>
      <c r="GH158" s="2">
        <v>7.5</v>
      </c>
      <c r="GI158" s="2">
        <v>7.4</v>
      </c>
      <c r="GJ158" s="2">
        <v>7.7</v>
      </c>
      <c r="GK158" s="2">
        <v>11.9</v>
      </c>
      <c r="GL158" s="2">
        <v>6.3</v>
      </c>
      <c r="GM158" s="2">
        <v>5.6</v>
      </c>
      <c r="GN158" s="2">
        <v>6.3</v>
      </c>
      <c r="GO158" s="2">
        <v>7.8</v>
      </c>
      <c r="GP158" s="2">
        <v>9.1</v>
      </c>
      <c r="GQ158" s="2">
        <v>7.7</v>
      </c>
      <c r="GR158" s="2">
        <v>8.6999999999999993</v>
      </c>
      <c r="GS158" s="2">
        <v>7.1</v>
      </c>
      <c r="GT158" s="2">
        <v>7.5</v>
      </c>
      <c r="GU158" s="2">
        <v>7.4</v>
      </c>
      <c r="GV158" s="2">
        <v>7.4</v>
      </c>
      <c r="GW158" s="2">
        <v>11.6</v>
      </c>
      <c r="GX158" s="2">
        <v>6.7</v>
      </c>
      <c r="GY158" s="2">
        <v>6.4</v>
      </c>
      <c r="GZ158" s="2">
        <v>7.3</v>
      </c>
      <c r="HA158" s="2">
        <v>8.6999999999999993</v>
      </c>
      <c r="HB158" s="2">
        <v>8.5</v>
      </c>
      <c r="HC158" s="2">
        <v>8.1999999999999993</v>
      </c>
      <c r="HD158" s="2">
        <v>8.1999999999999993</v>
      </c>
      <c r="HE158" s="2">
        <v>8.6</v>
      </c>
      <c r="HF158" s="2">
        <v>7.5</v>
      </c>
      <c r="HG158" s="2">
        <v>7.8</v>
      </c>
      <c r="HH158" s="2">
        <v>8.1</v>
      </c>
      <c r="HI158" s="2">
        <v>12.6</v>
      </c>
      <c r="HJ158" s="2">
        <v>8.4</v>
      </c>
      <c r="HK158" s="2">
        <v>7.1</v>
      </c>
      <c r="HL158" s="2">
        <v>8.5</v>
      </c>
      <c r="HM158" s="2">
        <v>9.8000000000000007</v>
      </c>
      <c r="HN158" s="2">
        <v>10</v>
      </c>
      <c r="HO158" s="2">
        <v>10.8</v>
      </c>
      <c r="HP158" s="2">
        <v>8.3000000000000007</v>
      </c>
      <c r="HQ158" s="2">
        <v>7.2</v>
      </c>
      <c r="HR158" s="2">
        <v>8.6999999999999993</v>
      </c>
      <c r="HS158" s="2">
        <v>9.1999999999999993</v>
      </c>
      <c r="HT158" s="2">
        <v>9.9</v>
      </c>
      <c r="HU158" s="2">
        <v>15.3</v>
      </c>
      <c r="HV158" s="2">
        <v>9.9</v>
      </c>
      <c r="HW158" s="2">
        <v>9.1</v>
      </c>
      <c r="HX158" s="2">
        <v>11.4</v>
      </c>
      <c r="HY158" s="2">
        <v>11.6</v>
      </c>
      <c r="HZ158" s="2">
        <v>12.4</v>
      </c>
      <c r="IA158" s="2">
        <v>12.5</v>
      </c>
      <c r="IB158" s="2">
        <v>11.7</v>
      </c>
      <c r="IC158" s="2">
        <v>10.9</v>
      </c>
      <c r="ID158" s="2">
        <v>10.8</v>
      </c>
      <c r="IE158" s="2">
        <v>11.7</v>
      </c>
      <c r="IF158" s="2">
        <v>12.3</v>
      </c>
      <c r="IG158" s="2">
        <v>17.3</v>
      </c>
      <c r="IH158" s="2">
        <v>11.6</v>
      </c>
      <c r="II158" s="2">
        <v>11.2</v>
      </c>
      <c r="IJ158" s="2">
        <v>11.7</v>
      </c>
      <c r="IK158" s="2">
        <v>13.1</v>
      </c>
      <c r="IL158" s="2">
        <v>14.5</v>
      </c>
      <c r="IM158" s="2">
        <v>13.1</v>
      </c>
      <c r="IN158" s="2">
        <v>11.5</v>
      </c>
      <c r="IO158" s="2">
        <v>11.8</v>
      </c>
      <c r="IP158" s="2">
        <v>10.9</v>
      </c>
      <c r="IQ158" s="2">
        <v>11.5</v>
      </c>
      <c r="IR158" s="2">
        <v>12.6</v>
      </c>
      <c r="IS158" s="2">
        <v>16.399999999999999</v>
      </c>
      <c r="IT158" s="2">
        <v>10.1</v>
      </c>
      <c r="IU158" s="2">
        <v>9.8000000000000007</v>
      </c>
      <c r="IV158" s="2">
        <v>12.7</v>
      </c>
      <c r="IW158" s="2">
        <v>13.3</v>
      </c>
      <c r="IX158" s="2">
        <v>13.3</v>
      </c>
      <c r="IY158" s="2">
        <v>13.1</v>
      </c>
      <c r="IZ158" s="2">
        <v>12.3</v>
      </c>
      <c r="JA158" s="2">
        <v>12.1</v>
      </c>
      <c r="JB158" s="2">
        <v>11.9</v>
      </c>
      <c r="JC158" s="2">
        <v>12.4</v>
      </c>
      <c r="JD158" s="2">
        <v>12.9</v>
      </c>
      <c r="JE158" s="2">
        <v>17.5</v>
      </c>
      <c r="JF158" s="2">
        <v>11.2</v>
      </c>
      <c r="JG158" s="2">
        <v>11.2</v>
      </c>
      <c r="JH158" s="2">
        <v>12.1</v>
      </c>
      <c r="JI158" s="2">
        <v>12.7</v>
      </c>
      <c r="JJ158" s="2">
        <v>13.8</v>
      </c>
      <c r="JK158" s="2">
        <v>13.4</v>
      </c>
      <c r="JL158" s="2">
        <v>11.8</v>
      </c>
      <c r="JM158" s="2">
        <v>11.5</v>
      </c>
      <c r="JN158" s="2">
        <v>12.7</v>
      </c>
      <c r="JO158" s="2">
        <v>13.4</v>
      </c>
      <c r="JP158" s="2">
        <v>13.5</v>
      </c>
      <c r="JQ158" s="2">
        <v>19.899999999999999</v>
      </c>
      <c r="JR158" s="2">
        <v>13.3</v>
      </c>
      <c r="JS158" s="2">
        <v>10.7</v>
      </c>
      <c r="JT158" s="2">
        <v>13.7</v>
      </c>
      <c r="JU158" s="2">
        <v>13.8</v>
      </c>
      <c r="JV158" s="2">
        <v>14.5</v>
      </c>
      <c r="JW158" s="2">
        <v>15.5</v>
      </c>
      <c r="JX158" s="2">
        <v>12.9</v>
      </c>
      <c r="JY158" s="2">
        <v>12.1</v>
      </c>
      <c r="JZ158" s="2">
        <v>14.6</v>
      </c>
      <c r="KA158" s="2">
        <v>15.9</v>
      </c>
      <c r="KB158" s="2">
        <v>16.100000000000001</v>
      </c>
      <c r="KC158" s="2">
        <v>22.1</v>
      </c>
      <c r="KD158" s="2">
        <v>13</v>
      </c>
      <c r="KE158" s="2">
        <v>12.4</v>
      </c>
      <c r="KF158" s="2">
        <v>15.6</v>
      </c>
      <c r="KG158" s="2">
        <v>17.100000000000001</v>
      </c>
      <c r="KH158" s="2">
        <v>16.3</v>
      </c>
      <c r="KI158" s="2">
        <v>16.2</v>
      </c>
      <c r="KJ158" s="2">
        <v>14.6</v>
      </c>
      <c r="KK158" s="2">
        <v>13.2</v>
      </c>
      <c r="KL158" s="2">
        <v>14.5</v>
      </c>
      <c r="KM158" s="2">
        <v>14.4</v>
      </c>
      <c r="KN158" s="2">
        <v>14.1</v>
      </c>
      <c r="KO158" s="2">
        <v>20.9</v>
      </c>
      <c r="KP158" s="2">
        <v>15.2</v>
      </c>
      <c r="KQ158" s="2">
        <v>15.5</v>
      </c>
      <c r="KR158" s="2">
        <v>19.899999999999999</v>
      </c>
      <c r="KS158" s="2">
        <v>18.5</v>
      </c>
      <c r="KT158" s="2">
        <v>18.899999999999999</v>
      </c>
      <c r="KU158" s="2">
        <v>19.7</v>
      </c>
      <c r="KV158" s="2">
        <v>18.7</v>
      </c>
      <c r="KW158" s="2">
        <v>17.2</v>
      </c>
      <c r="KX158" s="2">
        <v>18.3</v>
      </c>
      <c r="KY158" s="2">
        <v>19.8</v>
      </c>
      <c r="KZ158" s="2">
        <v>19.3</v>
      </c>
      <c r="LA158" s="2">
        <v>27.6</v>
      </c>
      <c r="LB158" s="2">
        <v>16</v>
      </c>
      <c r="LC158" s="2">
        <v>16.2</v>
      </c>
      <c r="LD158" s="2">
        <v>20.2</v>
      </c>
      <c r="LE158" s="2">
        <v>22.7</v>
      </c>
      <c r="LF158" s="2">
        <v>21.5</v>
      </c>
      <c r="LG158" s="2">
        <v>20.399999999999999</v>
      </c>
      <c r="LH158" s="2">
        <v>19.899999999999999</v>
      </c>
      <c r="LI158" s="2">
        <v>19</v>
      </c>
      <c r="LJ158" s="2">
        <v>20.6</v>
      </c>
      <c r="LK158" s="2">
        <v>22.3</v>
      </c>
      <c r="LL158" s="2">
        <v>24</v>
      </c>
      <c r="LM158" s="2">
        <v>33.200000000000003</v>
      </c>
      <c r="LN158" s="2">
        <v>21.1</v>
      </c>
      <c r="LO158" s="2">
        <v>18.899999999999999</v>
      </c>
      <c r="LP158" s="2">
        <v>22.6</v>
      </c>
      <c r="LQ158" s="2">
        <v>24.8</v>
      </c>
      <c r="LR158" s="2">
        <v>27.1</v>
      </c>
      <c r="LS158" s="2">
        <v>24.4</v>
      </c>
      <c r="LT158" s="2">
        <v>20.3</v>
      </c>
      <c r="LU158" s="2">
        <v>18.8</v>
      </c>
      <c r="LV158" s="2">
        <v>18.100000000000001</v>
      </c>
      <c r="LW158" s="2">
        <v>19.100000000000001</v>
      </c>
      <c r="LX158" s="2">
        <v>22.6</v>
      </c>
      <c r="LY158" s="2">
        <v>26.9</v>
      </c>
      <c r="LZ158" s="2">
        <v>17.100000000000001</v>
      </c>
      <c r="MA158" s="2">
        <v>15.2</v>
      </c>
      <c r="MB158" s="2">
        <v>18.600000000000001</v>
      </c>
      <c r="MC158" s="2">
        <v>18.8</v>
      </c>
      <c r="MD158" s="2">
        <v>19.2</v>
      </c>
      <c r="ME158" s="2">
        <v>18.7</v>
      </c>
      <c r="MF158" s="2">
        <v>18.100000000000001</v>
      </c>
      <c r="MG158" s="2">
        <v>15.9</v>
      </c>
      <c r="MH158" s="2">
        <v>17.3</v>
      </c>
      <c r="MI158" s="2">
        <v>18.399999999999999</v>
      </c>
      <c r="MJ158" s="2">
        <v>20</v>
      </c>
      <c r="MK158" s="2">
        <v>26.2</v>
      </c>
      <c r="ML158" s="2">
        <v>17.600000000000001</v>
      </c>
      <c r="MM158" s="2">
        <v>16.399999999999999</v>
      </c>
      <c r="MN158" s="2">
        <v>19.899999999999999</v>
      </c>
      <c r="MO158" s="2">
        <v>20.5</v>
      </c>
      <c r="MP158" s="2">
        <v>20.3</v>
      </c>
    </row>
    <row r="159" spans="1:354" x14ac:dyDescent="0.25">
      <c r="A159" t="s">
        <v>157</v>
      </c>
      <c r="B159" s="12" t="s">
        <v>377</v>
      </c>
      <c r="C159" t="s">
        <v>217</v>
      </c>
      <c r="D159" t="str">
        <f t="shared" si="2"/>
        <v>Footwear &amp; other personal accessory retailing</v>
      </c>
      <c r="E159" s="2">
        <v>2.2000000000000002</v>
      </c>
      <c r="F159" s="2">
        <v>2.1</v>
      </c>
      <c r="G159" s="2">
        <v>2</v>
      </c>
      <c r="H159" s="2">
        <v>2.1</v>
      </c>
      <c r="I159" s="2">
        <v>2</v>
      </c>
      <c r="J159" s="2">
        <v>2.2000000000000002</v>
      </c>
      <c r="K159" s="2">
        <v>2.2999999999999998</v>
      </c>
      <c r="L159" s="2">
        <v>2.6</v>
      </c>
      <c r="M159" s="2">
        <v>3.5</v>
      </c>
      <c r="N159" s="2">
        <v>1.9</v>
      </c>
      <c r="O159" s="2">
        <v>1.9</v>
      </c>
      <c r="P159" s="2">
        <v>2.5</v>
      </c>
      <c r="Q159" s="2">
        <v>2.7</v>
      </c>
      <c r="R159" s="2">
        <v>2.8</v>
      </c>
      <c r="S159" s="2">
        <v>2.2999999999999998</v>
      </c>
      <c r="T159" s="2">
        <v>2.5</v>
      </c>
      <c r="U159" s="2">
        <v>2.4</v>
      </c>
      <c r="V159" s="2">
        <v>2.5</v>
      </c>
      <c r="W159" s="2">
        <v>2.5</v>
      </c>
      <c r="X159" s="2">
        <v>2.8</v>
      </c>
      <c r="Y159" s="2">
        <v>4</v>
      </c>
      <c r="Z159" s="2">
        <v>2.1</v>
      </c>
      <c r="AA159" s="2">
        <v>2</v>
      </c>
      <c r="AB159" s="2">
        <v>2.5</v>
      </c>
      <c r="AC159" s="2">
        <v>2.4</v>
      </c>
      <c r="AD159" s="2">
        <v>2.6</v>
      </c>
      <c r="AE159" s="2">
        <v>2.5</v>
      </c>
      <c r="AF159" s="2">
        <v>2.5</v>
      </c>
      <c r="AG159" s="2">
        <v>2.7</v>
      </c>
      <c r="AH159" s="2">
        <v>2.5</v>
      </c>
      <c r="AI159" s="2">
        <v>2.9</v>
      </c>
      <c r="AJ159" s="2">
        <v>3</v>
      </c>
      <c r="AK159" s="2">
        <v>3.6</v>
      </c>
      <c r="AL159" s="2">
        <v>2.2999999999999998</v>
      </c>
      <c r="AM159" s="2">
        <v>2.1</v>
      </c>
      <c r="AN159" s="2">
        <v>2.4</v>
      </c>
      <c r="AO159" s="2">
        <v>3</v>
      </c>
      <c r="AP159" s="2">
        <v>3.2</v>
      </c>
      <c r="AQ159" s="2">
        <v>2.9</v>
      </c>
      <c r="AR159" s="2">
        <v>3</v>
      </c>
      <c r="AS159" s="2">
        <v>2.9</v>
      </c>
      <c r="AT159" s="2">
        <v>2.8</v>
      </c>
      <c r="AU159" s="2">
        <v>2.9</v>
      </c>
      <c r="AV159" s="2">
        <v>3</v>
      </c>
      <c r="AW159" s="2">
        <v>3.6</v>
      </c>
      <c r="AX159" s="2">
        <v>3</v>
      </c>
      <c r="AY159" s="2">
        <v>2.5</v>
      </c>
      <c r="AZ159" s="2">
        <v>3.1</v>
      </c>
      <c r="BA159" s="2">
        <v>3</v>
      </c>
      <c r="BB159" s="2">
        <v>3.4</v>
      </c>
      <c r="BC159" s="2">
        <v>2.7</v>
      </c>
      <c r="BD159" s="2">
        <v>3.4</v>
      </c>
      <c r="BE159" s="2">
        <v>3.3</v>
      </c>
      <c r="BF159" s="2">
        <v>3.3</v>
      </c>
      <c r="BG159" s="2">
        <v>3.4</v>
      </c>
      <c r="BH159" s="2">
        <v>3.4</v>
      </c>
      <c r="BI159" s="2">
        <v>4.5999999999999996</v>
      </c>
      <c r="BJ159" s="2">
        <v>3.1</v>
      </c>
      <c r="BK159" s="2">
        <v>2.8</v>
      </c>
      <c r="BL159" s="2">
        <v>3.3</v>
      </c>
      <c r="BM159" s="2">
        <v>3.4</v>
      </c>
      <c r="BN159" s="2">
        <v>3.6</v>
      </c>
      <c r="BO159" s="2">
        <v>3.3</v>
      </c>
      <c r="BP159" s="2">
        <v>3.4</v>
      </c>
      <c r="BQ159" s="2">
        <v>3</v>
      </c>
      <c r="BR159" s="2">
        <v>3.4</v>
      </c>
      <c r="BS159" s="2">
        <v>3.7</v>
      </c>
      <c r="BT159" s="2">
        <v>3.5</v>
      </c>
      <c r="BU159" s="2">
        <v>4.8</v>
      </c>
      <c r="BV159" s="2">
        <v>3.3</v>
      </c>
      <c r="BW159" s="2">
        <v>3.4</v>
      </c>
      <c r="BX159" s="2">
        <v>3.6</v>
      </c>
      <c r="BY159" s="2">
        <v>3.7</v>
      </c>
      <c r="BZ159" s="2">
        <v>3.8</v>
      </c>
      <c r="CA159" s="2">
        <v>3.4</v>
      </c>
      <c r="CB159" s="2">
        <v>3.3</v>
      </c>
      <c r="CC159" s="2">
        <v>3.4</v>
      </c>
      <c r="CD159" s="2">
        <v>3.8</v>
      </c>
      <c r="CE159" s="2">
        <v>3.8</v>
      </c>
      <c r="CF159" s="2">
        <v>3.9</v>
      </c>
      <c r="CG159" s="2">
        <v>6.3</v>
      </c>
      <c r="CH159" s="2">
        <v>3.8</v>
      </c>
      <c r="CI159" s="2">
        <v>3.7</v>
      </c>
      <c r="CJ159" s="2">
        <v>4.2</v>
      </c>
      <c r="CK159" s="2">
        <v>4.2</v>
      </c>
      <c r="CL159" s="2">
        <v>4.4000000000000004</v>
      </c>
      <c r="CM159" s="2">
        <v>4.3</v>
      </c>
      <c r="CN159" s="2">
        <v>4.2</v>
      </c>
      <c r="CO159" s="2">
        <v>4.0999999999999996</v>
      </c>
      <c r="CP159" s="2">
        <v>4.4000000000000004</v>
      </c>
      <c r="CQ159" s="2">
        <v>4.9000000000000004</v>
      </c>
      <c r="CR159" s="2">
        <v>4.4000000000000004</v>
      </c>
      <c r="CS159" s="2">
        <v>6.3</v>
      </c>
      <c r="CT159" s="2">
        <v>4.2</v>
      </c>
      <c r="CU159" s="2">
        <v>3.7</v>
      </c>
      <c r="CV159" s="2">
        <v>4.2</v>
      </c>
      <c r="CW159" s="2">
        <v>4.4000000000000004</v>
      </c>
      <c r="CX159" s="2">
        <v>4.5</v>
      </c>
      <c r="CY159" s="2">
        <v>4.4000000000000004</v>
      </c>
      <c r="CZ159" s="2">
        <v>4.5</v>
      </c>
      <c r="DA159" s="2">
        <v>4.3</v>
      </c>
      <c r="DB159" s="2">
        <v>4.3</v>
      </c>
      <c r="DC159" s="2">
        <v>4.5999999999999996</v>
      </c>
      <c r="DD159" s="2">
        <v>4.7</v>
      </c>
      <c r="DE159" s="2">
        <v>6.3</v>
      </c>
      <c r="DF159" s="2">
        <v>4.5</v>
      </c>
      <c r="DG159" s="2">
        <v>3.8</v>
      </c>
      <c r="DH159" s="2">
        <v>4.4000000000000004</v>
      </c>
      <c r="DI159" s="2">
        <v>4.9000000000000004</v>
      </c>
      <c r="DJ159" s="2">
        <v>4.7</v>
      </c>
      <c r="DK159" s="2">
        <v>4.5999999999999996</v>
      </c>
      <c r="DL159" s="2">
        <v>4.5999999999999996</v>
      </c>
      <c r="DM159" s="2">
        <v>4.5999999999999996</v>
      </c>
      <c r="DN159" s="2">
        <v>4.8</v>
      </c>
      <c r="DO159" s="2">
        <v>5.7</v>
      </c>
      <c r="DP159" s="2">
        <v>5.3</v>
      </c>
      <c r="DQ159" s="2">
        <v>7.5</v>
      </c>
      <c r="DR159" s="2">
        <v>5.0999999999999996</v>
      </c>
      <c r="DS159" s="2">
        <v>4.0999999999999996</v>
      </c>
      <c r="DT159" s="2">
        <v>5.0999999999999996</v>
      </c>
      <c r="DU159" s="2">
        <v>5.0999999999999996</v>
      </c>
      <c r="DV159" s="2">
        <v>5.3</v>
      </c>
      <c r="DW159" s="2">
        <v>4.8</v>
      </c>
      <c r="DX159" s="2">
        <v>5</v>
      </c>
      <c r="DY159" s="2">
        <v>4.7</v>
      </c>
      <c r="DZ159" s="2">
        <v>5</v>
      </c>
      <c r="EA159" s="2">
        <v>5.8</v>
      </c>
      <c r="EB159" s="2">
        <v>5.3</v>
      </c>
      <c r="EC159" s="2">
        <v>8.1999999999999993</v>
      </c>
      <c r="ED159" s="2">
        <v>5.0999999999999996</v>
      </c>
      <c r="EE159" s="2">
        <v>4.4000000000000004</v>
      </c>
      <c r="EF159" s="2">
        <v>5.3</v>
      </c>
      <c r="EG159" s="2">
        <v>5.4</v>
      </c>
      <c r="EH159" s="2">
        <v>5.8</v>
      </c>
      <c r="EI159" s="2">
        <v>5.3</v>
      </c>
      <c r="EJ159" s="2">
        <v>5.3</v>
      </c>
      <c r="EK159" s="2">
        <v>5.0999999999999996</v>
      </c>
      <c r="EL159" s="2">
        <v>5.6</v>
      </c>
      <c r="EM159" s="2">
        <v>5.5</v>
      </c>
      <c r="EN159" s="2">
        <v>5.6</v>
      </c>
      <c r="EO159" s="2">
        <v>9</v>
      </c>
      <c r="EP159" s="2">
        <v>5.0999999999999996</v>
      </c>
      <c r="EQ159" s="2">
        <v>4.5999999999999996</v>
      </c>
      <c r="ER159" s="2">
        <v>5.8</v>
      </c>
      <c r="ES159" s="2">
        <v>5.9</v>
      </c>
      <c r="ET159" s="2">
        <v>5.4</v>
      </c>
      <c r="EU159" s="2">
        <v>5.3</v>
      </c>
      <c r="EV159" s="2">
        <v>5.2</v>
      </c>
      <c r="EW159" s="2">
        <v>5.4</v>
      </c>
      <c r="EX159" s="2">
        <v>5.8</v>
      </c>
      <c r="EY159" s="2">
        <v>6.6</v>
      </c>
      <c r="EZ159" s="2">
        <v>6.3</v>
      </c>
      <c r="FA159" s="2">
        <v>8.6</v>
      </c>
      <c r="FB159" s="2">
        <v>5</v>
      </c>
      <c r="FC159" s="2">
        <v>4.5999999999999996</v>
      </c>
      <c r="FD159" s="2">
        <v>5.5</v>
      </c>
      <c r="FE159" s="2">
        <v>5.8</v>
      </c>
      <c r="FF159" s="2">
        <v>5.5</v>
      </c>
      <c r="FG159" s="2">
        <v>5.5</v>
      </c>
      <c r="FH159" s="2">
        <v>4.7</v>
      </c>
      <c r="FI159" s="2">
        <v>5</v>
      </c>
      <c r="FJ159" s="2">
        <v>5.5</v>
      </c>
      <c r="FK159" s="2">
        <v>5.8</v>
      </c>
      <c r="FL159" s="2">
        <v>5.7</v>
      </c>
      <c r="FM159" s="2">
        <v>8.1999999999999993</v>
      </c>
      <c r="FN159" s="2">
        <v>5.4</v>
      </c>
      <c r="FO159" s="2">
        <v>5.0999999999999996</v>
      </c>
      <c r="FP159" s="2">
        <v>5.4</v>
      </c>
      <c r="FQ159" s="2">
        <v>6.4</v>
      </c>
      <c r="FR159" s="2">
        <v>6.2</v>
      </c>
      <c r="FS159" s="2">
        <v>6</v>
      </c>
      <c r="FT159" s="2">
        <v>5.4</v>
      </c>
      <c r="FU159" s="2">
        <v>5.8</v>
      </c>
      <c r="FV159" s="2">
        <v>5.9</v>
      </c>
      <c r="FW159" s="2">
        <v>5.8</v>
      </c>
      <c r="FX159" s="2">
        <v>6.4</v>
      </c>
      <c r="FY159" s="2">
        <v>9</v>
      </c>
      <c r="FZ159" s="2">
        <v>6.3</v>
      </c>
      <c r="GA159" s="2">
        <v>4.9000000000000004</v>
      </c>
      <c r="GB159" s="2">
        <v>5.7</v>
      </c>
      <c r="GC159" s="2">
        <v>6.6</v>
      </c>
      <c r="GD159" s="2">
        <v>6.9</v>
      </c>
      <c r="GE159" s="2">
        <v>6.2</v>
      </c>
      <c r="GF159" s="2">
        <v>6</v>
      </c>
      <c r="GG159" s="2">
        <v>6</v>
      </c>
      <c r="GH159" s="2">
        <v>5.7</v>
      </c>
      <c r="GI159" s="2">
        <v>6.5</v>
      </c>
      <c r="GJ159" s="2">
        <v>6.8</v>
      </c>
      <c r="GK159" s="2">
        <v>10</v>
      </c>
      <c r="GL159" s="2">
        <v>6.6</v>
      </c>
      <c r="GM159" s="2">
        <v>6</v>
      </c>
      <c r="GN159" s="2">
        <v>5.7</v>
      </c>
      <c r="GO159" s="2">
        <v>5.8</v>
      </c>
      <c r="GP159" s="2">
        <v>5.9</v>
      </c>
      <c r="GQ159" s="2">
        <v>5.7</v>
      </c>
      <c r="GR159" s="2">
        <v>6.9</v>
      </c>
      <c r="GS159" s="2">
        <v>6.6</v>
      </c>
      <c r="GT159" s="2">
        <v>6.6</v>
      </c>
      <c r="GU159" s="2">
        <v>7.4</v>
      </c>
      <c r="GV159" s="2">
        <v>7.2</v>
      </c>
      <c r="GW159" s="2">
        <v>10.5</v>
      </c>
      <c r="GX159" s="2">
        <v>6.2</v>
      </c>
      <c r="GY159" s="2">
        <v>6</v>
      </c>
      <c r="GZ159" s="2">
        <v>6.8</v>
      </c>
      <c r="HA159" s="2">
        <v>7</v>
      </c>
      <c r="HB159" s="2">
        <v>7</v>
      </c>
      <c r="HC159" s="2">
        <v>6.8</v>
      </c>
      <c r="HD159" s="2">
        <v>7.7</v>
      </c>
      <c r="HE159" s="2">
        <v>7.1</v>
      </c>
      <c r="HF159" s="2">
        <v>7.2</v>
      </c>
      <c r="HG159" s="2">
        <v>7.7</v>
      </c>
      <c r="HH159" s="2">
        <v>7.2</v>
      </c>
      <c r="HI159" s="2">
        <v>11.2</v>
      </c>
      <c r="HJ159" s="2">
        <v>6.2</v>
      </c>
      <c r="HK159" s="2">
        <v>6</v>
      </c>
      <c r="HL159" s="2">
        <v>6.5</v>
      </c>
      <c r="HM159" s="2">
        <v>6.8</v>
      </c>
      <c r="HN159" s="2">
        <v>7.5</v>
      </c>
      <c r="HO159" s="2">
        <v>8.5</v>
      </c>
      <c r="HP159" s="2">
        <v>6.9</v>
      </c>
      <c r="HQ159" s="2">
        <v>7.2</v>
      </c>
      <c r="HR159" s="2">
        <v>7.1</v>
      </c>
      <c r="HS159" s="2">
        <v>8</v>
      </c>
      <c r="HT159" s="2">
        <v>8.5</v>
      </c>
      <c r="HU159" s="2">
        <v>12.8</v>
      </c>
      <c r="HV159" s="2">
        <v>7.3</v>
      </c>
      <c r="HW159" s="2">
        <v>6.9</v>
      </c>
      <c r="HX159" s="2">
        <v>8</v>
      </c>
      <c r="HY159" s="2">
        <v>8.1</v>
      </c>
      <c r="HZ159" s="2">
        <v>8.6</v>
      </c>
      <c r="IA159" s="2">
        <v>7.7</v>
      </c>
      <c r="IB159" s="2">
        <v>8.1999999999999993</v>
      </c>
      <c r="IC159" s="2">
        <v>8.3000000000000007</v>
      </c>
      <c r="ID159" s="2">
        <v>8.6</v>
      </c>
      <c r="IE159" s="2">
        <v>8.4</v>
      </c>
      <c r="IF159" s="2">
        <v>9</v>
      </c>
      <c r="IG159" s="2">
        <v>13.7</v>
      </c>
      <c r="IH159" s="2">
        <v>8.4</v>
      </c>
      <c r="II159" s="2">
        <v>7.7</v>
      </c>
      <c r="IJ159" s="2">
        <v>8</v>
      </c>
      <c r="IK159" s="2">
        <v>8</v>
      </c>
      <c r="IL159" s="2">
        <v>8.3000000000000007</v>
      </c>
      <c r="IM159" s="2">
        <v>7.5</v>
      </c>
      <c r="IN159" s="2">
        <v>8</v>
      </c>
      <c r="IO159" s="2">
        <v>7.9</v>
      </c>
      <c r="IP159" s="2">
        <v>8.5</v>
      </c>
      <c r="IQ159" s="2">
        <v>9</v>
      </c>
      <c r="IR159" s="2">
        <v>10.199999999999999</v>
      </c>
      <c r="IS159" s="2">
        <v>13.6</v>
      </c>
      <c r="IT159" s="2">
        <v>7.1</v>
      </c>
      <c r="IU159" s="2">
        <v>6.5</v>
      </c>
      <c r="IV159" s="2">
        <v>7.2</v>
      </c>
      <c r="IW159" s="2">
        <v>7.5</v>
      </c>
      <c r="IX159" s="2">
        <v>7.6</v>
      </c>
      <c r="IY159" s="2">
        <v>7.5</v>
      </c>
      <c r="IZ159" s="2">
        <v>7.2</v>
      </c>
      <c r="JA159" s="2">
        <v>7.1</v>
      </c>
      <c r="JB159" s="2">
        <v>7.6</v>
      </c>
      <c r="JC159" s="2">
        <v>7.8</v>
      </c>
      <c r="JD159" s="2">
        <v>8.6999999999999993</v>
      </c>
      <c r="JE159" s="2">
        <v>12.9</v>
      </c>
      <c r="JF159" s="2">
        <v>8.1</v>
      </c>
      <c r="JG159" s="2">
        <v>7.1</v>
      </c>
      <c r="JH159" s="2">
        <v>7.6</v>
      </c>
      <c r="JI159" s="2">
        <v>7.7</v>
      </c>
      <c r="JJ159" s="2">
        <v>7.9</v>
      </c>
      <c r="JK159" s="2">
        <v>8</v>
      </c>
      <c r="JL159" s="2">
        <v>7.3</v>
      </c>
      <c r="JM159" s="2">
        <v>7.2</v>
      </c>
      <c r="JN159" s="2">
        <v>7.7</v>
      </c>
      <c r="JO159" s="2">
        <v>8.1</v>
      </c>
      <c r="JP159" s="2">
        <v>8.4</v>
      </c>
      <c r="JQ159" s="2">
        <v>12.8</v>
      </c>
      <c r="JR159" s="2">
        <v>7.8</v>
      </c>
      <c r="JS159" s="2">
        <v>6.7</v>
      </c>
      <c r="JT159" s="2">
        <v>7.4</v>
      </c>
      <c r="JU159" s="2">
        <v>7.7</v>
      </c>
      <c r="JV159" s="2">
        <v>8.1</v>
      </c>
      <c r="JW159" s="2">
        <v>8.1</v>
      </c>
      <c r="JX159" s="2">
        <v>7.7</v>
      </c>
      <c r="JY159" s="2">
        <v>7.7</v>
      </c>
      <c r="JZ159" s="2">
        <v>8.1</v>
      </c>
      <c r="KA159" s="2">
        <v>8.5</v>
      </c>
      <c r="KB159" s="2">
        <v>8.9</v>
      </c>
      <c r="KC159" s="2">
        <v>13.2</v>
      </c>
      <c r="KD159" s="2">
        <v>8.3000000000000007</v>
      </c>
      <c r="KE159" s="2">
        <v>7.6</v>
      </c>
      <c r="KF159" s="2">
        <v>8.6</v>
      </c>
      <c r="KG159" s="2">
        <v>9.1</v>
      </c>
      <c r="KH159" s="2">
        <v>9.3000000000000007</v>
      </c>
      <c r="KI159" s="2">
        <v>9.1999999999999993</v>
      </c>
      <c r="KJ159" s="2">
        <v>8.6999999999999993</v>
      </c>
      <c r="KK159" s="2">
        <v>8.6999999999999993</v>
      </c>
      <c r="KL159" s="2">
        <v>9.3000000000000007</v>
      </c>
      <c r="KM159" s="2">
        <v>9.3000000000000007</v>
      </c>
      <c r="KN159" s="2">
        <v>9.3000000000000007</v>
      </c>
      <c r="KO159" s="2">
        <v>14.2</v>
      </c>
      <c r="KP159" s="2">
        <v>8.5</v>
      </c>
      <c r="KQ159" s="2">
        <v>8.4</v>
      </c>
      <c r="KR159" s="2">
        <v>9.4</v>
      </c>
      <c r="KS159" s="2">
        <v>9</v>
      </c>
      <c r="KT159" s="2">
        <v>9.6</v>
      </c>
      <c r="KU159" s="2">
        <v>9.1999999999999993</v>
      </c>
      <c r="KV159" s="2">
        <v>8.4</v>
      </c>
      <c r="KW159" s="2">
        <v>9.3000000000000007</v>
      </c>
      <c r="KX159" s="2">
        <v>9</v>
      </c>
      <c r="KY159" s="2">
        <v>8.8000000000000007</v>
      </c>
      <c r="KZ159" s="2">
        <v>8.6999999999999993</v>
      </c>
      <c r="LA159" s="2">
        <v>12.1</v>
      </c>
      <c r="LB159" s="2">
        <v>8.5</v>
      </c>
      <c r="LC159" s="2">
        <v>7.9</v>
      </c>
      <c r="LD159" s="2">
        <v>7.8</v>
      </c>
      <c r="LE159" s="2">
        <v>8.3000000000000007</v>
      </c>
      <c r="LF159" s="2">
        <v>8.6</v>
      </c>
      <c r="LG159" s="2">
        <v>7.6</v>
      </c>
      <c r="LH159" s="2">
        <v>7.7</v>
      </c>
      <c r="LI159" s="2">
        <v>8.5</v>
      </c>
      <c r="LJ159" s="2">
        <v>9.3000000000000007</v>
      </c>
      <c r="LK159" s="2">
        <v>8.6</v>
      </c>
      <c r="LL159" s="2">
        <v>9.4</v>
      </c>
      <c r="LM159" s="2">
        <v>13.1</v>
      </c>
      <c r="LN159" s="2">
        <v>9.4</v>
      </c>
      <c r="LO159" s="2">
        <v>7.6</v>
      </c>
      <c r="LP159" s="2">
        <v>9.1</v>
      </c>
      <c r="LQ159" s="2">
        <v>9.3000000000000007</v>
      </c>
      <c r="LR159" s="2">
        <v>10.199999999999999</v>
      </c>
      <c r="LS159" s="2">
        <v>8.6</v>
      </c>
      <c r="LT159" s="2">
        <v>8.5</v>
      </c>
      <c r="LU159" s="2">
        <v>8.8000000000000007</v>
      </c>
      <c r="LV159" s="2">
        <v>8.6999999999999993</v>
      </c>
      <c r="LW159" s="2">
        <v>10.5</v>
      </c>
      <c r="LX159" s="2">
        <v>10.6</v>
      </c>
      <c r="LY159" s="2">
        <v>17.7</v>
      </c>
      <c r="LZ159" s="2">
        <v>10.199999999999999</v>
      </c>
      <c r="MA159" s="2">
        <v>8.9</v>
      </c>
      <c r="MB159" s="2">
        <v>9.6999999999999993</v>
      </c>
      <c r="MC159" s="2">
        <v>9.5</v>
      </c>
      <c r="MD159" s="2">
        <v>10.1</v>
      </c>
      <c r="ME159" s="2">
        <v>9.1</v>
      </c>
      <c r="MF159" s="2">
        <v>9.1999999999999993</v>
      </c>
      <c r="MG159" s="2">
        <v>8.8000000000000007</v>
      </c>
      <c r="MH159" s="2">
        <v>8.8000000000000007</v>
      </c>
      <c r="MI159" s="2">
        <v>9.5</v>
      </c>
      <c r="MJ159" s="2">
        <v>10.1</v>
      </c>
      <c r="MK159" s="2">
        <v>16.8</v>
      </c>
      <c r="ML159" s="2">
        <v>9.6</v>
      </c>
      <c r="MM159" s="2">
        <v>8.8000000000000007</v>
      </c>
      <c r="MN159" s="2">
        <v>9.5</v>
      </c>
      <c r="MO159" s="2">
        <v>9.6</v>
      </c>
      <c r="MP159" s="2">
        <v>9.8000000000000007</v>
      </c>
    </row>
    <row r="160" spans="1:354" x14ac:dyDescent="0.25">
      <c r="A160" t="s">
        <v>158</v>
      </c>
      <c r="B160" s="12" t="s">
        <v>378</v>
      </c>
      <c r="C160" t="s">
        <v>217</v>
      </c>
      <c r="D160" t="str">
        <f t="shared" si="2"/>
        <v>Clothing, footwear &amp; personal accessory retailing</v>
      </c>
      <c r="E160" s="2">
        <v>5.9</v>
      </c>
      <c r="F160" s="2">
        <v>5.9</v>
      </c>
      <c r="G160" s="2">
        <v>5.0999999999999996</v>
      </c>
      <c r="H160" s="2">
        <v>5.4</v>
      </c>
      <c r="I160" s="2">
        <v>5</v>
      </c>
      <c r="J160" s="2">
        <v>5.6</v>
      </c>
      <c r="K160" s="2">
        <v>5.8</v>
      </c>
      <c r="L160" s="2">
        <v>6.2</v>
      </c>
      <c r="M160" s="2">
        <v>8.1999999999999993</v>
      </c>
      <c r="N160" s="2">
        <v>4.5999999999999996</v>
      </c>
      <c r="O160" s="2">
        <v>4.5999999999999996</v>
      </c>
      <c r="P160" s="2">
        <v>6.3</v>
      </c>
      <c r="Q160" s="2">
        <v>7.4</v>
      </c>
      <c r="R160" s="2">
        <v>7.3</v>
      </c>
      <c r="S160" s="2">
        <v>6.2</v>
      </c>
      <c r="T160" s="2">
        <v>6.5</v>
      </c>
      <c r="U160" s="2">
        <v>6</v>
      </c>
      <c r="V160" s="2">
        <v>6.1</v>
      </c>
      <c r="W160" s="2">
        <v>5.9</v>
      </c>
      <c r="X160" s="2">
        <v>6.5</v>
      </c>
      <c r="Y160" s="2">
        <v>9</v>
      </c>
      <c r="Z160" s="2">
        <v>5.5</v>
      </c>
      <c r="AA160" s="2">
        <v>5.3</v>
      </c>
      <c r="AB160" s="2">
        <v>6.9</v>
      </c>
      <c r="AC160" s="2">
        <v>6.8</v>
      </c>
      <c r="AD160" s="2">
        <v>7.4</v>
      </c>
      <c r="AE160" s="2">
        <v>6.7</v>
      </c>
      <c r="AF160" s="2">
        <v>7.1</v>
      </c>
      <c r="AG160" s="2">
        <v>6.9</v>
      </c>
      <c r="AH160" s="2">
        <v>5.7</v>
      </c>
      <c r="AI160" s="2">
        <v>7.5</v>
      </c>
      <c r="AJ160" s="2">
        <v>7.8</v>
      </c>
      <c r="AK160" s="2">
        <v>9.3000000000000007</v>
      </c>
      <c r="AL160" s="2">
        <v>5.7</v>
      </c>
      <c r="AM160" s="2">
        <v>5.5</v>
      </c>
      <c r="AN160" s="2">
        <v>6.5</v>
      </c>
      <c r="AO160" s="2">
        <v>7.9</v>
      </c>
      <c r="AP160" s="2">
        <v>8.8000000000000007</v>
      </c>
      <c r="AQ160" s="2">
        <v>7.9</v>
      </c>
      <c r="AR160" s="2">
        <v>8.1999999999999993</v>
      </c>
      <c r="AS160" s="2">
        <v>7.4</v>
      </c>
      <c r="AT160" s="2">
        <v>7.3</v>
      </c>
      <c r="AU160" s="2">
        <v>7.5</v>
      </c>
      <c r="AV160" s="2">
        <v>7.6</v>
      </c>
      <c r="AW160" s="2">
        <v>8.9</v>
      </c>
      <c r="AX160" s="2">
        <v>7.5</v>
      </c>
      <c r="AY160" s="2">
        <v>6.2</v>
      </c>
      <c r="AZ160" s="2">
        <v>7</v>
      </c>
      <c r="BA160" s="2">
        <v>8.1</v>
      </c>
      <c r="BB160" s="2">
        <v>9.3000000000000007</v>
      </c>
      <c r="BC160" s="2">
        <v>7.6</v>
      </c>
      <c r="BD160" s="2">
        <v>8.4</v>
      </c>
      <c r="BE160" s="2">
        <v>8.3000000000000007</v>
      </c>
      <c r="BF160" s="2">
        <v>7.9</v>
      </c>
      <c r="BG160" s="2">
        <v>8.1</v>
      </c>
      <c r="BH160" s="2">
        <v>8.1</v>
      </c>
      <c r="BI160" s="2">
        <v>11.4</v>
      </c>
      <c r="BJ160" s="2">
        <v>7.1</v>
      </c>
      <c r="BK160" s="2">
        <v>6.7</v>
      </c>
      <c r="BL160" s="2">
        <v>8.4</v>
      </c>
      <c r="BM160" s="2">
        <v>8.4</v>
      </c>
      <c r="BN160" s="2">
        <v>9.1999999999999993</v>
      </c>
      <c r="BO160" s="2">
        <v>8.3000000000000007</v>
      </c>
      <c r="BP160" s="2">
        <v>9</v>
      </c>
      <c r="BQ160" s="2">
        <v>7.8</v>
      </c>
      <c r="BR160" s="2">
        <v>8.3000000000000007</v>
      </c>
      <c r="BS160" s="2">
        <v>9.5</v>
      </c>
      <c r="BT160" s="2">
        <v>8.6</v>
      </c>
      <c r="BU160" s="2">
        <v>12.8</v>
      </c>
      <c r="BV160" s="2">
        <v>8.1999999999999993</v>
      </c>
      <c r="BW160" s="2">
        <v>9.4</v>
      </c>
      <c r="BX160" s="2">
        <v>9.6</v>
      </c>
      <c r="BY160" s="2">
        <v>9.8000000000000007</v>
      </c>
      <c r="BZ160" s="2">
        <v>10.5</v>
      </c>
      <c r="CA160" s="2">
        <v>10</v>
      </c>
      <c r="CB160" s="2">
        <v>10.199999999999999</v>
      </c>
      <c r="CC160" s="2">
        <v>10</v>
      </c>
      <c r="CD160" s="2">
        <v>9.6999999999999993</v>
      </c>
      <c r="CE160" s="2">
        <v>9</v>
      </c>
      <c r="CF160" s="2">
        <v>9.6</v>
      </c>
      <c r="CG160" s="2">
        <v>14.9</v>
      </c>
      <c r="CH160" s="2">
        <v>10.7</v>
      </c>
      <c r="CI160" s="2">
        <v>9.1999999999999993</v>
      </c>
      <c r="CJ160" s="2">
        <v>11.7</v>
      </c>
      <c r="CK160" s="2">
        <v>12.2</v>
      </c>
      <c r="CL160" s="2">
        <v>12.7</v>
      </c>
      <c r="CM160" s="2">
        <v>13.1</v>
      </c>
      <c r="CN160" s="2">
        <v>13.4</v>
      </c>
      <c r="CO160" s="2">
        <v>12.3</v>
      </c>
      <c r="CP160" s="2">
        <v>11.7</v>
      </c>
      <c r="CQ160" s="2">
        <v>12.1</v>
      </c>
      <c r="CR160" s="2">
        <v>11.8</v>
      </c>
      <c r="CS160" s="2">
        <v>14.9</v>
      </c>
      <c r="CT160" s="2">
        <v>9.9</v>
      </c>
      <c r="CU160" s="2">
        <v>8.5</v>
      </c>
      <c r="CV160" s="2">
        <v>10.3</v>
      </c>
      <c r="CW160" s="2">
        <v>11.5</v>
      </c>
      <c r="CX160" s="2">
        <v>12.3</v>
      </c>
      <c r="CY160" s="2">
        <v>12.3</v>
      </c>
      <c r="CZ160" s="2">
        <v>12.3</v>
      </c>
      <c r="DA160" s="2">
        <v>11.4</v>
      </c>
      <c r="DB160" s="2">
        <v>10.7</v>
      </c>
      <c r="DC160" s="2">
        <v>11</v>
      </c>
      <c r="DD160" s="2">
        <v>11.1</v>
      </c>
      <c r="DE160" s="2">
        <v>15.1</v>
      </c>
      <c r="DF160" s="2">
        <v>10.4</v>
      </c>
      <c r="DG160" s="2">
        <v>8.8000000000000007</v>
      </c>
      <c r="DH160" s="2">
        <v>10.3</v>
      </c>
      <c r="DI160" s="2">
        <v>12.7</v>
      </c>
      <c r="DJ160" s="2">
        <v>12</v>
      </c>
      <c r="DK160" s="2">
        <v>11.3</v>
      </c>
      <c r="DL160" s="2">
        <v>11.7</v>
      </c>
      <c r="DM160" s="2">
        <v>10.6</v>
      </c>
      <c r="DN160" s="2">
        <v>11.1</v>
      </c>
      <c r="DO160" s="2">
        <v>13.2</v>
      </c>
      <c r="DP160" s="2">
        <v>12.7</v>
      </c>
      <c r="DQ160" s="2">
        <v>18.3</v>
      </c>
      <c r="DR160" s="2">
        <v>11.8</v>
      </c>
      <c r="DS160" s="2">
        <v>10.3</v>
      </c>
      <c r="DT160" s="2">
        <v>12.4</v>
      </c>
      <c r="DU160" s="2">
        <v>12.5</v>
      </c>
      <c r="DV160" s="2">
        <v>12.8</v>
      </c>
      <c r="DW160" s="2">
        <v>12.2</v>
      </c>
      <c r="DX160" s="2">
        <v>12.4</v>
      </c>
      <c r="DY160" s="2">
        <v>10.9</v>
      </c>
      <c r="DZ160" s="2">
        <v>11.2</v>
      </c>
      <c r="EA160" s="2">
        <v>13.6</v>
      </c>
      <c r="EB160" s="2">
        <v>12.6</v>
      </c>
      <c r="EC160" s="2">
        <v>19.7</v>
      </c>
      <c r="ED160" s="2">
        <v>11.5</v>
      </c>
      <c r="EE160" s="2">
        <v>10.3</v>
      </c>
      <c r="EF160" s="2">
        <v>12.8</v>
      </c>
      <c r="EG160" s="2">
        <v>13.5</v>
      </c>
      <c r="EH160" s="2">
        <v>14.8</v>
      </c>
      <c r="EI160" s="2">
        <v>13.3</v>
      </c>
      <c r="EJ160" s="2">
        <v>13</v>
      </c>
      <c r="EK160" s="2">
        <v>11.6</v>
      </c>
      <c r="EL160" s="2">
        <v>12.9</v>
      </c>
      <c r="EM160" s="2">
        <v>12.7</v>
      </c>
      <c r="EN160" s="2">
        <v>13.1</v>
      </c>
      <c r="EO160" s="2">
        <v>21.6</v>
      </c>
      <c r="EP160" s="2">
        <v>12.3</v>
      </c>
      <c r="EQ160" s="2">
        <v>11.3</v>
      </c>
      <c r="ER160" s="2">
        <v>13.3</v>
      </c>
      <c r="ES160" s="2">
        <v>13.9</v>
      </c>
      <c r="ET160" s="2">
        <v>13.2</v>
      </c>
      <c r="EU160" s="2">
        <v>12.3</v>
      </c>
      <c r="EV160" s="2">
        <v>11.9</v>
      </c>
      <c r="EW160" s="2">
        <v>11.5</v>
      </c>
      <c r="EX160" s="2">
        <v>12.9</v>
      </c>
      <c r="EY160" s="2">
        <v>13.4</v>
      </c>
      <c r="EZ160" s="2">
        <v>13.5</v>
      </c>
      <c r="FA160" s="2">
        <v>18.899999999999999</v>
      </c>
      <c r="FB160" s="2">
        <v>11.2</v>
      </c>
      <c r="FC160" s="2">
        <v>10.7</v>
      </c>
      <c r="FD160" s="2">
        <v>12.6</v>
      </c>
      <c r="FE160" s="2">
        <v>14.1</v>
      </c>
      <c r="FF160" s="2">
        <v>13.4</v>
      </c>
      <c r="FG160" s="2">
        <v>13.8</v>
      </c>
      <c r="FH160" s="2">
        <v>12.6</v>
      </c>
      <c r="FI160" s="2">
        <v>12.4</v>
      </c>
      <c r="FJ160" s="2">
        <v>13.9</v>
      </c>
      <c r="FK160" s="2">
        <v>13.8</v>
      </c>
      <c r="FL160" s="2">
        <v>14.1</v>
      </c>
      <c r="FM160" s="2">
        <v>21.3</v>
      </c>
      <c r="FN160" s="2">
        <v>13.3</v>
      </c>
      <c r="FO160" s="2">
        <v>11.8</v>
      </c>
      <c r="FP160" s="2">
        <v>13.6</v>
      </c>
      <c r="FQ160" s="2">
        <v>15.5</v>
      </c>
      <c r="FR160" s="2">
        <v>15.5</v>
      </c>
      <c r="FS160" s="2">
        <v>14.8</v>
      </c>
      <c r="FT160" s="2">
        <v>14.5</v>
      </c>
      <c r="FU160" s="2">
        <v>13.9</v>
      </c>
      <c r="FV160" s="2">
        <v>14.6</v>
      </c>
      <c r="FW160" s="2">
        <v>14.7</v>
      </c>
      <c r="FX160" s="2">
        <v>14.5</v>
      </c>
      <c r="FY160" s="2">
        <v>21.4</v>
      </c>
      <c r="FZ160" s="2">
        <v>13.4</v>
      </c>
      <c r="GA160" s="2">
        <v>11.3</v>
      </c>
      <c r="GB160" s="2">
        <v>12.8</v>
      </c>
      <c r="GC160" s="2">
        <v>15.2</v>
      </c>
      <c r="GD160" s="2">
        <v>16.600000000000001</v>
      </c>
      <c r="GE160" s="2">
        <v>14.1</v>
      </c>
      <c r="GF160" s="2">
        <v>14.9</v>
      </c>
      <c r="GG160" s="2">
        <v>14.1</v>
      </c>
      <c r="GH160" s="2">
        <v>13.2</v>
      </c>
      <c r="GI160" s="2">
        <v>13.9</v>
      </c>
      <c r="GJ160" s="2">
        <v>14.5</v>
      </c>
      <c r="GK160" s="2">
        <v>21.9</v>
      </c>
      <c r="GL160" s="2">
        <v>12.9</v>
      </c>
      <c r="GM160" s="2">
        <v>11.6</v>
      </c>
      <c r="GN160" s="2">
        <v>12</v>
      </c>
      <c r="GO160" s="2">
        <v>13.6</v>
      </c>
      <c r="GP160" s="2">
        <v>15</v>
      </c>
      <c r="GQ160" s="2">
        <v>13.5</v>
      </c>
      <c r="GR160" s="2">
        <v>15.6</v>
      </c>
      <c r="GS160" s="2">
        <v>13.7</v>
      </c>
      <c r="GT160" s="2">
        <v>14.1</v>
      </c>
      <c r="GU160" s="2">
        <v>14.8</v>
      </c>
      <c r="GV160" s="2">
        <v>14.6</v>
      </c>
      <c r="GW160" s="2">
        <v>22.2</v>
      </c>
      <c r="GX160" s="2">
        <v>12.9</v>
      </c>
      <c r="GY160" s="2">
        <v>12.3</v>
      </c>
      <c r="GZ160" s="2">
        <v>14.1</v>
      </c>
      <c r="HA160" s="2">
        <v>15.7</v>
      </c>
      <c r="HB160" s="2">
        <v>15.5</v>
      </c>
      <c r="HC160" s="2">
        <v>14.9</v>
      </c>
      <c r="HD160" s="2">
        <v>15.9</v>
      </c>
      <c r="HE160" s="2">
        <v>15.6</v>
      </c>
      <c r="HF160" s="2">
        <v>14.7</v>
      </c>
      <c r="HG160" s="2">
        <v>15.5</v>
      </c>
      <c r="HH160" s="2">
        <v>15.2</v>
      </c>
      <c r="HI160" s="2">
        <v>23.9</v>
      </c>
      <c r="HJ160" s="2">
        <v>14.6</v>
      </c>
      <c r="HK160" s="2">
        <v>13.1</v>
      </c>
      <c r="HL160" s="2">
        <v>15</v>
      </c>
      <c r="HM160" s="2">
        <v>16.600000000000001</v>
      </c>
      <c r="HN160" s="2">
        <v>17.399999999999999</v>
      </c>
      <c r="HO160" s="2">
        <v>19.3</v>
      </c>
      <c r="HP160" s="2">
        <v>15.2</v>
      </c>
      <c r="HQ160" s="2">
        <v>14.3</v>
      </c>
      <c r="HR160" s="2">
        <v>15.8</v>
      </c>
      <c r="HS160" s="2">
        <v>17.2</v>
      </c>
      <c r="HT160" s="2">
        <v>18.399999999999999</v>
      </c>
      <c r="HU160" s="2">
        <v>28.1</v>
      </c>
      <c r="HV160" s="2">
        <v>17.3</v>
      </c>
      <c r="HW160" s="2">
        <v>16</v>
      </c>
      <c r="HX160" s="2">
        <v>19.399999999999999</v>
      </c>
      <c r="HY160" s="2">
        <v>19.7</v>
      </c>
      <c r="HZ160" s="2">
        <v>21.1</v>
      </c>
      <c r="IA160" s="2">
        <v>20.2</v>
      </c>
      <c r="IB160" s="2">
        <v>19.899999999999999</v>
      </c>
      <c r="IC160" s="2">
        <v>19.2</v>
      </c>
      <c r="ID160" s="2">
        <v>19.3</v>
      </c>
      <c r="IE160" s="2">
        <v>20</v>
      </c>
      <c r="IF160" s="2">
        <v>21.3</v>
      </c>
      <c r="IG160" s="2">
        <v>31</v>
      </c>
      <c r="IH160" s="2">
        <v>20</v>
      </c>
      <c r="II160" s="2">
        <v>18.899999999999999</v>
      </c>
      <c r="IJ160" s="2">
        <v>19.8</v>
      </c>
      <c r="IK160" s="2">
        <v>21.1</v>
      </c>
      <c r="IL160" s="2">
        <v>22.8</v>
      </c>
      <c r="IM160" s="2">
        <v>20.6</v>
      </c>
      <c r="IN160" s="2">
        <v>19.5</v>
      </c>
      <c r="IO160" s="2">
        <v>19.8</v>
      </c>
      <c r="IP160" s="2">
        <v>19.399999999999999</v>
      </c>
      <c r="IQ160" s="2">
        <v>20.5</v>
      </c>
      <c r="IR160" s="2">
        <v>22.8</v>
      </c>
      <c r="IS160" s="2">
        <v>29.9</v>
      </c>
      <c r="IT160" s="2">
        <v>17.2</v>
      </c>
      <c r="IU160" s="2">
        <v>16.3</v>
      </c>
      <c r="IV160" s="2">
        <v>19.8</v>
      </c>
      <c r="IW160" s="2">
        <v>20.8</v>
      </c>
      <c r="IX160" s="2">
        <v>20.9</v>
      </c>
      <c r="IY160" s="2">
        <v>20.6</v>
      </c>
      <c r="IZ160" s="2">
        <v>19.5</v>
      </c>
      <c r="JA160" s="2">
        <v>19.2</v>
      </c>
      <c r="JB160" s="2">
        <v>19.5</v>
      </c>
      <c r="JC160" s="2">
        <v>20.2</v>
      </c>
      <c r="JD160" s="2">
        <v>21.6</v>
      </c>
      <c r="JE160" s="2">
        <v>30.4</v>
      </c>
      <c r="JF160" s="2">
        <v>19.2</v>
      </c>
      <c r="JG160" s="2">
        <v>18.3</v>
      </c>
      <c r="JH160" s="2">
        <v>19.7</v>
      </c>
      <c r="JI160" s="2">
        <v>20.3</v>
      </c>
      <c r="JJ160" s="2">
        <v>21.7</v>
      </c>
      <c r="JK160" s="2">
        <v>21.4</v>
      </c>
      <c r="JL160" s="2">
        <v>19.100000000000001</v>
      </c>
      <c r="JM160" s="2">
        <v>18.8</v>
      </c>
      <c r="JN160" s="2">
        <v>20.399999999999999</v>
      </c>
      <c r="JO160" s="2">
        <v>21.5</v>
      </c>
      <c r="JP160" s="2">
        <v>22</v>
      </c>
      <c r="JQ160" s="2">
        <v>32.799999999999997</v>
      </c>
      <c r="JR160" s="2">
        <v>21.1</v>
      </c>
      <c r="JS160" s="2">
        <v>17.399999999999999</v>
      </c>
      <c r="JT160" s="2">
        <v>21.1</v>
      </c>
      <c r="JU160" s="2">
        <v>21.6</v>
      </c>
      <c r="JV160" s="2">
        <v>22.6</v>
      </c>
      <c r="JW160" s="2">
        <v>23.6</v>
      </c>
      <c r="JX160" s="2">
        <v>20.6</v>
      </c>
      <c r="JY160" s="2">
        <v>19.8</v>
      </c>
      <c r="JZ160" s="2">
        <v>22.7</v>
      </c>
      <c r="KA160" s="2">
        <v>24.4</v>
      </c>
      <c r="KB160" s="2">
        <v>25</v>
      </c>
      <c r="KC160" s="2">
        <v>35.299999999999997</v>
      </c>
      <c r="KD160" s="2">
        <v>21.3</v>
      </c>
      <c r="KE160" s="2">
        <v>20</v>
      </c>
      <c r="KF160" s="2">
        <v>24.2</v>
      </c>
      <c r="KG160" s="2">
        <v>26.2</v>
      </c>
      <c r="KH160" s="2">
        <v>25.7</v>
      </c>
      <c r="KI160" s="2">
        <v>25.3</v>
      </c>
      <c r="KJ160" s="2">
        <v>23.3</v>
      </c>
      <c r="KK160" s="2">
        <v>22</v>
      </c>
      <c r="KL160" s="2">
        <v>23.8</v>
      </c>
      <c r="KM160" s="2">
        <v>23.7</v>
      </c>
      <c r="KN160" s="2">
        <v>23.4</v>
      </c>
      <c r="KO160" s="2">
        <v>35</v>
      </c>
      <c r="KP160" s="2">
        <v>23.7</v>
      </c>
      <c r="KQ160" s="2">
        <v>23.9</v>
      </c>
      <c r="KR160" s="2">
        <v>29.3</v>
      </c>
      <c r="KS160" s="2">
        <v>27.6</v>
      </c>
      <c r="KT160" s="2">
        <v>28.5</v>
      </c>
      <c r="KU160" s="2">
        <v>28.8</v>
      </c>
      <c r="KV160" s="2">
        <v>27.1</v>
      </c>
      <c r="KW160" s="2">
        <v>26.5</v>
      </c>
      <c r="KX160" s="2">
        <v>27.4</v>
      </c>
      <c r="KY160" s="2">
        <v>28.5</v>
      </c>
      <c r="KZ160" s="2">
        <v>28</v>
      </c>
      <c r="LA160" s="2">
        <v>39.700000000000003</v>
      </c>
      <c r="LB160" s="2">
        <v>24.4</v>
      </c>
      <c r="LC160" s="2">
        <v>24</v>
      </c>
      <c r="LD160" s="2">
        <v>28</v>
      </c>
      <c r="LE160" s="2">
        <v>31</v>
      </c>
      <c r="LF160" s="2">
        <v>30.1</v>
      </c>
      <c r="LG160" s="2">
        <v>28</v>
      </c>
      <c r="LH160" s="2">
        <v>27.6</v>
      </c>
      <c r="LI160" s="2">
        <v>27.5</v>
      </c>
      <c r="LJ160" s="2">
        <v>29.9</v>
      </c>
      <c r="LK160" s="2">
        <v>30.9</v>
      </c>
      <c r="LL160" s="2">
        <v>33.4</v>
      </c>
      <c r="LM160" s="2">
        <v>46.3</v>
      </c>
      <c r="LN160" s="2">
        <v>30.5</v>
      </c>
      <c r="LO160" s="2">
        <v>26.6</v>
      </c>
      <c r="LP160" s="2">
        <v>31.7</v>
      </c>
      <c r="LQ160" s="2">
        <v>34</v>
      </c>
      <c r="LR160" s="2">
        <v>37.299999999999997</v>
      </c>
      <c r="LS160" s="2">
        <v>33</v>
      </c>
      <c r="LT160" s="2">
        <v>28.8</v>
      </c>
      <c r="LU160" s="2">
        <v>27.6</v>
      </c>
      <c r="LV160" s="2">
        <v>26.8</v>
      </c>
      <c r="LW160" s="2">
        <v>29.6</v>
      </c>
      <c r="LX160" s="2">
        <v>33.200000000000003</v>
      </c>
      <c r="LY160" s="2">
        <v>44.7</v>
      </c>
      <c r="LZ160" s="2">
        <v>27.3</v>
      </c>
      <c r="MA160" s="2">
        <v>24.1</v>
      </c>
      <c r="MB160" s="2">
        <v>28.2</v>
      </c>
      <c r="MC160" s="2">
        <v>28.3</v>
      </c>
      <c r="MD160" s="2">
        <v>29.3</v>
      </c>
      <c r="ME160" s="2">
        <v>27.8</v>
      </c>
      <c r="MF160" s="2">
        <v>27.2</v>
      </c>
      <c r="MG160" s="2">
        <v>24.7</v>
      </c>
      <c r="MH160" s="2">
        <v>26.1</v>
      </c>
      <c r="MI160" s="2">
        <v>27.9</v>
      </c>
      <c r="MJ160" s="2">
        <v>30.1</v>
      </c>
      <c r="MK160" s="2">
        <v>43</v>
      </c>
      <c r="ML160" s="2">
        <v>27.2</v>
      </c>
      <c r="MM160" s="2">
        <v>25.2</v>
      </c>
      <c r="MN160" s="2">
        <v>29.4</v>
      </c>
      <c r="MO160" s="2">
        <v>30.1</v>
      </c>
      <c r="MP160" s="2">
        <v>30.1</v>
      </c>
    </row>
    <row r="161" spans="1:354" x14ac:dyDescent="0.25">
      <c r="A161" t="s">
        <v>159</v>
      </c>
      <c r="B161" s="12" t="s">
        <v>379</v>
      </c>
      <c r="C161" t="s">
        <v>217</v>
      </c>
      <c r="D161" t="str">
        <f t="shared" si="2"/>
        <v>Department stores</v>
      </c>
      <c r="E161" s="2">
        <v>10.3</v>
      </c>
      <c r="F161" s="2">
        <v>10.6</v>
      </c>
      <c r="G161" s="2">
        <v>9.9</v>
      </c>
      <c r="H161" s="2">
        <v>8.8000000000000007</v>
      </c>
      <c r="I161" s="2">
        <v>8.8000000000000007</v>
      </c>
      <c r="J161" s="2">
        <v>9.1999999999999993</v>
      </c>
      <c r="K161" s="2">
        <v>9.6999999999999993</v>
      </c>
      <c r="L161" s="2">
        <v>11.3</v>
      </c>
      <c r="M161" s="2">
        <v>18.5</v>
      </c>
      <c r="N161" s="2">
        <v>7.4</v>
      </c>
      <c r="O161" s="2">
        <v>8</v>
      </c>
      <c r="P161" s="2">
        <v>10.6</v>
      </c>
      <c r="Q161" s="2">
        <v>11.7</v>
      </c>
      <c r="R161" s="2">
        <v>11.5</v>
      </c>
      <c r="S161" s="2">
        <v>10.1</v>
      </c>
      <c r="T161" s="2">
        <v>10.4</v>
      </c>
      <c r="U161" s="2">
        <v>10</v>
      </c>
      <c r="V161" s="2">
        <v>10.3</v>
      </c>
      <c r="W161" s="2">
        <v>11.2</v>
      </c>
      <c r="X161" s="2">
        <v>12.6</v>
      </c>
      <c r="Y161" s="2">
        <v>22.2</v>
      </c>
      <c r="Z161" s="2">
        <v>7.9</v>
      </c>
      <c r="AA161" s="2">
        <v>9.1</v>
      </c>
      <c r="AB161" s="2">
        <v>10.9</v>
      </c>
      <c r="AC161" s="2">
        <v>12.9</v>
      </c>
      <c r="AD161" s="2">
        <v>13.8</v>
      </c>
      <c r="AE161" s="2">
        <v>10.6</v>
      </c>
      <c r="AF161" s="2">
        <v>11.9</v>
      </c>
      <c r="AG161" s="2">
        <v>11.3</v>
      </c>
      <c r="AH161" s="2">
        <v>11.5</v>
      </c>
      <c r="AI161" s="2">
        <v>12.6</v>
      </c>
      <c r="AJ161" s="2">
        <v>13.6</v>
      </c>
      <c r="AK161" s="2">
        <v>23.3</v>
      </c>
      <c r="AL161" s="2">
        <v>10.6</v>
      </c>
      <c r="AM161" s="2">
        <v>10</v>
      </c>
      <c r="AN161" s="2">
        <v>11.5</v>
      </c>
      <c r="AO161" s="2">
        <v>14</v>
      </c>
      <c r="AP161" s="2">
        <v>15.7</v>
      </c>
      <c r="AQ161" s="2">
        <v>12.2</v>
      </c>
      <c r="AR161" s="2">
        <v>13.7</v>
      </c>
      <c r="AS161" s="2">
        <v>12.5</v>
      </c>
      <c r="AT161" s="2">
        <v>12.2</v>
      </c>
      <c r="AU161" s="2">
        <v>14.3</v>
      </c>
      <c r="AV161" s="2">
        <v>15.3</v>
      </c>
      <c r="AW161" s="2">
        <v>25.8</v>
      </c>
      <c r="AX161" s="2">
        <v>13.4</v>
      </c>
      <c r="AY161" s="2">
        <v>9.8000000000000007</v>
      </c>
      <c r="AZ161" s="2">
        <v>12.3</v>
      </c>
      <c r="BA161" s="2">
        <v>14</v>
      </c>
      <c r="BB161" s="2">
        <v>18.8</v>
      </c>
      <c r="BC161" s="2">
        <v>12.6</v>
      </c>
      <c r="BD161" s="2">
        <v>15.2</v>
      </c>
      <c r="BE161" s="2">
        <v>12.4</v>
      </c>
      <c r="BF161" s="2">
        <v>14.2</v>
      </c>
      <c r="BG161" s="2">
        <v>16.399999999999999</v>
      </c>
      <c r="BH161" s="2">
        <v>15.4</v>
      </c>
      <c r="BI161" s="2">
        <v>29.2</v>
      </c>
      <c r="BJ161" s="2">
        <v>12.2</v>
      </c>
      <c r="BK161" s="2">
        <v>11.6</v>
      </c>
      <c r="BL161" s="2">
        <v>13.9</v>
      </c>
      <c r="BM161" s="2">
        <v>15.3</v>
      </c>
      <c r="BN161" s="2">
        <v>16.5</v>
      </c>
      <c r="BO161" s="2">
        <v>15.2</v>
      </c>
      <c r="BP161" s="2">
        <v>16.5</v>
      </c>
      <c r="BQ161" s="2">
        <v>12.4</v>
      </c>
      <c r="BR161" s="2">
        <v>13.6</v>
      </c>
      <c r="BS161" s="2">
        <v>14.1</v>
      </c>
      <c r="BT161" s="2">
        <v>19.100000000000001</v>
      </c>
      <c r="BU161" s="2">
        <v>33.6</v>
      </c>
      <c r="BV161" s="2">
        <v>13.2</v>
      </c>
      <c r="BW161" s="2">
        <v>13.5</v>
      </c>
      <c r="BX161" s="2">
        <v>14.8</v>
      </c>
      <c r="BY161" s="2">
        <v>16.600000000000001</v>
      </c>
      <c r="BZ161" s="2">
        <v>16.899999999999999</v>
      </c>
      <c r="CA161" s="2">
        <v>15.2</v>
      </c>
      <c r="CB161" s="2">
        <v>15.2</v>
      </c>
      <c r="CC161" s="2">
        <v>13.6</v>
      </c>
      <c r="CD161" s="2">
        <v>14.9</v>
      </c>
      <c r="CE161" s="2">
        <v>14.6</v>
      </c>
      <c r="CF161" s="2">
        <v>17.600000000000001</v>
      </c>
      <c r="CG161" s="2">
        <v>33.700000000000003</v>
      </c>
      <c r="CH161" s="2">
        <v>12.5</v>
      </c>
      <c r="CI161" s="2">
        <v>10.7</v>
      </c>
      <c r="CJ161" s="2">
        <v>15</v>
      </c>
      <c r="CK161" s="2">
        <v>14.7</v>
      </c>
      <c r="CL161" s="2">
        <v>15.3</v>
      </c>
      <c r="CM161" s="2">
        <v>14.3</v>
      </c>
      <c r="CN161" s="2">
        <v>15.9</v>
      </c>
      <c r="CO161" s="2">
        <v>14.3</v>
      </c>
      <c r="CP161" s="2">
        <v>12.8</v>
      </c>
      <c r="CQ161" s="2">
        <v>15</v>
      </c>
      <c r="CR161" s="2">
        <v>20.7</v>
      </c>
      <c r="CS161" s="2">
        <v>34.6</v>
      </c>
      <c r="CT161" s="2">
        <v>15.5</v>
      </c>
      <c r="CU161" s="2">
        <v>12.7</v>
      </c>
      <c r="CV161" s="2">
        <v>16.3</v>
      </c>
      <c r="CW161" s="2">
        <v>17.3</v>
      </c>
      <c r="CX161" s="2">
        <v>19</v>
      </c>
      <c r="CY161" s="2">
        <v>19</v>
      </c>
      <c r="CZ161" s="2">
        <v>17.8</v>
      </c>
      <c r="DA161" s="2">
        <v>17</v>
      </c>
      <c r="DB161" s="2">
        <v>16.8</v>
      </c>
      <c r="DC161" s="2">
        <v>18.100000000000001</v>
      </c>
      <c r="DD161" s="2">
        <v>21.1</v>
      </c>
      <c r="DE161" s="2">
        <v>36.700000000000003</v>
      </c>
      <c r="DF161" s="2">
        <v>16.2</v>
      </c>
      <c r="DG161" s="2">
        <v>14.2</v>
      </c>
      <c r="DH161" s="2">
        <v>17.600000000000001</v>
      </c>
      <c r="DI161" s="2">
        <v>19.3</v>
      </c>
      <c r="DJ161" s="2">
        <v>20.399999999999999</v>
      </c>
      <c r="DK161" s="2">
        <v>17.8</v>
      </c>
      <c r="DL161" s="2">
        <v>21.1</v>
      </c>
      <c r="DM161" s="2">
        <v>18.2</v>
      </c>
      <c r="DN161" s="2">
        <v>17.600000000000001</v>
      </c>
      <c r="DO161" s="2">
        <v>21.2</v>
      </c>
      <c r="DP161" s="2">
        <v>23.1</v>
      </c>
      <c r="DQ161" s="2">
        <v>39.5</v>
      </c>
      <c r="DR161" s="2">
        <v>18.899999999999999</v>
      </c>
      <c r="DS161" s="2">
        <v>16.100000000000001</v>
      </c>
      <c r="DT161" s="2">
        <v>16.8</v>
      </c>
      <c r="DU161" s="2">
        <v>20.7</v>
      </c>
      <c r="DV161" s="2">
        <v>22.1</v>
      </c>
      <c r="DW161" s="2">
        <v>21.9</v>
      </c>
      <c r="DX161" s="2">
        <v>19.899999999999999</v>
      </c>
      <c r="DY161" s="2">
        <v>18.2</v>
      </c>
      <c r="DZ161" s="2">
        <v>20.399999999999999</v>
      </c>
      <c r="EA161" s="2">
        <v>22.6</v>
      </c>
      <c r="EB161" s="2">
        <v>23.8</v>
      </c>
      <c r="EC161" s="2">
        <v>42.4</v>
      </c>
      <c r="ED161" s="2">
        <v>18.899999999999999</v>
      </c>
      <c r="EE161" s="2">
        <v>17</v>
      </c>
      <c r="EF161" s="2">
        <v>20.399999999999999</v>
      </c>
      <c r="EG161" s="2">
        <v>22.3</v>
      </c>
      <c r="EH161" s="2">
        <v>24.7</v>
      </c>
      <c r="EI161" s="2">
        <v>24.7</v>
      </c>
      <c r="EJ161" s="2">
        <v>20</v>
      </c>
      <c r="EK161" s="2">
        <v>18.2</v>
      </c>
      <c r="EL161" s="2">
        <v>21.2</v>
      </c>
      <c r="EM161" s="2">
        <v>22.6</v>
      </c>
      <c r="EN161" s="2">
        <v>24.2</v>
      </c>
      <c r="EO161" s="2">
        <v>43.8</v>
      </c>
      <c r="EP161" s="2">
        <v>19</v>
      </c>
      <c r="EQ161" s="2">
        <v>17.399999999999999</v>
      </c>
      <c r="ER161" s="2">
        <v>22.1</v>
      </c>
      <c r="ES161" s="2">
        <v>22.5</v>
      </c>
      <c r="ET161" s="2">
        <v>23.7</v>
      </c>
      <c r="EU161" s="2">
        <v>23.6</v>
      </c>
      <c r="EV161" s="2">
        <v>21.3</v>
      </c>
      <c r="EW161" s="2">
        <v>19.5</v>
      </c>
      <c r="EX161" s="2">
        <v>21.8</v>
      </c>
      <c r="EY161" s="2">
        <v>23.2</v>
      </c>
      <c r="EZ161" s="2">
        <v>24</v>
      </c>
      <c r="FA161" s="2">
        <v>45.7</v>
      </c>
      <c r="FB161" s="2">
        <v>18.600000000000001</v>
      </c>
      <c r="FC161" s="2">
        <v>17.2</v>
      </c>
      <c r="FD161" s="2">
        <v>21.3</v>
      </c>
      <c r="FE161" s="2">
        <v>23.8</v>
      </c>
      <c r="FF161" s="2">
        <v>22.7</v>
      </c>
      <c r="FG161" s="2">
        <v>22.7</v>
      </c>
      <c r="FH161" s="2">
        <v>25</v>
      </c>
      <c r="FI161" s="2">
        <v>19.899999999999999</v>
      </c>
      <c r="FJ161" s="2">
        <v>20.5</v>
      </c>
      <c r="FK161" s="2">
        <v>23.2</v>
      </c>
      <c r="FL161" s="2">
        <v>25.3</v>
      </c>
      <c r="FM161" s="2">
        <v>46.7</v>
      </c>
      <c r="FN161" s="2">
        <v>19.7</v>
      </c>
      <c r="FO161" s="2">
        <v>17.8</v>
      </c>
      <c r="FP161" s="2">
        <v>20.100000000000001</v>
      </c>
      <c r="FQ161" s="2">
        <v>23.6</v>
      </c>
      <c r="FR161" s="2">
        <v>23.6</v>
      </c>
      <c r="FS161" s="2">
        <v>23.6</v>
      </c>
      <c r="FT161" s="2">
        <v>22.2</v>
      </c>
      <c r="FU161" s="2">
        <v>20.8</v>
      </c>
      <c r="FV161" s="2">
        <v>20.3</v>
      </c>
      <c r="FW161" s="2">
        <v>22.8</v>
      </c>
      <c r="FX161" s="2">
        <v>25.2</v>
      </c>
      <c r="FY161" s="2">
        <v>45.3</v>
      </c>
      <c r="FZ161" s="2">
        <v>20.100000000000001</v>
      </c>
      <c r="GA161" s="2">
        <v>18.100000000000001</v>
      </c>
      <c r="GB161" s="2">
        <v>21.3</v>
      </c>
      <c r="GC161" s="2">
        <v>20.6</v>
      </c>
      <c r="GD161" s="2">
        <v>24.5</v>
      </c>
      <c r="GE161" s="2">
        <v>20</v>
      </c>
      <c r="GF161" s="2">
        <v>25.6</v>
      </c>
      <c r="GG161" s="2">
        <v>19.2</v>
      </c>
      <c r="GH161" s="2">
        <v>21.3</v>
      </c>
      <c r="GI161" s="2">
        <v>23.2</v>
      </c>
      <c r="GJ161" s="2">
        <v>26.3</v>
      </c>
      <c r="GK161" s="2">
        <v>44</v>
      </c>
      <c r="GL161" s="2">
        <v>23</v>
      </c>
      <c r="GM161" s="2">
        <v>17.3</v>
      </c>
      <c r="GN161" s="2">
        <v>19.8</v>
      </c>
      <c r="GO161" s="2">
        <v>24.8</v>
      </c>
      <c r="GP161" s="2">
        <v>24.5</v>
      </c>
      <c r="GQ161" s="2">
        <v>20.3</v>
      </c>
      <c r="GR161" s="2">
        <v>27.2</v>
      </c>
      <c r="GS161" s="2">
        <v>19.8</v>
      </c>
      <c r="GT161" s="2">
        <v>21.5</v>
      </c>
      <c r="GU161" s="2">
        <v>23.9</v>
      </c>
      <c r="GV161" s="2">
        <v>25.8</v>
      </c>
      <c r="GW161" s="2">
        <v>46.8</v>
      </c>
      <c r="GX161" s="2">
        <v>24.6</v>
      </c>
      <c r="GY161" s="2">
        <v>17</v>
      </c>
      <c r="GZ161" s="2">
        <v>21.3</v>
      </c>
      <c r="HA161" s="2">
        <v>23.8</v>
      </c>
      <c r="HB161" s="2">
        <v>23.6</v>
      </c>
      <c r="HC161" s="2">
        <v>19.8</v>
      </c>
      <c r="HD161" s="2">
        <v>25.8</v>
      </c>
      <c r="HE161" s="2">
        <v>20.3</v>
      </c>
      <c r="HF161" s="2">
        <v>22.2</v>
      </c>
      <c r="HG161" s="2">
        <v>24</v>
      </c>
      <c r="HH161" s="2">
        <v>27.8</v>
      </c>
      <c r="HI161" s="2">
        <v>49.9</v>
      </c>
      <c r="HJ161" s="2">
        <v>22.1</v>
      </c>
      <c r="HK161" s="2">
        <v>19.2</v>
      </c>
      <c r="HL161" s="2">
        <v>21.8</v>
      </c>
      <c r="HM161" s="2">
        <v>25.8</v>
      </c>
      <c r="HN161" s="2">
        <v>27</v>
      </c>
      <c r="HO161" s="2">
        <v>29.3</v>
      </c>
      <c r="HP161" s="2">
        <v>20.8</v>
      </c>
      <c r="HQ161" s="2">
        <v>22.4</v>
      </c>
      <c r="HR161" s="2">
        <v>23.9</v>
      </c>
      <c r="HS161" s="2">
        <v>25.4</v>
      </c>
      <c r="HT161" s="2">
        <v>28.1</v>
      </c>
      <c r="HU161" s="2">
        <v>52.2</v>
      </c>
      <c r="HV161" s="2">
        <v>22.4</v>
      </c>
      <c r="HW161" s="2">
        <v>19.100000000000001</v>
      </c>
      <c r="HX161" s="2">
        <v>24.9</v>
      </c>
      <c r="HY161" s="2">
        <v>25.8</v>
      </c>
      <c r="HZ161" s="2">
        <v>26.6</v>
      </c>
      <c r="IA161" s="2">
        <v>24.2</v>
      </c>
      <c r="IB161" s="2">
        <v>27.2</v>
      </c>
      <c r="IC161" s="2">
        <v>21.9</v>
      </c>
      <c r="ID161" s="2">
        <v>23</v>
      </c>
      <c r="IE161" s="2">
        <v>25.9</v>
      </c>
      <c r="IF161" s="2">
        <v>30</v>
      </c>
      <c r="IG161" s="2">
        <v>53.3</v>
      </c>
      <c r="IH161" s="2">
        <v>23.6</v>
      </c>
      <c r="II161" s="2">
        <v>20.3</v>
      </c>
      <c r="IJ161" s="2">
        <v>24.6</v>
      </c>
      <c r="IK161" s="2">
        <v>26.4</v>
      </c>
      <c r="IL161" s="2">
        <v>28.4</v>
      </c>
      <c r="IM161" s="2">
        <v>27.5</v>
      </c>
      <c r="IN161" s="2">
        <v>24.5</v>
      </c>
      <c r="IO161" s="2">
        <v>24.3</v>
      </c>
      <c r="IP161" s="2">
        <v>24.2</v>
      </c>
      <c r="IQ161" s="2">
        <v>27.7</v>
      </c>
      <c r="IR161" s="2">
        <v>33.9</v>
      </c>
      <c r="IS161" s="2">
        <v>52.7</v>
      </c>
      <c r="IT161" s="2">
        <v>24.3</v>
      </c>
      <c r="IU161" s="2">
        <v>21.5</v>
      </c>
      <c r="IV161" s="2">
        <v>26.1</v>
      </c>
      <c r="IW161" s="2">
        <v>29.1</v>
      </c>
      <c r="IX161" s="2">
        <v>28.6</v>
      </c>
      <c r="IY161" s="2">
        <v>30.6</v>
      </c>
      <c r="IZ161" s="2">
        <v>25.1</v>
      </c>
      <c r="JA161" s="2">
        <v>24.4</v>
      </c>
      <c r="JB161" s="2">
        <v>25.7</v>
      </c>
      <c r="JC161" s="2">
        <v>28.3</v>
      </c>
      <c r="JD161" s="2">
        <v>32.9</v>
      </c>
      <c r="JE161" s="2">
        <v>53.7</v>
      </c>
      <c r="JF161" s="2">
        <v>25.9</v>
      </c>
      <c r="JG161" s="2">
        <v>21.6</v>
      </c>
      <c r="JH161" s="2">
        <v>26.1</v>
      </c>
      <c r="JI161" s="2">
        <v>28.9</v>
      </c>
      <c r="JJ161" s="2">
        <v>29.6</v>
      </c>
      <c r="JK161" s="2">
        <v>30.6</v>
      </c>
      <c r="JL161" s="2">
        <v>26</v>
      </c>
      <c r="JM161" s="2">
        <v>24.2</v>
      </c>
      <c r="JN161" s="2">
        <v>26.6</v>
      </c>
      <c r="JO161" s="2">
        <v>27.6</v>
      </c>
      <c r="JP161" s="2">
        <v>31.5</v>
      </c>
      <c r="JQ161" s="2">
        <v>52.3</v>
      </c>
      <c r="JR161" s="2">
        <v>25.3</v>
      </c>
      <c r="JS161" s="2">
        <v>21.4</v>
      </c>
      <c r="JT161" s="2">
        <v>26.7</v>
      </c>
      <c r="JU161" s="2">
        <v>25</v>
      </c>
      <c r="JV161" s="2">
        <v>28.2</v>
      </c>
      <c r="JW161" s="2">
        <v>32.6</v>
      </c>
      <c r="JX161" s="2">
        <v>25.3</v>
      </c>
      <c r="JY161" s="2">
        <v>24.8</v>
      </c>
      <c r="JZ161" s="2">
        <v>25.5</v>
      </c>
      <c r="KA161" s="2">
        <v>26.4</v>
      </c>
      <c r="KB161" s="2">
        <v>34.299999999999997</v>
      </c>
      <c r="KC161" s="2">
        <v>53.8</v>
      </c>
      <c r="KD161" s="2">
        <v>26.9</v>
      </c>
      <c r="KE161" s="2">
        <v>22.6</v>
      </c>
      <c r="KF161" s="2">
        <v>26.4</v>
      </c>
      <c r="KG161" s="2">
        <v>30.8</v>
      </c>
      <c r="KH161" s="2">
        <v>28.8</v>
      </c>
      <c r="KI161" s="2">
        <v>34.200000000000003</v>
      </c>
      <c r="KJ161" s="2">
        <v>28.4</v>
      </c>
      <c r="KK161" s="2">
        <v>26.6</v>
      </c>
      <c r="KL161" s="2">
        <v>24.8</v>
      </c>
      <c r="KM161" s="2">
        <v>27.9</v>
      </c>
      <c r="KN161" s="2">
        <v>33.5</v>
      </c>
      <c r="KO161" s="2">
        <v>56.8</v>
      </c>
      <c r="KP161" s="2">
        <v>28.2</v>
      </c>
      <c r="KQ161" s="2">
        <v>22.8</v>
      </c>
      <c r="KR161" s="2">
        <v>29</v>
      </c>
      <c r="KS161" s="2">
        <v>29.7</v>
      </c>
      <c r="KT161" s="2">
        <v>30.6</v>
      </c>
      <c r="KU161" s="2">
        <v>32.4</v>
      </c>
      <c r="KV161" s="2">
        <v>30.1</v>
      </c>
      <c r="KW161" s="2">
        <v>26.5</v>
      </c>
      <c r="KX161" s="2">
        <v>27.3</v>
      </c>
      <c r="KY161" s="2">
        <v>30.6</v>
      </c>
      <c r="KZ161" s="2">
        <v>33.9</v>
      </c>
      <c r="LA161" s="2">
        <v>58.2</v>
      </c>
      <c r="LB161" s="2">
        <v>29.4</v>
      </c>
      <c r="LC161" s="2">
        <v>24.3</v>
      </c>
      <c r="LD161" s="2">
        <v>29.3</v>
      </c>
      <c r="LE161" s="2">
        <v>30.2</v>
      </c>
      <c r="LF161" s="2">
        <v>30.2</v>
      </c>
      <c r="LG161" s="2">
        <v>31.5</v>
      </c>
      <c r="LH161" s="2">
        <v>30.9</v>
      </c>
      <c r="LI161" s="2">
        <v>24.7</v>
      </c>
      <c r="LJ161" s="2">
        <v>26.7</v>
      </c>
      <c r="LK161" s="2">
        <v>28.4</v>
      </c>
      <c r="LL161" s="2">
        <v>32.299999999999997</v>
      </c>
      <c r="LM161" s="2">
        <v>56.7</v>
      </c>
      <c r="LN161" s="2">
        <v>30.5</v>
      </c>
      <c r="LO161" s="2">
        <v>22.3</v>
      </c>
      <c r="LP161" s="2">
        <v>27.4</v>
      </c>
      <c r="LQ161" s="2">
        <v>33.4</v>
      </c>
      <c r="LR161" s="2">
        <v>32</v>
      </c>
      <c r="LS161" s="2">
        <v>33.6</v>
      </c>
      <c r="LT161" s="2">
        <v>30.3</v>
      </c>
      <c r="LU161" s="2">
        <v>25.7</v>
      </c>
      <c r="LV161" s="2">
        <v>28.7</v>
      </c>
      <c r="LW161" s="2">
        <v>31.5</v>
      </c>
      <c r="LX161" s="2">
        <v>35.5</v>
      </c>
      <c r="LY161" s="2">
        <v>57.4</v>
      </c>
      <c r="LZ161" s="2">
        <v>29.8</v>
      </c>
      <c r="MA161" s="2">
        <v>23.8</v>
      </c>
      <c r="MB161" s="2">
        <v>29.2</v>
      </c>
      <c r="MC161" s="2">
        <v>30.8</v>
      </c>
      <c r="MD161" s="2">
        <v>29.7</v>
      </c>
      <c r="ME161" s="2">
        <v>33.5</v>
      </c>
      <c r="MF161" s="2">
        <v>29.8</v>
      </c>
      <c r="MG161" s="2">
        <v>25.7</v>
      </c>
      <c r="MH161" s="2">
        <v>27.8</v>
      </c>
      <c r="MI161" s="2">
        <v>30.1</v>
      </c>
      <c r="MJ161" s="2">
        <v>34.799999999999997</v>
      </c>
      <c r="MK161" s="2">
        <v>56.3</v>
      </c>
      <c r="ML161" s="2">
        <v>29.5</v>
      </c>
      <c r="MM161" s="2">
        <v>23.3</v>
      </c>
      <c r="MN161" s="2">
        <v>27.7</v>
      </c>
      <c r="MO161" s="2">
        <v>34.5</v>
      </c>
      <c r="MP161" s="2">
        <v>30.2</v>
      </c>
    </row>
    <row r="162" spans="1:354" x14ac:dyDescent="0.25">
      <c r="A162" t="s">
        <v>160</v>
      </c>
      <c r="B162" s="12" t="s">
        <v>380</v>
      </c>
      <c r="C162" t="s">
        <v>217</v>
      </c>
      <c r="D162" t="str">
        <f t="shared" si="2"/>
        <v>Newspaper &amp; book retailing</v>
      </c>
      <c r="E162" s="2">
        <v>2.2999999999999998</v>
      </c>
      <c r="F162" s="2">
        <v>2.5</v>
      </c>
      <c r="G162" s="2">
        <v>2.2999999999999998</v>
      </c>
      <c r="H162" s="2">
        <v>2.6</v>
      </c>
      <c r="I162" s="2">
        <v>2.6</v>
      </c>
      <c r="J162" s="2">
        <v>2.6</v>
      </c>
      <c r="K162" s="2">
        <v>2.7</v>
      </c>
      <c r="L162" s="2">
        <v>3</v>
      </c>
      <c r="M162" s="2">
        <v>4.9000000000000004</v>
      </c>
      <c r="N162" s="2">
        <v>2.5</v>
      </c>
      <c r="O162" s="2">
        <v>3</v>
      </c>
      <c r="P162" s="2">
        <v>3.1</v>
      </c>
      <c r="Q162" s="2">
        <v>2.6</v>
      </c>
      <c r="R162" s="2">
        <v>2.8</v>
      </c>
      <c r="S162" s="2">
        <v>2.8</v>
      </c>
      <c r="T162" s="2">
        <v>3</v>
      </c>
      <c r="U162" s="2">
        <v>3.2</v>
      </c>
      <c r="V162" s="2">
        <v>3.2</v>
      </c>
      <c r="W162" s="2">
        <v>3.1</v>
      </c>
      <c r="X162" s="2">
        <v>3.3</v>
      </c>
      <c r="Y162" s="2">
        <v>4.9000000000000004</v>
      </c>
      <c r="Z162" s="2">
        <v>2.8</v>
      </c>
      <c r="AA162" s="2">
        <v>2.9</v>
      </c>
      <c r="AB162" s="2">
        <v>3.1</v>
      </c>
      <c r="AC162" s="2">
        <v>2.9</v>
      </c>
      <c r="AD162" s="2">
        <v>3.1</v>
      </c>
      <c r="AE162" s="2">
        <v>2.8</v>
      </c>
      <c r="AF162" s="2">
        <v>2.9</v>
      </c>
      <c r="AG162" s="2">
        <v>3</v>
      </c>
      <c r="AH162" s="2">
        <v>3</v>
      </c>
      <c r="AI162" s="2">
        <v>2.7</v>
      </c>
      <c r="AJ162" s="2">
        <v>3.2</v>
      </c>
      <c r="AK162" s="2">
        <v>4</v>
      </c>
      <c r="AL162" s="2">
        <v>2.4</v>
      </c>
      <c r="AM162" s="2">
        <v>2.4</v>
      </c>
      <c r="AN162" s="2">
        <v>2.8</v>
      </c>
      <c r="AO162" s="2">
        <v>2.2999999999999998</v>
      </c>
      <c r="AP162" s="2">
        <v>2.7</v>
      </c>
      <c r="AQ162" s="2">
        <v>2.4</v>
      </c>
      <c r="AR162" s="2">
        <v>2.6</v>
      </c>
      <c r="AS162" s="2">
        <v>2.6</v>
      </c>
      <c r="AT162" s="2">
        <v>2.7</v>
      </c>
      <c r="AU162" s="2">
        <v>2.7</v>
      </c>
      <c r="AV162" s="2">
        <v>2.8</v>
      </c>
      <c r="AW162" s="2">
        <v>3.4</v>
      </c>
      <c r="AX162" s="2">
        <v>2.6</v>
      </c>
      <c r="AY162" s="2">
        <v>2.8</v>
      </c>
      <c r="AZ162" s="2">
        <v>3.6</v>
      </c>
      <c r="BA162" s="2">
        <v>2.7</v>
      </c>
      <c r="BB162" s="2">
        <v>2.7</v>
      </c>
      <c r="BC162" s="2">
        <v>2.6</v>
      </c>
      <c r="BD162" s="2">
        <v>3.3</v>
      </c>
      <c r="BE162" s="2">
        <v>4.5999999999999996</v>
      </c>
      <c r="BF162" s="2">
        <v>3.3</v>
      </c>
      <c r="BG162" s="2">
        <v>3</v>
      </c>
      <c r="BH162" s="2">
        <v>3.2</v>
      </c>
      <c r="BI162" s="2">
        <v>3.4</v>
      </c>
      <c r="BJ162" s="2">
        <v>2.8</v>
      </c>
      <c r="BK162" s="2">
        <v>3.1</v>
      </c>
      <c r="BL162" s="2">
        <v>4.7</v>
      </c>
      <c r="BM162" s="2">
        <v>4.0999999999999996</v>
      </c>
      <c r="BN162" s="2">
        <v>3.9</v>
      </c>
      <c r="BO162" s="2">
        <v>4.0999999999999996</v>
      </c>
      <c r="BP162" s="2">
        <v>4.4000000000000004</v>
      </c>
      <c r="BQ162" s="2">
        <v>4.4000000000000004</v>
      </c>
      <c r="BR162" s="2">
        <v>4.8</v>
      </c>
      <c r="BS162" s="2">
        <v>4.9000000000000004</v>
      </c>
      <c r="BT162" s="2">
        <v>4.7</v>
      </c>
      <c r="BU162" s="2">
        <v>7.3</v>
      </c>
      <c r="BV162" s="2">
        <v>3.7</v>
      </c>
      <c r="BW162" s="2">
        <v>4.8</v>
      </c>
      <c r="BX162" s="2">
        <v>6.7</v>
      </c>
      <c r="BY162" s="2">
        <v>5.0999999999999996</v>
      </c>
      <c r="BZ162" s="2">
        <v>5.6</v>
      </c>
      <c r="CA162" s="2">
        <v>5</v>
      </c>
      <c r="CB162" s="2">
        <v>4.9000000000000004</v>
      </c>
      <c r="CC162" s="2">
        <v>5.3</v>
      </c>
      <c r="CD162" s="2">
        <v>4.9000000000000004</v>
      </c>
      <c r="CE162" s="2">
        <v>4.9000000000000004</v>
      </c>
      <c r="CF162" s="2">
        <v>5.5</v>
      </c>
      <c r="CG162" s="2">
        <v>7.3</v>
      </c>
      <c r="CH162" s="2">
        <v>4.5</v>
      </c>
      <c r="CI162" s="2">
        <v>4.8</v>
      </c>
      <c r="CJ162" s="2">
        <v>5</v>
      </c>
      <c r="CK162" s="2">
        <v>4.5999999999999996</v>
      </c>
      <c r="CL162" s="2">
        <v>5.2</v>
      </c>
      <c r="CM162" s="2">
        <v>4</v>
      </c>
      <c r="CN162" s="2">
        <v>4.0999999999999996</v>
      </c>
      <c r="CO162" s="2">
        <v>4.7</v>
      </c>
      <c r="CP162" s="2">
        <v>4.5</v>
      </c>
      <c r="CQ162" s="2">
        <v>4.3</v>
      </c>
      <c r="CR162" s="2">
        <v>4.3</v>
      </c>
      <c r="CS162" s="2">
        <v>5.8</v>
      </c>
      <c r="CT162" s="2">
        <v>4.0999999999999996</v>
      </c>
      <c r="CU162" s="2">
        <v>5.2</v>
      </c>
      <c r="CV162" s="2">
        <v>5.0999999999999996</v>
      </c>
      <c r="CW162" s="2">
        <v>4.2</v>
      </c>
      <c r="CX162" s="2">
        <v>4.5999999999999996</v>
      </c>
      <c r="CY162" s="2">
        <v>4.5999999999999996</v>
      </c>
      <c r="CZ162" s="2">
        <v>4.4000000000000004</v>
      </c>
      <c r="DA162" s="2">
        <v>5</v>
      </c>
      <c r="DB162" s="2">
        <v>4.2</v>
      </c>
      <c r="DC162" s="2">
        <v>4.9000000000000004</v>
      </c>
      <c r="DD162" s="2">
        <v>5.2</v>
      </c>
      <c r="DE162" s="2">
        <v>6.2</v>
      </c>
      <c r="DF162" s="2">
        <v>4.2</v>
      </c>
      <c r="DG162" s="2">
        <v>4.5</v>
      </c>
      <c r="DH162" s="2">
        <v>5.3</v>
      </c>
      <c r="DI162" s="2">
        <v>4.4000000000000004</v>
      </c>
      <c r="DJ162" s="2">
        <v>4.5</v>
      </c>
      <c r="DK162" s="2">
        <v>4.4000000000000004</v>
      </c>
      <c r="DL162" s="2">
        <v>4.5999999999999996</v>
      </c>
      <c r="DM162" s="2">
        <v>5</v>
      </c>
      <c r="DN162" s="2">
        <v>4.7</v>
      </c>
      <c r="DO162" s="2">
        <v>4.7</v>
      </c>
      <c r="DP162" s="2">
        <v>4.9000000000000004</v>
      </c>
      <c r="DQ162" s="2">
        <v>7.1</v>
      </c>
      <c r="DR162" s="2">
        <v>4.8</v>
      </c>
      <c r="DS162" s="2">
        <v>5.3</v>
      </c>
      <c r="DT162" s="2">
        <v>6.2</v>
      </c>
      <c r="DU162" s="2">
        <v>4.5999999999999996</v>
      </c>
      <c r="DV162" s="2">
        <v>5</v>
      </c>
      <c r="DW162" s="2">
        <v>5.0999999999999996</v>
      </c>
      <c r="DX162" s="2">
        <v>5.6</v>
      </c>
      <c r="DY162" s="2">
        <v>5.4</v>
      </c>
      <c r="DZ162" s="2">
        <v>5.9</v>
      </c>
      <c r="EA162" s="2">
        <v>5.3</v>
      </c>
      <c r="EB162" s="2">
        <v>5.6</v>
      </c>
      <c r="EC162" s="2">
        <v>8.4</v>
      </c>
      <c r="ED162" s="2">
        <v>4.7</v>
      </c>
      <c r="EE162" s="2">
        <v>5.7</v>
      </c>
      <c r="EF162" s="2">
        <v>6.7</v>
      </c>
      <c r="EG162" s="2">
        <v>5.6</v>
      </c>
      <c r="EH162" s="2">
        <v>6</v>
      </c>
      <c r="EI162" s="2">
        <v>6.6</v>
      </c>
      <c r="EJ162" s="2">
        <v>7.4</v>
      </c>
      <c r="EK162" s="2">
        <v>7.4</v>
      </c>
      <c r="EL162" s="2">
        <v>6.8</v>
      </c>
      <c r="EM162" s="2">
        <v>7</v>
      </c>
      <c r="EN162" s="2">
        <v>7.3</v>
      </c>
      <c r="EO162" s="2">
        <v>10.8</v>
      </c>
      <c r="EP162" s="2">
        <v>7</v>
      </c>
      <c r="EQ162" s="2">
        <v>7.7</v>
      </c>
      <c r="ER162" s="2">
        <v>8.3000000000000007</v>
      </c>
      <c r="ES162" s="2">
        <v>6.9</v>
      </c>
      <c r="ET162" s="2">
        <v>7.8</v>
      </c>
      <c r="EU162" s="2">
        <v>7.5</v>
      </c>
      <c r="EV162" s="2">
        <v>7.3</v>
      </c>
      <c r="EW162" s="2">
        <v>7.1</v>
      </c>
      <c r="EX162" s="2">
        <v>7</v>
      </c>
      <c r="EY162" s="2">
        <v>6.3</v>
      </c>
      <c r="EZ162" s="2">
        <v>7</v>
      </c>
      <c r="FA162" s="2">
        <v>9.6999999999999993</v>
      </c>
      <c r="FB162" s="2">
        <v>6.6</v>
      </c>
      <c r="FC162" s="2">
        <v>7</v>
      </c>
      <c r="FD162" s="2">
        <v>8.1</v>
      </c>
      <c r="FE162" s="2">
        <v>7.9</v>
      </c>
      <c r="FF162" s="2">
        <v>8</v>
      </c>
      <c r="FG162" s="2">
        <v>7.7</v>
      </c>
      <c r="FH162" s="2">
        <v>9.6999999999999993</v>
      </c>
      <c r="FI162" s="2">
        <v>8.6</v>
      </c>
      <c r="FJ162" s="2">
        <v>8.6999999999999993</v>
      </c>
      <c r="FK162" s="2">
        <v>7.9</v>
      </c>
      <c r="FL162" s="2">
        <v>8.6999999999999993</v>
      </c>
      <c r="FM162" s="2">
        <v>10.3</v>
      </c>
      <c r="FN162" s="2">
        <v>6.5</v>
      </c>
      <c r="FO162" s="2">
        <v>7</v>
      </c>
      <c r="FP162" s="2">
        <v>7.8</v>
      </c>
      <c r="FQ162" s="2">
        <v>6.3</v>
      </c>
      <c r="FR162" s="2">
        <v>6.8</v>
      </c>
      <c r="FS162" s="2">
        <v>6</v>
      </c>
      <c r="FT162" s="2">
        <v>5.0999999999999996</v>
      </c>
      <c r="FU162" s="2">
        <v>5.4</v>
      </c>
      <c r="FV162" s="2">
        <v>4.7</v>
      </c>
      <c r="FW162" s="2">
        <v>4.5</v>
      </c>
      <c r="FX162" s="2">
        <v>4.9000000000000004</v>
      </c>
      <c r="FY162" s="2">
        <v>9.6999999999999993</v>
      </c>
      <c r="FZ162" s="2">
        <v>6.7</v>
      </c>
      <c r="GA162" s="2">
        <v>6.1</v>
      </c>
      <c r="GB162" s="2">
        <v>7.2</v>
      </c>
      <c r="GC162" s="2">
        <v>6.5</v>
      </c>
      <c r="GD162" s="2">
        <v>7.4</v>
      </c>
      <c r="GE162" s="2">
        <v>6.8</v>
      </c>
      <c r="GF162" s="2">
        <v>7.9</v>
      </c>
      <c r="GG162" s="2">
        <v>7.4</v>
      </c>
      <c r="GH162" s="2">
        <v>7.1</v>
      </c>
      <c r="GI162" s="2">
        <v>6.7</v>
      </c>
      <c r="GJ162" s="2">
        <v>6.8</v>
      </c>
      <c r="GK162" s="2">
        <v>10.199999999999999</v>
      </c>
      <c r="GL162" s="2">
        <v>5.5</v>
      </c>
      <c r="GM162" s="2">
        <v>5.9</v>
      </c>
      <c r="GN162" s="2">
        <v>7.7</v>
      </c>
      <c r="GO162" s="2">
        <v>5.8</v>
      </c>
      <c r="GP162" s="2">
        <v>6.9</v>
      </c>
      <c r="GQ162" s="2">
        <v>7.1</v>
      </c>
      <c r="GR162" s="2">
        <v>7.8</v>
      </c>
      <c r="GS162" s="2">
        <v>7.2</v>
      </c>
      <c r="GT162" s="2">
        <v>7.6</v>
      </c>
      <c r="GU162" s="2">
        <v>7.7</v>
      </c>
      <c r="GV162" s="2">
        <v>7.9</v>
      </c>
      <c r="GW162" s="2">
        <v>10.9</v>
      </c>
      <c r="GX162" s="2">
        <v>7.9</v>
      </c>
      <c r="GY162" s="2">
        <v>9.1999999999999993</v>
      </c>
      <c r="GZ162" s="2">
        <v>11.2</v>
      </c>
      <c r="HA162" s="2">
        <v>11.3</v>
      </c>
      <c r="HB162" s="2">
        <v>12.2</v>
      </c>
      <c r="HC162" s="2">
        <v>11.1</v>
      </c>
      <c r="HD162" s="2">
        <v>11.8</v>
      </c>
      <c r="HE162" s="2">
        <v>11</v>
      </c>
      <c r="HF162" s="2">
        <v>10.6</v>
      </c>
      <c r="HG162" s="2">
        <v>12.1</v>
      </c>
      <c r="HH162" s="2">
        <v>13.2</v>
      </c>
      <c r="HI162" s="2">
        <v>17</v>
      </c>
      <c r="HJ162" s="2">
        <v>9.9</v>
      </c>
      <c r="HK162" s="2">
        <v>10.7</v>
      </c>
      <c r="HL162" s="2">
        <v>12.5</v>
      </c>
      <c r="HM162" s="2">
        <v>11.2</v>
      </c>
      <c r="HN162" s="2">
        <v>11.4</v>
      </c>
      <c r="HO162" s="2">
        <v>11.5</v>
      </c>
      <c r="HP162" s="2">
        <v>11.6</v>
      </c>
      <c r="HQ162" s="2">
        <v>12.2</v>
      </c>
      <c r="HR162" s="2">
        <v>11.1</v>
      </c>
      <c r="HS162" s="2">
        <v>11.2</v>
      </c>
      <c r="HT162" s="2">
        <v>12.4</v>
      </c>
      <c r="HU162" s="2">
        <v>15.2</v>
      </c>
      <c r="HV162" s="2">
        <v>9.3000000000000007</v>
      </c>
      <c r="HW162" s="2">
        <v>10.5</v>
      </c>
      <c r="HX162" s="2">
        <v>11.7</v>
      </c>
      <c r="HY162" s="2">
        <v>8.1999999999999993</v>
      </c>
      <c r="HZ162" s="2">
        <v>9</v>
      </c>
      <c r="IA162" s="2">
        <v>8.6999999999999993</v>
      </c>
      <c r="IB162" s="2">
        <v>9.1</v>
      </c>
      <c r="IC162" s="2">
        <v>8.1</v>
      </c>
      <c r="ID162" s="2">
        <v>7.9</v>
      </c>
      <c r="IE162" s="2">
        <v>7.8</v>
      </c>
      <c r="IF162" s="2">
        <v>8.1999999999999993</v>
      </c>
      <c r="IG162" s="2">
        <v>11.7</v>
      </c>
      <c r="IH162" s="2">
        <v>8</v>
      </c>
      <c r="II162" s="2">
        <v>9.6</v>
      </c>
      <c r="IJ162" s="2">
        <v>9.8000000000000007</v>
      </c>
      <c r="IK162" s="2">
        <v>8.6</v>
      </c>
      <c r="IL162" s="2">
        <v>9.6999999999999993</v>
      </c>
      <c r="IM162" s="2">
        <v>8.6999999999999993</v>
      </c>
      <c r="IN162" s="2">
        <v>11.8</v>
      </c>
      <c r="IO162" s="2">
        <v>11.8</v>
      </c>
      <c r="IP162" s="2">
        <v>9.9</v>
      </c>
      <c r="IQ162" s="2">
        <v>9.5</v>
      </c>
      <c r="IR162" s="2">
        <v>9.9</v>
      </c>
      <c r="IS162" s="2">
        <v>12.8</v>
      </c>
      <c r="IT162" s="2">
        <v>9.9</v>
      </c>
      <c r="IU162" s="2">
        <v>11.1</v>
      </c>
      <c r="IV162" s="2">
        <v>11.6</v>
      </c>
      <c r="IW162" s="2">
        <v>9.3000000000000007</v>
      </c>
      <c r="IX162" s="2">
        <v>10.199999999999999</v>
      </c>
      <c r="IY162" s="2">
        <v>9.8000000000000007</v>
      </c>
      <c r="IZ162" s="2">
        <v>11.5</v>
      </c>
      <c r="JA162" s="2">
        <v>11.2</v>
      </c>
      <c r="JB162" s="2">
        <v>10.1</v>
      </c>
      <c r="JC162" s="2">
        <v>9.6999999999999993</v>
      </c>
      <c r="JD162" s="2">
        <v>9.6999999999999993</v>
      </c>
      <c r="JE162" s="2">
        <v>14.2</v>
      </c>
      <c r="JF162" s="2">
        <v>8.6</v>
      </c>
      <c r="JG162" s="2">
        <v>10.1</v>
      </c>
      <c r="JH162" s="2">
        <v>9.6999999999999993</v>
      </c>
      <c r="JI162" s="2">
        <v>8.6</v>
      </c>
      <c r="JJ162" s="2">
        <v>8.9</v>
      </c>
      <c r="JK162" s="2">
        <v>8.8000000000000007</v>
      </c>
      <c r="JL162" s="2">
        <v>11</v>
      </c>
      <c r="JM162" s="2">
        <v>10</v>
      </c>
      <c r="JN162" s="2">
        <v>8.8000000000000007</v>
      </c>
      <c r="JO162" s="2">
        <v>8.3000000000000007</v>
      </c>
      <c r="JP162" s="2">
        <v>8.4</v>
      </c>
      <c r="JQ162" s="2">
        <v>11.5</v>
      </c>
      <c r="JR162" s="2">
        <v>8.8000000000000007</v>
      </c>
      <c r="JS162" s="2">
        <v>10.4</v>
      </c>
      <c r="JT162" s="2">
        <v>9.1999999999999993</v>
      </c>
      <c r="JU162" s="2">
        <v>8.8000000000000007</v>
      </c>
      <c r="JV162" s="2">
        <v>8.8000000000000007</v>
      </c>
      <c r="JW162" s="2">
        <v>8.1999999999999993</v>
      </c>
      <c r="JX162" s="2">
        <v>11.3</v>
      </c>
      <c r="JY162" s="2">
        <v>10.199999999999999</v>
      </c>
      <c r="JZ162" s="2">
        <v>9.5</v>
      </c>
      <c r="KA162" s="2">
        <v>8</v>
      </c>
      <c r="KB162" s="2">
        <v>8.1999999999999993</v>
      </c>
      <c r="KC162" s="2">
        <v>10.9</v>
      </c>
      <c r="KD162" s="2">
        <v>7.8</v>
      </c>
      <c r="KE162" s="2">
        <v>9.8000000000000007</v>
      </c>
      <c r="KF162" s="2">
        <v>9.3000000000000007</v>
      </c>
      <c r="KG162" s="2">
        <v>8.4</v>
      </c>
      <c r="KH162" s="2">
        <v>8.6</v>
      </c>
      <c r="KI162" s="2">
        <v>8.3000000000000007</v>
      </c>
      <c r="KJ162" s="2">
        <v>10.6</v>
      </c>
      <c r="KK162" s="2">
        <v>9.1</v>
      </c>
      <c r="KL162" s="2">
        <v>8.3000000000000007</v>
      </c>
      <c r="KM162" s="2">
        <v>9</v>
      </c>
      <c r="KN162" s="2">
        <v>9.6</v>
      </c>
      <c r="KO162" s="2">
        <v>13</v>
      </c>
      <c r="KP162" s="2">
        <v>10.6</v>
      </c>
      <c r="KQ162" s="2">
        <v>11.2</v>
      </c>
      <c r="KR162" s="2">
        <v>12.9</v>
      </c>
      <c r="KS162" s="2">
        <v>10.7</v>
      </c>
      <c r="KT162" s="2">
        <v>10.8</v>
      </c>
      <c r="KU162" s="2">
        <v>10.199999999999999</v>
      </c>
      <c r="KV162" s="2">
        <v>12.5</v>
      </c>
      <c r="KW162" s="2">
        <v>10</v>
      </c>
      <c r="KX162" s="2">
        <v>10.199999999999999</v>
      </c>
      <c r="KY162" s="2">
        <v>10.5</v>
      </c>
      <c r="KZ162" s="2">
        <v>11</v>
      </c>
      <c r="LA162" s="2">
        <v>15.2</v>
      </c>
      <c r="LB162" s="2">
        <v>9.6999999999999993</v>
      </c>
      <c r="LC162" s="2">
        <v>12.9</v>
      </c>
      <c r="LD162" s="2">
        <v>11.6</v>
      </c>
      <c r="LE162" s="2">
        <v>10.199999999999999</v>
      </c>
      <c r="LF162" s="2">
        <v>10.9</v>
      </c>
      <c r="LG162" s="2">
        <v>10.3</v>
      </c>
      <c r="LH162" s="2">
        <v>12</v>
      </c>
      <c r="LI162" s="2">
        <v>10.8</v>
      </c>
      <c r="LJ162" s="2">
        <v>10.1</v>
      </c>
      <c r="LK162" s="2">
        <v>9.8000000000000007</v>
      </c>
      <c r="LL162" s="2">
        <v>9.6999999999999993</v>
      </c>
      <c r="LM162" s="2">
        <v>14.2</v>
      </c>
      <c r="LN162" s="2">
        <v>8.5</v>
      </c>
      <c r="LO162" s="2">
        <v>11.6</v>
      </c>
      <c r="LP162" s="2">
        <v>10.7</v>
      </c>
      <c r="LQ162" s="2">
        <v>9.1999999999999993</v>
      </c>
      <c r="LR162" s="2">
        <v>10</v>
      </c>
      <c r="LS162" s="2">
        <v>10.1</v>
      </c>
      <c r="LT162" s="2">
        <v>13</v>
      </c>
      <c r="LU162" s="2">
        <v>10.8</v>
      </c>
      <c r="LV162" s="2">
        <v>9.6</v>
      </c>
      <c r="LW162" s="2">
        <v>9.9</v>
      </c>
      <c r="LX162" s="2">
        <v>10.199999999999999</v>
      </c>
      <c r="LY162" s="2">
        <v>14.8</v>
      </c>
      <c r="LZ162" s="2">
        <v>8.1</v>
      </c>
      <c r="MA162" s="2">
        <v>11.2</v>
      </c>
      <c r="MB162" s="2">
        <v>10</v>
      </c>
      <c r="MC162" s="2">
        <v>8</v>
      </c>
      <c r="MD162" s="2">
        <v>9.3000000000000007</v>
      </c>
      <c r="ME162" s="2">
        <v>8.8000000000000007</v>
      </c>
      <c r="MF162" s="2">
        <v>9.1</v>
      </c>
      <c r="MG162" s="2">
        <v>9.3000000000000007</v>
      </c>
      <c r="MH162" s="2">
        <v>7.9</v>
      </c>
      <c r="MI162" s="2">
        <v>7.5</v>
      </c>
      <c r="MJ162" s="2">
        <v>8</v>
      </c>
      <c r="MK162" s="2">
        <v>12.1</v>
      </c>
      <c r="ML162" s="2">
        <v>4.9000000000000004</v>
      </c>
      <c r="MM162" s="2">
        <v>8.1</v>
      </c>
      <c r="MN162" s="2">
        <v>6.2</v>
      </c>
      <c r="MO162" s="2">
        <v>4.4000000000000004</v>
      </c>
      <c r="MP162" s="2">
        <v>5.6</v>
      </c>
    </row>
    <row r="163" spans="1:354" x14ac:dyDescent="0.25">
      <c r="A163" t="s">
        <v>161</v>
      </c>
      <c r="B163" s="12" t="s">
        <v>381</v>
      </c>
      <c r="C163" t="s">
        <v>217</v>
      </c>
      <c r="D163" t="str">
        <f t="shared" si="2"/>
        <v>Other recreational goods retailing</v>
      </c>
      <c r="E163" s="2">
        <v>1.1000000000000001</v>
      </c>
      <c r="F163" s="2">
        <v>1</v>
      </c>
      <c r="G163" s="2">
        <v>1</v>
      </c>
      <c r="H163" s="2">
        <v>1.1000000000000001</v>
      </c>
      <c r="I163" s="2">
        <v>0.9</v>
      </c>
      <c r="J163" s="2">
        <v>1</v>
      </c>
      <c r="K163" s="2">
        <v>1.2</v>
      </c>
      <c r="L163" s="2">
        <v>1.3</v>
      </c>
      <c r="M163" s="2">
        <v>1.8</v>
      </c>
      <c r="N163" s="2">
        <v>1</v>
      </c>
      <c r="O163" s="2">
        <v>1</v>
      </c>
      <c r="P163" s="2">
        <v>1.1000000000000001</v>
      </c>
      <c r="Q163" s="2">
        <v>1.1000000000000001</v>
      </c>
      <c r="R163" s="2">
        <v>1.1000000000000001</v>
      </c>
      <c r="S163" s="2">
        <v>1</v>
      </c>
      <c r="T163" s="2">
        <v>1.1000000000000001</v>
      </c>
      <c r="U163" s="2">
        <v>1.1000000000000001</v>
      </c>
      <c r="V163" s="2">
        <v>1</v>
      </c>
      <c r="W163" s="2">
        <v>1.3</v>
      </c>
      <c r="X163" s="2">
        <v>1.5</v>
      </c>
      <c r="Y163" s="2">
        <v>2</v>
      </c>
      <c r="Z163" s="2">
        <v>0.9</v>
      </c>
      <c r="AA163" s="2">
        <v>1</v>
      </c>
      <c r="AB163" s="2">
        <v>1.2</v>
      </c>
      <c r="AC163" s="2">
        <v>1.1000000000000001</v>
      </c>
      <c r="AD163" s="2">
        <v>1.3</v>
      </c>
      <c r="AE163" s="2">
        <v>1.2</v>
      </c>
      <c r="AF163" s="2">
        <v>1.1000000000000001</v>
      </c>
      <c r="AG163" s="2">
        <v>1.2</v>
      </c>
      <c r="AH163" s="2">
        <v>1.1000000000000001</v>
      </c>
      <c r="AI163" s="2">
        <v>1.2</v>
      </c>
      <c r="AJ163" s="2">
        <v>1.4</v>
      </c>
      <c r="AK163" s="2">
        <v>1.6</v>
      </c>
      <c r="AL163" s="2">
        <v>1.2</v>
      </c>
      <c r="AM163" s="2">
        <v>1.1000000000000001</v>
      </c>
      <c r="AN163" s="2">
        <v>1.2</v>
      </c>
      <c r="AO163" s="2">
        <v>1.5</v>
      </c>
      <c r="AP163" s="2">
        <v>1.6</v>
      </c>
      <c r="AQ163" s="2">
        <v>1.4</v>
      </c>
      <c r="AR163" s="2">
        <v>1.6</v>
      </c>
      <c r="AS163" s="2">
        <v>1.6</v>
      </c>
      <c r="AT163" s="2">
        <v>1.6</v>
      </c>
      <c r="AU163" s="2">
        <v>1.5</v>
      </c>
      <c r="AV163" s="2">
        <v>1.6</v>
      </c>
      <c r="AW163" s="2">
        <v>2</v>
      </c>
      <c r="AX163" s="2">
        <v>1.6</v>
      </c>
      <c r="AY163" s="2">
        <v>1.3</v>
      </c>
      <c r="AZ163" s="2">
        <v>1.7</v>
      </c>
      <c r="BA163" s="2">
        <v>1.5</v>
      </c>
      <c r="BB163" s="2">
        <v>1.7</v>
      </c>
      <c r="BC163" s="2">
        <v>1.5</v>
      </c>
      <c r="BD163" s="2">
        <v>2</v>
      </c>
      <c r="BE163" s="2">
        <v>1.9</v>
      </c>
      <c r="BF163" s="2">
        <v>1.9</v>
      </c>
      <c r="BG163" s="2">
        <v>1.8</v>
      </c>
      <c r="BH163" s="2">
        <v>1.8</v>
      </c>
      <c r="BI163" s="2">
        <v>2.2999999999999998</v>
      </c>
      <c r="BJ163" s="2">
        <v>1.6</v>
      </c>
      <c r="BK163" s="2">
        <v>1.5</v>
      </c>
      <c r="BL163" s="2">
        <v>1.8</v>
      </c>
      <c r="BM163" s="2">
        <v>1.8</v>
      </c>
      <c r="BN163" s="2">
        <v>1.8</v>
      </c>
      <c r="BO163" s="2">
        <v>1.8</v>
      </c>
      <c r="BP163" s="2">
        <v>1.8</v>
      </c>
      <c r="BQ163" s="2">
        <v>1.8</v>
      </c>
      <c r="BR163" s="2">
        <v>1.8</v>
      </c>
      <c r="BS163" s="2">
        <v>2</v>
      </c>
      <c r="BT163" s="2">
        <v>1.7</v>
      </c>
      <c r="BU163" s="2">
        <v>2.4</v>
      </c>
      <c r="BV163" s="2">
        <v>1.5</v>
      </c>
      <c r="BW163" s="2">
        <v>1.6</v>
      </c>
      <c r="BX163" s="2">
        <v>1.7</v>
      </c>
      <c r="BY163" s="2">
        <v>1.7</v>
      </c>
      <c r="BZ163" s="2">
        <v>1.7</v>
      </c>
      <c r="CA163" s="2">
        <v>1.9</v>
      </c>
      <c r="CB163" s="2">
        <v>1.7</v>
      </c>
      <c r="CC163" s="2">
        <v>1.9</v>
      </c>
      <c r="CD163" s="2">
        <v>2.1</v>
      </c>
      <c r="CE163" s="2">
        <v>2.1</v>
      </c>
      <c r="CF163" s="2">
        <v>2.2000000000000002</v>
      </c>
      <c r="CG163" s="2">
        <v>3.3</v>
      </c>
      <c r="CH163" s="2">
        <v>1.9</v>
      </c>
      <c r="CI163" s="2">
        <v>2</v>
      </c>
      <c r="CJ163" s="2">
        <v>2</v>
      </c>
      <c r="CK163" s="2">
        <v>2</v>
      </c>
      <c r="CL163" s="2">
        <v>2.1</v>
      </c>
      <c r="CM163" s="2">
        <v>1.8</v>
      </c>
      <c r="CN163" s="2">
        <v>1.8</v>
      </c>
      <c r="CO163" s="2">
        <v>1.9</v>
      </c>
      <c r="CP163" s="2">
        <v>2.2000000000000002</v>
      </c>
      <c r="CQ163" s="2">
        <v>2.2999999999999998</v>
      </c>
      <c r="CR163" s="2">
        <v>2.1</v>
      </c>
      <c r="CS163" s="2">
        <v>2.9</v>
      </c>
      <c r="CT163" s="2">
        <v>1.9</v>
      </c>
      <c r="CU163" s="2">
        <v>1.8</v>
      </c>
      <c r="CV163" s="2">
        <v>2</v>
      </c>
      <c r="CW163" s="2">
        <v>1.9</v>
      </c>
      <c r="CX163" s="2">
        <v>2.1</v>
      </c>
      <c r="CY163" s="2">
        <v>2</v>
      </c>
      <c r="CZ163" s="2">
        <v>1.9</v>
      </c>
      <c r="DA163" s="2">
        <v>1.9</v>
      </c>
      <c r="DB163" s="2">
        <v>1.9</v>
      </c>
      <c r="DC163" s="2">
        <v>2.2000000000000002</v>
      </c>
      <c r="DD163" s="2">
        <v>2.2000000000000002</v>
      </c>
      <c r="DE163" s="2">
        <v>2.7</v>
      </c>
      <c r="DF163" s="2">
        <v>1.9</v>
      </c>
      <c r="DG163" s="2">
        <v>1.9</v>
      </c>
      <c r="DH163" s="2">
        <v>2</v>
      </c>
      <c r="DI163" s="2">
        <v>2.1</v>
      </c>
      <c r="DJ163" s="2">
        <v>2</v>
      </c>
      <c r="DK163" s="2">
        <v>2.1</v>
      </c>
      <c r="DL163" s="2">
        <v>2.1</v>
      </c>
      <c r="DM163" s="2">
        <v>2.4</v>
      </c>
      <c r="DN163" s="2">
        <v>2.2999999999999998</v>
      </c>
      <c r="DO163" s="2">
        <v>2.8</v>
      </c>
      <c r="DP163" s="2">
        <v>2.7</v>
      </c>
      <c r="DQ163" s="2">
        <v>3.3</v>
      </c>
      <c r="DR163" s="2">
        <v>2.4</v>
      </c>
      <c r="DS163" s="2">
        <v>2</v>
      </c>
      <c r="DT163" s="2">
        <v>2.6</v>
      </c>
      <c r="DU163" s="2">
        <v>2.5</v>
      </c>
      <c r="DV163" s="2">
        <v>2.4</v>
      </c>
      <c r="DW163" s="2">
        <v>2.4</v>
      </c>
      <c r="DX163" s="2">
        <v>2.4</v>
      </c>
      <c r="DY163" s="2">
        <v>2.4</v>
      </c>
      <c r="DZ163" s="2">
        <v>2.6</v>
      </c>
      <c r="EA163" s="2">
        <v>2.7</v>
      </c>
      <c r="EB163" s="2">
        <v>2.5</v>
      </c>
      <c r="EC163" s="2">
        <v>3.5</v>
      </c>
      <c r="ED163" s="2">
        <v>2.2999999999999998</v>
      </c>
      <c r="EE163" s="2">
        <v>2.2000000000000002</v>
      </c>
      <c r="EF163" s="2">
        <v>2.6</v>
      </c>
      <c r="EG163" s="2">
        <v>2.9</v>
      </c>
      <c r="EH163" s="2">
        <v>3</v>
      </c>
      <c r="EI163" s="2">
        <v>2.5</v>
      </c>
      <c r="EJ163" s="2">
        <v>2.5</v>
      </c>
      <c r="EK163" s="2">
        <v>2.8</v>
      </c>
      <c r="EL163" s="2">
        <v>3</v>
      </c>
      <c r="EM163" s="2">
        <v>3</v>
      </c>
      <c r="EN163" s="2">
        <v>3.3</v>
      </c>
      <c r="EO163" s="2">
        <v>5.0999999999999996</v>
      </c>
      <c r="EP163" s="2">
        <v>2.5</v>
      </c>
      <c r="EQ163" s="2">
        <v>2.4</v>
      </c>
      <c r="ER163" s="2">
        <v>3</v>
      </c>
      <c r="ES163" s="2">
        <v>2.8</v>
      </c>
      <c r="ET163" s="2">
        <v>2.8</v>
      </c>
      <c r="EU163" s="2">
        <v>2.8</v>
      </c>
      <c r="EV163" s="2">
        <v>3</v>
      </c>
      <c r="EW163" s="2">
        <v>3.3</v>
      </c>
      <c r="EX163" s="2">
        <v>3.3</v>
      </c>
      <c r="EY163" s="2">
        <v>3.3</v>
      </c>
      <c r="EZ163" s="2">
        <v>3.9</v>
      </c>
      <c r="FA163" s="2">
        <v>6.5</v>
      </c>
      <c r="FB163" s="2">
        <v>3.2</v>
      </c>
      <c r="FC163" s="2">
        <v>2.8</v>
      </c>
      <c r="FD163" s="2">
        <v>3.1</v>
      </c>
      <c r="FE163" s="2">
        <v>3.2</v>
      </c>
      <c r="FF163" s="2">
        <v>3</v>
      </c>
      <c r="FG163" s="2">
        <v>3.1</v>
      </c>
      <c r="FH163" s="2">
        <v>3.1</v>
      </c>
      <c r="FI163" s="2">
        <v>2.9</v>
      </c>
      <c r="FJ163" s="2">
        <v>3.2</v>
      </c>
      <c r="FK163" s="2">
        <v>3.1</v>
      </c>
      <c r="FL163" s="2">
        <v>3.6</v>
      </c>
      <c r="FM163" s="2">
        <v>5.8</v>
      </c>
      <c r="FN163" s="2">
        <v>3.3</v>
      </c>
      <c r="FO163" s="2">
        <v>2.9</v>
      </c>
      <c r="FP163" s="2">
        <v>3</v>
      </c>
      <c r="FQ163" s="2">
        <v>3.5</v>
      </c>
      <c r="FR163" s="2">
        <v>3.4</v>
      </c>
      <c r="FS163" s="2">
        <v>3.4</v>
      </c>
      <c r="FT163" s="2">
        <v>3.6</v>
      </c>
      <c r="FU163" s="2">
        <v>3.6</v>
      </c>
      <c r="FV163" s="2">
        <v>4</v>
      </c>
      <c r="FW163" s="2">
        <v>3.9</v>
      </c>
      <c r="FX163" s="2">
        <v>4.9000000000000004</v>
      </c>
      <c r="FY163" s="2">
        <v>8</v>
      </c>
      <c r="FZ163" s="2">
        <v>4</v>
      </c>
      <c r="GA163" s="2">
        <v>3.4</v>
      </c>
      <c r="GB163" s="2">
        <v>3.8</v>
      </c>
      <c r="GC163" s="2">
        <v>4.2</v>
      </c>
      <c r="GD163" s="2">
        <v>4.4000000000000004</v>
      </c>
      <c r="GE163" s="2">
        <v>4.4000000000000004</v>
      </c>
      <c r="GF163" s="2">
        <v>4.2</v>
      </c>
      <c r="GG163" s="2">
        <v>3.8</v>
      </c>
      <c r="GH163" s="2">
        <v>4.0999999999999996</v>
      </c>
      <c r="GI163" s="2">
        <v>4.3</v>
      </c>
      <c r="GJ163" s="2">
        <v>4.7</v>
      </c>
      <c r="GK163" s="2">
        <v>7.7</v>
      </c>
      <c r="GL163" s="2">
        <v>3.8</v>
      </c>
      <c r="GM163" s="2">
        <v>3.5</v>
      </c>
      <c r="GN163" s="2">
        <v>3.9</v>
      </c>
      <c r="GO163" s="2">
        <v>4.5</v>
      </c>
      <c r="GP163" s="2">
        <v>4.3</v>
      </c>
      <c r="GQ163" s="2">
        <v>4.2</v>
      </c>
      <c r="GR163" s="2">
        <v>3.8</v>
      </c>
      <c r="GS163" s="2">
        <v>3.7</v>
      </c>
      <c r="GT163" s="2">
        <v>3.9</v>
      </c>
      <c r="GU163" s="2">
        <v>4.2</v>
      </c>
      <c r="GV163" s="2">
        <v>4.7</v>
      </c>
      <c r="GW163" s="2">
        <v>7.7</v>
      </c>
      <c r="GX163" s="2">
        <v>4.0999999999999996</v>
      </c>
      <c r="GY163" s="2">
        <v>3.9</v>
      </c>
      <c r="GZ163" s="2">
        <v>4.5999999999999996</v>
      </c>
      <c r="HA163" s="2">
        <v>4</v>
      </c>
      <c r="HB163" s="2">
        <v>4.0999999999999996</v>
      </c>
      <c r="HC163" s="2">
        <v>4.2</v>
      </c>
      <c r="HD163" s="2">
        <v>4.0999999999999996</v>
      </c>
      <c r="HE163" s="2">
        <v>4.3</v>
      </c>
      <c r="HF163" s="2">
        <v>4.2</v>
      </c>
      <c r="HG163" s="2">
        <v>4.3</v>
      </c>
      <c r="HH163" s="2">
        <v>4.9000000000000004</v>
      </c>
      <c r="HI163" s="2">
        <v>7.4</v>
      </c>
      <c r="HJ163" s="2">
        <v>4.3</v>
      </c>
      <c r="HK163" s="2">
        <v>3.9</v>
      </c>
      <c r="HL163" s="2">
        <v>4.7</v>
      </c>
      <c r="HM163" s="2">
        <v>4.2</v>
      </c>
      <c r="HN163" s="2">
        <v>4.7</v>
      </c>
      <c r="HO163" s="2">
        <v>5.4</v>
      </c>
      <c r="HP163" s="2">
        <v>4.7</v>
      </c>
      <c r="HQ163" s="2">
        <v>5.0999999999999996</v>
      </c>
      <c r="HR163" s="2">
        <v>5.0999999999999996</v>
      </c>
      <c r="HS163" s="2">
        <v>4.0999999999999996</v>
      </c>
      <c r="HT163" s="2">
        <v>4.8</v>
      </c>
      <c r="HU163" s="2">
        <v>7.1</v>
      </c>
      <c r="HV163" s="2">
        <v>3.7</v>
      </c>
      <c r="HW163" s="2">
        <v>3.6</v>
      </c>
      <c r="HX163" s="2">
        <v>3.8</v>
      </c>
      <c r="HY163" s="2">
        <v>4</v>
      </c>
      <c r="HZ163" s="2">
        <v>4.0999999999999996</v>
      </c>
      <c r="IA163" s="2">
        <v>4.5999999999999996</v>
      </c>
      <c r="IB163" s="2">
        <v>5.0999999999999996</v>
      </c>
      <c r="IC163" s="2">
        <v>4.5999999999999996</v>
      </c>
      <c r="ID163" s="2">
        <v>4.5</v>
      </c>
      <c r="IE163" s="2">
        <v>4.5</v>
      </c>
      <c r="IF163" s="2">
        <v>5.2</v>
      </c>
      <c r="IG163" s="2">
        <v>7.4</v>
      </c>
      <c r="IH163" s="2">
        <v>4.5</v>
      </c>
      <c r="II163" s="2">
        <v>4</v>
      </c>
      <c r="IJ163" s="2">
        <v>4</v>
      </c>
      <c r="IK163" s="2">
        <v>4.5999999999999996</v>
      </c>
      <c r="IL163" s="2">
        <v>4.5999999999999996</v>
      </c>
      <c r="IM163" s="2">
        <v>4.5999999999999996</v>
      </c>
      <c r="IN163" s="2">
        <v>3.6</v>
      </c>
      <c r="IO163" s="2">
        <v>4</v>
      </c>
      <c r="IP163" s="2">
        <v>3.7</v>
      </c>
      <c r="IQ163" s="2">
        <v>4.3</v>
      </c>
      <c r="IR163" s="2">
        <v>4.8</v>
      </c>
      <c r="IS163" s="2">
        <v>6.9</v>
      </c>
      <c r="IT163" s="2">
        <v>4.5999999999999996</v>
      </c>
      <c r="IU163" s="2">
        <v>4.5</v>
      </c>
      <c r="IV163" s="2">
        <v>4.8</v>
      </c>
      <c r="IW163" s="2">
        <v>4.7</v>
      </c>
      <c r="IX163" s="2">
        <v>4.9000000000000004</v>
      </c>
      <c r="IY163" s="2">
        <v>5.2</v>
      </c>
      <c r="IZ163" s="2">
        <v>5.0999999999999996</v>
      </c>
      <c r="JA163" s="2">
        <v>5</v>
      </c>
      <c r="JB163" s="2">
        <v>5</v>
      </c>
      <c r="JC163" s="2">
        <v>4.9000000000000004</v>
      </c>
      <c r="JD163" s="2">
        <v>5.6</v>
      </c>
      <c r="JE163" s="2">
        <v>8.1</v>
      </c>
      <c r="JF163" s="2">
        <v>5</v>
      </c>
      <c r="JG163" s="2">
        <v>4.3</v>
      </c>
      <c r="JH163" s="2">
        <v>4.8</v>
      </c>
      <c r="JI163" s="2">
        <v>4.8</v>
      </c>
      <c r="JJ163" s="2">
        <v>4.8</v>
      </c>
      <c r="JK163" s="2">
        <v>5.3</v>
      </c>
      <c r="JL163" s="2">
        <v>5.6</v>
      </c>
      <c r="JM163" s="2">
        <v>5.3</v>
      </c>
      <c r="JN163" s="2">
        <v>5</v>
      </c>
      <c r="JO163" s="2">
        <v>5.4</v>
      </c>
      <c r="JP163" s="2">
        <v>5.8</v>
      </c>
      <c r="JQ163" s="2">
        <v>8.4</v>
      </c>
      <c r="JR163" s="2">
        <v>4.5</v>
      </c>
      <c r="JS163" s="2">
        <v>4.4000000000000004</v>
      </c>
      <c r="JT163" s="2">
        <v>4.7</v>
      </c>
      <c r="JU163" s="2">
        <v>5.5</v>
      </c>
      <c r="JV163" s="2">
        <v>5.6</v>
      </c>
      <c r="JW163" s="2">
        <v>6</v>
      </c>
      <c r="JX163" s="2">
        <v>5.9</v>
      </c>
      <c r="JY163" s="2">
        <v>5.8</v>
      </c>
      <c r="JZ163" s="2">
        <v>5.7</v>
      </c>
      <c r="KA163" s="2">
        <v>5.6</v>
      </c>
      <c r="KB163" s="2">
        <v>5.9</v>
      </c>
      <c r="KC163" s="2">
        <v>8.8000000000000007</v>
      </c>
      <c r="KD163" s="2">
        <v>5.5</v>
      </c>
      <c r="KE163" s="2">
        <v>5.2</v>
      </c>
      <c r="KF163" s="2">
        <v>5.7</v>
      </c>
      <c r="KG163" s="2">
        <v>5.4</v>
      </c>
      <c r="KH163" s="2">
        <v>5.9</v>
      </c>
      <c r="KI163" s="2">
        <v>6.7</v>
      </c>
      <c r="KJ163" s="2">
        <v>6.7</v>
      </c>
      <c r="KK163" s="2">
        <v>5.7</v>
      </c>
      <c r="KL163" s="2">
        <v>6.1</v>
      </c>
      <c r="KM163" s="2">
        <v>6.5</v>
      </c>
      <c r="KN163" s="2">
        <v>7.1</v>
      </c>
      <c r="KO163" s="2">
        <v>10.1</v>
      </c>
      <c r="KP163" s="2">
        <v>5.9</v>
      </c>
      <c r="KQ163" s="2">
        <v>5.5</v>
      </c>
      <c r="KR163" s="2">
        <v>6.3</v>
      </c>
      <c r="KS163" s="2">
        <v>6.2</v>
      </c>
      <c r="KT163" s="2">
        <v>6.4</v>
      </c>
      <c r="KU163" s="2">
        <v>7.4</v>
      </c>
      <c r="KV163" s="2">
        <v>6.2</v>
      </c>
      <c r="KW163" s="2">
        <v>6.5</v>
      </c>
      <c r="KX163" s="2">
        <v>6.6</v>
      </c>
      <c r="KY163" s="2">
        <v>6.5</v>
      </c>
      <c r="KZ163" s="2">
        <v>7.2</v>
      </c>
      <c r="LA163" s="2">
        <v>10.199999999999999</v>
      </c>
      <c r="LB163" s="2">
        <v>6.8</v>
      </c>
      <c r="LC163" s="2">
        <v>5.7</v>
      </c>
      <c r="LD163" s="2">
        <v>6.3</v>
      </c>
      <c r="LE163" s="2">
        <v>7.3</v>
      </c>
      <c r="LF163" s="2">
        <v>6.9</v>
      </c>
      <c r="LG163" s="2">
        <v>7</v>
      </c>
      <c r="LH163" s="2">
        <v>6.5</v>
      </c>
      <c r="LI163" s="2">
        <v>6.7</v>
      </c>
      <c r="LJ163" s="2">
        <v>6.8</v>
      </c>
      <c r="LK163" s="2">
        <v>7.6</v>
      </c>
      <c r="LL163" s="2">
        <v>8.8000000000000007</v>
      </c>
      <c r="LM163" s="2">
        <v>13.1</v>
      </c>
      <c r="LN163" s="2">
        <v>8</v>
      </c>
      <c r="LO163" s="2">
        <v>6.9</v>
      </c>
      <c r="LP163" s="2">
        <v>7.8</v>
      </c>
      <c r="LQ163" s="2">
        <v>9.3000000000000007</v>
      </c>
      <c r="LR163" s="2">
        <v>9</v>
      </c>
      <c r="LS163" s="2">
        <v>8.4</v>
      </c>
      <c r="LT163" s="2">
        <v>8</v>
      </c>
      <c r="LU163" s="2">
        <v>7.8</v>
      </c>
      <c r="LV163" s="2">
        <v>8.3000000000000007</v>
      </c>
      <c r="LW163" s="2">
        <v>9.1</v>
      </c>
      <c r="LX163" s="2">
        <v>10.5</v>
      </c>
      <c r="LY163" s="2">
        <v>17.899999999999999</v>
      </c>
      <c r="LZ163" s="2">
        <v>10.8</v>
      </c>
      <c r="MA163" s="2">
        <v>8.1</v>
      </c>
      <c r="MB163" s="2">
        <v>9.6999999999999993</v>
      </c>
      <c r="MC163" s="2">
        <v>9.1</v>
      </c>
      <c r="MD163" s="2">
        <v>8.6</v>
      </c>
      <c r="ME163" s="2">
        <v>8</v>
      </c>
      <c r="MF163" s="2">
        <v>7.7</v>
      </c>
      <c r="MG163" s="2">
        <v>7.5</v>
      </c>
      <c r="MH163" s="2">
        <v>8.6999999999999993</v>
      </c>
      <c r="MI163" s="2">
        <v>8.4</v>
      </c>
      <c r="MJ163" s="2">
        <v>9.3000000000000007</v>
      </c>
      <c r="MK163" s="2">
        <v>16.3</v>
      </c>
      <c r="ML163" s="2">
        <v>8.3000000000000007</v>
      </c>
      <c r="MM163" s="2">
        <v>6.4</v>
      </c>
      <c r="MN163" s="2">
        <v>7.6</v>
      </c>
      <c r="MO163" s="2">
        <v>9.4</v>
      </c>
      <c r="MP163" s="2">
        <v>7.1</v>
      </c>
    </row>
    <row r="164" spans="1:354" x14ac:dyDescent="0.25">
      <c r="A164" t="s">
        <v>162</v>
      </c>
      <c r="B164" s="12" t="s">
        <v>382</v>
      </c>
      <c r="C164" t="s">
        <v>217</v>
      </c>
      <c r="D164" t="str">
        <f t="shared" si="2"/>
        <v>Pharmaceutical, cosmetic &amp; toiletry goods retailing</v>
      </c>
      <c r="E164" s="2">
        <v>2.5</v>
      </c>
      <c r="F164" s="2">
        <v>2.5</v>
      </c>
      <c r="G164" s="2">
        <v>2.5</v>
      </c>
      <c r="H164" s="2">
        <v>2.6</v>
      </c>
      <c r="I164" s="2">
        <v>2.8</v>
      </c>
      <c r="J164" s="2">
        <v>2.8</v>
      </c>
      <c r="K164" s="2">
        <v>2.6</v>
      </c>
      <c r="L164" s="2">
        <v>3.1</v>
      </c>
      <c r="M164" s="2">
        <v>3.9</v>
      </c>
      <c r="N164" s="2">
        <v>2.5</v>
      </c>
      <c r="O164" s="2">
        <v>2.5</v>
      </c>
      <c r="P164" s="2">
        <v>2.6</v>
      </c>
      <c r="Q164" s="2">
        <v>2.2000000000000002</v>
      </c>
      <c r="R164" s="2">
        <v>2.2999999999999998</v>
      </c>
      <c r="S164" s="2">
        <v>2.2000000000000002</v>
      </c>
      <c r="T164" s="2">
        <v>2.2999999999999998</v>
      </c>
      <c r="U164" s="2">
        <v>2.5</v>
      </c>
      <c r="V164" s="2">
        <v>2.2999999999999998</v>
      </c>
      <c r="W164" s="2">
        <v>2.2999999999999998</v>
      </c>
      <c r="X164" s="2">
        <v>2.8</v>
      </c>
      <c r="Y164" s="2">
        <v>3.5</v>
      </c>
      <c r="Z164" s="2">
        <v>2.1</v>
      </c>
      <c r="AA164" s="2">
        <v>2</v>
      </c>
      <c r="AB164" s="2">
        <v>2.2000000000000002</v>
      </c>
      <c r="AC164" s="2">
        <v>2</v>
      </c>
      <c r="AD164" s="2">
        <v>2.1</v>
      </c>
      <c r="AE164" s="2">
        <v>2.1</v>
      </c>
      <c r="AF164" s="2">
        <v>2.2000000000000002</v>
      </c>
      <c r="AG164" s="2">
        <v>2.2999999999999998</v>
      </c>
      <c r="AH164" s="2">
        <v>2.2999999999999998</v>
      </c>
      <c r="AI164" s="2">
        <v>2.6</v>
      </c>
      <c r="AJ164" s="2">
        <v>3</v>
      </c>
      <c r="AK164" s="2">
        <v>3.1</v>
      </c>
      <c r="AL164" s="2">
        <v>2.7</v>
      </c>
      <c r="AM164" s="2">
        <v>2.6</v>
      </c>
      <c r="AN164" s="2">
        <v>2.6</v>
      </c>
      <c r="AO164" s="2">
        <v>3</v>
      </c>
      <c r="AP164" s="2">
        <v>3.2</v>
      </c>
      <c r="AQ164" s="2">
        <v>3.2</v>
      </c>
      <c r="AR164" s="2">
        <v>3.7</v>
      </c>
      <c r="AS164" s="2">
        <v>3.7</v>
      </c>
      <c r="AT164" s="2">
        <v>3.5</v>
      </c>
      <c r="AU164" s="2">
        <v>3.5</v>
      </c>
      <c r="AV164" s="2">
        <v>3.5</v>
      </c>
      <c r="AW164" s="2">
        <v>4</v>
      </c>
      <c r="AX164" s="2">
        <v>3.2</v>
      </c>
      <c r="AY164" s="2">
        <v>3</v>
      </c>
      <c r="AZ164" s="2">
        <v>2.7</v>
      </c>
      <c r="BA164" s="2">
        <v>3.1</v>
      </c>
      <c r="BB164" s="2">
        <v>3</v>
      </c>
      <c r="BC164" s="2">
        <v>2.9</v>
      </c>
      <c r="BD164" s="2">
        <v>3.1</v>
      </c>
      <c r="BE164" s="2">
        <v>3.2</v>
      </c>
      <c r="BF164" s="2">
        <v>3.1</v>
      </c>
      <c r="BG164" s="2">
        <v>3.3</v>
      </c>
      <c r="BH164" s="2">
        <v>3.2</v>
      </c>
      <c r="BI164" s="2">
        <v>4</v>
      </c>
      <c r="BJ164" s="2">
        <v>2.9</v>
      </c>
      <c r="BK164" s="2">
        <v>2.9</v>
      </c>
      <c r="BL164" s="2">
        <v>3.2</v>
      </c>
      <c r="BM164" s="2">
        <v>3</v>
      </c>
      <c r="BN164" s="2">
        <v>3.2</v>
      </c>
      <c r="BO164" s="2">
        <v>3</v>
      </c>
      <c r="BP164" s="2">
        <v>3.3</v>
      </c>
      <c r="BQ164" s="2">
        <v>3.3</v>
      </c>
      <c r="BR164" s="2">
        <v>3.3</v>
      </c>
      <c r="BS164" s="2">
        <v>3.3</v>
      </c>
      <c r="BT164" s="2">
        <v>3.3</v>
      </c>
      <c r="BU164" s="2">
        <v>3.6</v>
      </c>
      <c r="BV164" s="2">
        <v>2.7</v>
      </c>
      <c r="BW164" s="2">
        <v>2.7</v>
      </c>
      <c r="BX164" s="2">
        <v>3.2</v>
      </c>
      <c r="BY164" s="2">
        <v>3.1</v>
      </c>
      <c r="BZ164" s="2">
        <v>3.3</v>
      </c>
      <c r="CA164" s="2">
        <v>3.3</v>
      </c>
      <c r="CB164" s="2">
        <v>3.2</v>
      </c>
      <c r="CC164" s="2">
        <v>3.3</v>
      </c>
      <c r="CD164" s="2">
        <v>3.7</v>
      </c>
      <c r="CE164" s="2">
        <v>3.7</v>
      </c>
      <c r="CF164" s="2">
        <v>3.9</v>
      </c>
      <c r="CG164" s="2">
        <v>4.3</v>
      </c>
      <c r="CH164" s="2">
        <v>3.6</v>
      </c>
      <c r="CI164" s="2">
        <v>3.2</v>
      </c>
      <c r="CJ164" s="2">
        <v>3.6</v>
      </c>
      <c r="CK164" s="2">
        <v>3.9</v>
      </c>
      <c r="CL164" s="2">
        <v>4.3</v>
      </c>
      <c r="CM164" s="2">
        <v>4.7</v>
      </c>
      <c r="CN164" s="2">
        <v>4.8</v>
      </c>
      <c r="CO164" s="2">
        <v>5.2</v>
      </c>
      <c r="CP164" s="2">
        <v>4.8</v>
      </c>
      <c r="CQ164" s="2">
        <v>4.8</v>
      </c>
      <c r="CR164" s="2">
        <v>5</v>
      </c>
      <c r="CS164" s="2">
        <v>5.4</v>
      </c>
      <c r="CT164" s="2">
        <v>4.0999999999999996</v>
      </c>
      <c r="CU164" s="2">
        <v>3.9</v>
      </c>
      <c r="CV164" s="2">
        <v>4.5</v>
      </c>
      <c r="CW164" s="2">
        <v>3.7</v>
      </c>
      <c r="CX164" s="2">
        <v>4</v>
      </c>
      <c r="CY164" s="2">
        <v>3.8</v>
      </c>
      <c r="CZ164" s="2">
        <v>4</v>
      </c>
      <c r="DA164" s="2">
        <v>4.0999999999999996</v>
      </c>
      <c r="DB164" s="2">
        <v>4.0999999999999996</v>
      </c>
      <c r="DC164" s="2">
        <v>4.5</v>
      </c>
      <c r="DD164" s="2">
        <v>4.5999999999999996</v>
      </c>
      <c r="DE164" s="2">
        <v>4.5999999999999996</v>
      </c>
      <c r="DF164" s="2">
        <v>3.9</v>
      </c>
      <c r="DG164" s="2">
        <v>4</v>
      </c>
      <c r="DH164" s="2">
        <v>5.4</v>
      </c>
      <c r="DI164" s="2">
        <v>4.9000000000000004</v>
      </c>
      <c r="DJ164" s="2">
        <v>5.3</v>
      </c>
      <c r="DK164" s="2">
        <v>4.5999999999999996</v>
      </c>
      <c r="DL164" s="2">
        <v>5</v>
      </c>
      <c r="DM164" s="2">
        <v>4.9000000000000004</v>
      </c>
      <c r="DN164" s="2">
        <v>4.5999999999999996</v>
      </c>
      <c r="DO164" s="2">
        <v>4.9000000000000004</v>
      </c>
      <c r="DP164" s="2">
        <v>5</v>
      </c>
      <c r="DQ164" s="2">
        <v>5.6</v>
      </c>
      <c r="DR164" s="2">
        <v>3.8</v>
      </c>
      <c r="DS164" s="2">
        <v>3.2</v>
      </c>
      <c r="DT164" s="2">
        <v>3.7</v>
      </c>
      <c r="DU164" s="2">
        <v>3.6</v>
      </c>
      <c r="DV164" s="2">
        <v>4</v>
      </c>
      <c r="DW164" s="2">
        <v>3.6</v>
      </c>
      <c r="DX164" s="2">
        <v>3.7</v>
      </c>
      <c r="DY164" s="2">
        <v>4</v>
      </c>
      <c r="DZ164" s="2">
        <v>4.3</v>
      </c>
      <c r="EA164" s="2">
        <v>4.4000000000000004</v>
      </c>
      <c r="EB164" s="2">
        <v>4.8</v>
      </c>
      <c r="EC164" s="2">
        <v>6.3</v>
      </c>
      <c r="ED164" s="2">
        <v>4.3</v>
      </c>
      <c r="EE164" s="2">
        <v>4</v>
      </c>
      <c r="EF164" s="2">
        <v>4.8</v>
      </c>
      <c r="EG164" s="2">
        <v>5.2</v>
      </c>
      <c r="EH164" s="2">
        <v>5.4</v>
      </c>
      <c r="EI164" s="2">
        <v>5.2</v>
      </c>
      <c r="EJ164" s="2">
        <v>5.4</v>
      </c>
      <c r="EK164" s="2">
        <v>5.4</v>
      </c>
      <c r="EL164" s="2">
        <v>5.3</v>
      </c>
      <c r="EM164" s="2">
        <v>5.2</v>
      </c>
      <c r="EN164" s="2">
        <v>5.7</v>
      </c>
      <c r="EO164" s="2">
        <v>7.7</v>
      </c>
      <c r="EP164" s="2">
        <v>5</v>
      </c>
      <c r="EQ164" s="2">
        <v>4.5</v>
      </c>
      <c r="ER164" s="2">
        <v>4</v>
      </c>
      <c r="ES164" s="2">
        <v>3.6</v>
      </c>
      <c r="ET164" s="2">
        <v>3.7</v>
      </c>
      <c r="EU164" s="2">
        <v>3.9</v>
      </c>
      <c r="EV164" s="2">
        <v>3.7</v>
      </c>
      <c r="EW164" s="2">
        <v>3.6</v>
      </c>
      <c r="EX164" s="2">
        <v>3.6</v>
      </c>
      <c r="EY164" s="2">
        <v>3.8</v>
      </c>
      <c r="EZ164" s="2">
        <v>4</v>
      </c>
      <c r="FA164" s="2">
        <v>4.5999999999999996</v>
      </c>
      <c r="FB164" s="2">
        <v>2.7</v>
      </c>
      <c r="FC164" s="2">
        <v>3</v>
      </c>
      <c r="FD164" s="2">
        <v>3.3</v>
      </c>
      <c r="FE164" s="2">
        <v>3.6</v>
      </c>
      <c r="FF164" s="2">
        <v>4.3</v>
      </c>
      <c r="FG164" s="2">
        <v>4.3</v>
      </c>
      <c r="FH164" s="2">
        <v>4.5999999999999996</v>
      </c>
      <c r="FI164" s="2">
        <v>4.7</v>
      </c>
      <c r="FJ164" s="2">
        <v>4.8</v>
      </c>
      <c r="FK164" s="2">
        <v>5.3</v>
      </c>
      <c r="FL164" s="2">
        <v>5.8</v>
      </c>
      <c r="FM164" s="2">
        <v>6.7</v>
      </c>
      <c r="FN164" s="2">
        <v>4.8</v>
      </c>
      <c r="FO164" s="2">
        <v>4.5999999999999996</v>
      </c>
      <c r="FP164" s="2">
        <v>5.0999999999999996</v>
      </c>
      <c r="FQ164" s="2">
        <v>5.7</v>
      </c>
      <c r="FR164" s="2">
        <v>6.1</v>
      </c>
      <c r="FS164" s="2">
        <v>5.8</v>
      </c>
      <c r="FT164" s="2">
        <v>5.9</v>
      </c>
      <c r="FU164" s="2">
        <v>6</v>
      </c>
      <c r="FV164" s="2">
        <v>6</v>
      </c>
      <c r="FW164" s="2">
        <v>6.6</v>
      </c>
      <c r="FX164" s="2">
        <v>7</v>
      </c>
      <c r="FY164" s="2">
        <v>7.9</v>
      </c>
      <c r="FZ164" s="2">
        <v>6.2</v>
      </c>
      <c r="GA164" s="2">
        <v>5.9</v>
      </c>
      <c r="GB164" s="2">
        <v>5.9</v>
      </c>
      <c r="GC164" s="2">
        <v>6.4</v>
      </c>
      <c r="GD164" s="2">
        <v>6.7</v>
      </c>
      <c r="GE164" s="2">
        <v>6.6</v>
      </c>
      <c r="GF164" s="2">
        <v>8.5</v>
      </c>
      <c r="GG164" s="2">
        <v>8.1999999999999993</v>
      </c>
      <c r="GH164" s="2">
        <v>7.9</v>
      </c>
      <c r="GI164" s="2">
        <v>8.5</v>
      </c>
      <c r="GJ164" s="2">
        <v>8.5</v>
      </c>
      <c r="GK164" s="2">
        <v>10.6</v>
      </c>
      <c r="GL164" s="2">
        <v>8</v>
      </c>
      <c r="GM164" s="2">
        <v>7.8</v>
      </c>
      <c r="GN164" s="2">
        <v>9</v>
      </c>
      <c r="GO164" s="2">
        <v>9</v>
      </c>
      <c r="GP164" s="2">
        <v>9.5</v>
      </c>
      <c r="GQ164" s="2">
        <v>9.3000000000000007</v>
      </c>
      <c r="GR164" s="2">
        <v>9.3000000000000007</v>
      </c>
      <c r="GS164" s="2">
        <v>9.3000000000000007</v>
      </c>
      <c r="GT164" s="2">
        <v>9.6</v>
      </c>
      <c r="GU164" s="2">
        <v>10.1</v>
      </c>
      <c r="GV164" s="2">
        <v>9.1999999999999993</v>
      </c>
      <c r="GW164" s="2">
        <v>10.8</v>
      </c>
      <c r="GX164" s="2">
        <v>7.1</v>
      </c>
      <c r="GY164" s="2">
        <v>7.1</v>
      </c>
      <c r="GZ164" s="2">
        <v>8</v>
      </c>
      <c r="HA164" s="2">
        <v>7.4</v>
      </c>
      <c r="HB164" s="2">
        <v>7.8</v>
      </c>
      <c r="HC164" s="2">
        <v>8.1</v>
      </c>
      <c r="HD164" s="2">
        <v>8.5</v>
      </c>
      <c r="HE164" s="2">
        <v>8.4</v>
      </c>
      <c r="HF164" s="2">
        <v>8.6</v>
      </c>
      <c r="HG164" s="2">
        <v>8.8000000000000007</v>
      </c>
      <c r="HH164" s="2">
        <v>10.9</v>
      </c>
      <c r="HI164" s="2">
        <v>12.3</v>
      </c>
      <c r="HJ164" s="2">
        <v>8.4</v>
      </c>
      <c r="HK164" s="2">
        <v>8.1</v>
      </c>
      <c r="HL164" s="2">
        <v>8.4</v>
      </c>
      <c r="HM164" s="2">
        <v>7.3</v>
      </c>
      <c r="HN164" s="2">
        <v>8.1</v>
      </c>
      <c r="HO164" s="2">
        <v>7.6</v>
      </c>
      <c r="HP164" s="2">
        <v>10.7</v>
      </c>
      <c r="HQ164" s="2">
        <v>11.3</v>
      </c>
      <c r="HR164" s="2">
        <v>11.5</v>
      </c>
      <c r="HS164" s="2">
        <v>12.7</v>
      </c>
      <c r="HT164" s="2">
        <v>12.9</v>
      </c>
      <c r="HU164" s="2">
        <v>17.100000000000001</v>
      </c>
      <c r="HV164" s="2">
        <v>14.2</v>
      </c>
      <c r="HW164" s="2">
        <v>13.8</v>
      </c>
      <c r="HX164" s="2">
        <v>15.6</v>
      </c>
      <c r="HY164" s="2">
        <v>14.7</v>
      </c>
      <c r="HZ164" s="2">
        <v>14.4</v>
      </c>
      <c r="IA164" s="2">
        <v>14.1</v>
      </c>
      <c r="IB164" s="2">
        <v>14.6</v>
      </c>
      <c r="IC164" s="2">
        <v>15.5</v>
      </c>
      <c r="ID164" s="2">
        <v>13.6</v>
      </c>
      <c r="IE164" s="2">
        <v>13.8</v>
      </c>
      <c r="IF164" s="2">
        <v>13.7</v>
      </c>
      <c r="IG164" s="2">
        <v>17.2</v>
      </c>
      <c r="IH164" s="2">
        <v>13.5</v>
      </c>
      <c r="II164" s="2">
        <v>12.1</v>
      </c>
      <c r="IJ164" s="2">
        <v>13.7</v>
      </c>
      <c r="IK164" s="2">
        <v>14</v>
      </c>
      <c r="IL164" s="2">
        <v>14.4</v>
      </c>
      <c r="IM164" s="2">
        <v>13.9</v>
      </c>
      <c r="IN164" s="2">
        <v>15</v>
      </c>
      <c r="IO164" s="2">
        <v>14.7</v>
      </c>
      <c r="IP164" s="2">
        <v>14.5</v>
      </c>
      <c r="IQ164" s="2">
        <v>12.8</v>
      </c>
      <c r="IR164" s="2">
        <v>13.3</v>
      </c>
      <c r="IS164" s="2">
        <v>17.3</v>
      </c>
      <c r="IT164" s="2">
        <v>11.7</v>
      </c>
      <c r="IU164" s="2">
        <v>10.8</v>
      </c>
      <c r="IV164" s="2">
        <v>12.5</v>
      </c>
      <c r="IW164" s="2">
        <v>12.9</v>
      </c>
      <c r="IX164" s="2">
        <v>14.5</v>
      </c>
      <c r="IY164" s="2">
        <v>13.8</v>
      </c>
      <c r="IZ164" s="2">
        <v>14.7</v>
      </c>
      <c r="JA164" s="2">
        <v>15.7</v>
      </c>
      <c r="JB164" s="2">
        <v>16</v>
      </c>
      <c r="JC164" s="2">
        <v>14.7</v>
      </c>
      <c r="JD164" s="2">
        <v>15.1</v>
      </c>
      <c r="JE164" s="2">
        <v>18.2</v>
      </c>
      <c r="JF164" s="2">
        <v>14</v>
      </c>
      <c r="JG164" s="2">
        <v>13.3</v>
      </c>
      <c r="JH164" s="2">
        <v>15.4</v>
      </c>
      <c r="JI164" s="2">
        <v>14.7</v>
      </c>
      <c r="JJ164" s="2">
        <v>13.8</v>
      </c>
      <c r="JK164" s="2">
        <v>14.3</v>
      </c>
      <c r="JL164" s="2">
        <v>14.9</v>
      </c>
      <c r="JM164" s="2">
        <v>14.5</v>
      </c>
      <c r="JN164" s="2">
        <v>14.4</v>
      </c>
      <c r="JO164" s="2">
        <v>14.6</v>
      </c>
      <c r="JP164" s="2">
        <v>15.4</v>
      </c>
      <c r="JQ164" s="2">
        <v>17.5</v>
      </c>
      <c r="JR164" s="2">
        <v>11.6</v>
      </c>
      <c r="JS164" s="2">
        <v>11.8</v>
      </c>
      <c r="JT164" s="2">
        <v>13.1</v>
      </c>
      <c r="JU164" s="2">
        <v>14</v>
      </c>
      <c r="JV164" s="2">
        <v>13.7</v>
      </c>
      <c r="JW164" s="2">
        <v>13.5</v>
      </c>
      <c r="JX164" s="2">
        <v>16.5</v>
      </c>
      <c r="JY164" s="2">
        <v>16.899999999999999</v>
      </c>
      <c r="JZ164" s="2">
        <v>16.899999999999999</v>
      </c>
      <c r="KA164" s="2">
        <v>14.5</v>
      </c>
      <c r="KB164" s="2">
        <v>15.3</v>
      </c>
      <c r="KC164" s="2">
        <v>17.8</v>
      </c>
      <c r="KD164" s="2">
        <v>14</v>
      </c>
      <c r="KE164" s="2">
        <v>14.4</v>
      </c>
      <c r="KF164" s="2">
        <v>16.100000000000001</v>
      </c>
      <c r="KG164" s="2">
        <v>13.8</v>
      </c>
      <c r="KH164" s="2">
        <v>14.5</v>
      </c>
      <c r="KI164" s="2">
        <v>14.1</v>
      </c>
      <c r="KJ164" s="2">
        <v>14.5</v>
      </c>
      <c r="KK164" s="2">
        <v>14.7</v>
      </c>
      <c r="KL164" s="2">
        <v>14.1</v>
      </c>
      <c r="KM164" s="2">
        <v>13.9</v>
      </c>
      <c r="KN164" s="2">
        <v>14</v>
      </c>
      <c r="KO164" s="2">
        <v>14.3</v>
      </c>
      <c r="KP164" s="2">
        <v>11.2</v>
      </c>
      <c r="KQ164" s="2">
        <v>11.1</v>
      </c>
      <c r="KR164" s="2">
        <v>12.5</v>
      </c>
      <c r="KS164" s="2">
        <v>11.5</v>
      </c>
      <c r="KT164" s="2">
        <v>12.6</v>
      </c>
      <c r="KU164" s="2">
        <v>11.7</v>
      </c>
      <c r="KV164" s="2">
        <v>12.3</v>
      </c>
      <c r="KW164" s="2">
        <v>13.3</v>
      </c>
      <c r="KX164" s="2">
        <v>12.1</v>
      </c>
      <c r="KY164" s="2">
        <v>17.399999999999999</v>
      </c>
      <c r="KZ164" s="2">
        <v>16.3</v>
      </c>
      <c r="LA164" s="2">
        <v>19</v>
      </c>
      <c r="LB164" s="2">
        <v>14.2</v>
      </c>
      <c r="LC164" s="2">
        <v>14.5</v>
      </c>
      <c r="LD164" s="2">
        <v>15.1</v>
      </c>
      <c r="LE164" s="2">
        <v>14.8</v>
      </c>
      <c r="LF164" s="2">
        <v>15.9</v>
      </c>
      <c r="LG164" s="2">
        <v>14.5</v>
      </c>
      <c r="LH164" s="2">
        <v>15.5</v>
      </c>
      <c r="LI164" s="2">
        <v>15.6</v>
      </c>
      <c r="LJ164" s="2">
        <v>15.2</v>
      </c>
      <c r="LK164" s="2">
        <v>14.7</v>
      </c>
      <c r="LL164" s="2">
        <v>13.3</v>
      </c>
      <c r="LM164" s="2">
        <v>19.7</v>
      </c>
      <c r="LN164" s="2">
        <v>11.4</v>
      </c>
      <c r="LO164" s="2">
        <v>8.6999999999999993</v>
      </c>
      <c r="LP164" s="2">
        <v>9.6999999999999993</v>
      </c>
      <c r="LQ164" s="2">
        <v>11</v>
      </c>
      <c r="LR164" s="2">
        <v>10.3</v>
      </c>
      <c r="LS164" s="2">
        <v>9.4</v>
      </c>
      <c r="LT164" s="2">
        <v>10.9</v>
      </c>
      <c r="LU164" s="2">
        <v>11</v>
      </c>
      <c r="LV164" s="2">
        <v>10.8</v>
      </c>
      <c r="LW164" s="2">
        <v>13.2</v>
      </c>
      <c r="LX164" s="2">
        <v>13.9</v>
      </c>
      <c r="LY164" s="2">
        <v>17.399999999999999</v>
      </c>
      <c r="LZ164" s="2">
        <v>11.9</v>
      </c>
      <c r="MA164" s="2">
        <v>11.9</v>
      </c>
      <c r="MB164" s="2">
        <v>13.6</v>
      </c>
      <c r="MC164" s="2">
        <v>14</v>
      </c>
      <c r="MD164" s="2">
        <v>14.5</v>
      </c>
      <c r="ME164" s="2">
        <v>14</v>
      </c>
      <c r="MF164" s="2">
        <v>14.4</v>
      </c>
      <c r="MG164" s="2">
        <v>14.2</v>
      </c>
      <c r="MH164" s="2">
        <v>13.9</v>
      </c>
      <c r="MI164" s="2">
        <v>14.6</v>
      </c>
      <c r="MJ164" s="2">
        <v>16.600000000000001</v>
      </c>
      <c r="MK164" s="2">
        <v>18.7</v>
      </c>
      <c r="ML164" s="2">
        <v>13.8</v>
      </c>
      <c r="MM164" s="2">
        <v>12</v>
      </c>
      <c r="MN164" s="2">
        <v>14.2</v>
      </c>
      <c r="MO164" s="2">
        <v>13.8</v>
      </c>
      <c r="MP164" s="2">
        <v>14.6</v>
      </c>
    </row>
    <row r="165" spans="1:354" x14ac:dyDescent="0.25">
      <c r="A165" t="s">
        <v>163</v>
      </c>
      <c r="B165" s="12" t="s">
        <v>383</v>
      </c>
      <c r="C165" t="s">
        <v>217</v>
      </c>
      <c r="D165" t="str">
        <f t="shared" si="2"/>
        <v>Other retailing n.e.c.</v>
      </c>
      <c r="E165" s="2">
        <v>2.2000000000000002</v>
      </c>
      <c r="F165" s="2">
        <v>2</v>
      </c>
      <c r="G165" s="2">
        <v>2</v>
      </c>
      <c r="H165" s="2">
        <v>2</v>
      </c>
      <c r="I165" s="2">
        <v>2</v>
      </c>
      <c r="J165" s="2">
        <v>2.2000000000000002</v>
      </c>
      <c r="K165" s="2">
        <v>2.5</v>
      </c>
      <c r="L165" s="2">
        <v>2.9</v>
      </c>
      <c r="M165" s="2">
        <v>4.0999999999999996</v>
      </c>
      <c r="N165" s="2">
        <v>2.1</v>
      </c>
      <c r="O165" s="2">
        <v>2.1</v>
      </c>
      <c r="P165" s="2">
        <v>2.2000000000000002</v>
      </c>
      <c r="Q165" s="2">
        <v>2.2999999999999998</v>
      </c>
      <c r="R165" s="2">
        <v>2.2999999999999998</v>
      </c>
      <c r="S165" s="2">
        <v>2.1</v>
      </c>
      <c r="T165" s="2">
        <v>2.2999999999999998</v>
      </c>
      <c r="U165" s="2">
        <v>2.4</v>
      </c>
      <c r="V165" s="2">
        <v>2.4</v>
      </c>
      <c r="W165" s="2">
        <v>2.7</v>
      </c>
      <c r="X165" s="2">
        <v>3.2</v>
      </c>
      <c r="Y165" s="2">
        <v>4.7</v>
      </c>
      <c r="Z165" s="2">
        <v>2.1</v>
      </c>
      <c r="AA165" s="2">
        <v>2.1</v>
      </c>
      <c r="AB165" s="2">
        <v>2.2999999999999998</v>
      </c>
      <c r="AC165" s="2">
        <v>2.1</v>
      </c>
      <c r="AD165" s="2">
        <v>2.2000000000000002</v>
      </c>
      <c r="AE165" s="2">
        <v>2.2000000000000002</v>
      </c>
      <c r="AF165" s="2">
        <v>2.2999999999999998</v>
      </c>
      <c r="AG165" s="2">
        <v>2.5</v>
      </c>
      <c r="AH165" s="2">
        <v>2.6</v>
      </c>
      <c r="AI165" s="2">
        <v>2.7</v>
      </c>
      <c r="AJ165" s="2">
        <v>3</v>
      </c>
      <c r="AK165" s="2">
        <v>4.0999999999999996</v>
      </c>
      <c r="AL165" s="2">
        <v>2.5</v>
      </c>
      <c r="AM165" s="2">
        <v>2.4</v>
      </c>
      <c r="AN165" s="2">
        <v>2.4</v>
      </c>
      <c r="AO165" s="2">
        <v>2.9</v>
      </c>
      <c r="AP165" s="2">
        <v>3.1</v>
      </c>
      <c r="AQ165" s="2">
        <v>2.8</v>
      </c>
      <c r="AR165" s="2">
        <v>3.2</v>
      </c>
      <c r="AS165" s="2">
        <v>3.3</v>
      </c>
      <c r="AT165" s="2">
        <v>3.2</v>
      </c>
      <c r="AU165" s="2">
        <v>3.3</v>
      </c>
      <c r="AV165" s="2">
        <v>3.6</v>
      </c>
      <c r="AW165" s="2">
        <v>4.8</v>
      </c>
      <c r="AX165" s="2">
        <v>3.5</v>
      </c>
      <c r="AY165" s="2">
        <v>2.9</v>
      </c>
      <c r="AZ165" s="2">
        <v>4</v>
      </c>
      <c r="BA165" s="2">
        <v>3.1</v>
      </c>
      <c r="BB165" s="2">
        <v>3.5</v>
      </c>
      <c r="BC165" s="2">
        <v>3</v>
      </c>
      <c r="BD165" s="2">
        <v>4.2</v>
      </c>
      <c r="BE165" s="2">
        <v>4.0999999999999996</v>
      </c>
      <c r="BF165" s="2">
        <v>4</v>
      </c>
      <c r="BG165" s="2">
        <v>4</v>
      </c>
      <c r="BH165" s="2">
        <v>4</v>
      </c>
      <c r="BI165" s="2">
        <v>5.5</v>
      </c>
      <c r="BJ165" s="2">
        <v>3.4</v>
      </c>
      <c r="BK165" s="2">
        <v>3.4</v>
      </c>
      <c r="BL165" s="2">
        <v>3.8</v>
      </c>
      <c r="BM165" s="2">
        <v>3.9</v>
      </c>
      <c r="BN165" s="2">
        <v>4</v>
      </c>
      <c r="BO165" s="2">
        <v>3.8</v>
      </c>
      <c r="BP165" s="2">
        <v>3.9</v>
      </c>
      <c r="BQ165" s="2">
        <v>3.8</v>
      </c>
      <c r="BR165" s="2">
        <v>4</v>
      </c>
      <c r="BS165" s="2">
        <v>4.5</v>
      </c>
      <c r="BT165" s="2">
        <v>4.0999999999999996</v>
      </c>
      <c r="BU165" s="2">
        <v>6.1</v>
      </c>
      <c r="BV165" s="2">
        <v>3.7</v>
      </c>
      <c r="BW165" s="2">
        <v>3.8</v>
      </c>
      <c r="BX165" s="2">
        <v>4.3</v>
      </c>
      <c r="BY165" s="2">
        <v>4.0999999999999996</v>
      </c>
      <c r="BZ165" s="2">
        <v>4</v>
      </c>
      <c r="CA165" s="2">
        <v>3.8</v>
      </c>
      <c r="CB165" s="2">
        <v>3.7</v>
      </c>
      <c r="CC165" s="2">
        <v>4.0999999999999996</v>
      </c>
      <c r="CD165" s="2">
        <v>4.5999999999999996</v>
      </c>
      <c r="CE165" s="2">
        <v>4.8</v>
      </c>
      <c r="CF165" s="2">
        <v>4.9000000000000004</v>
      </c>
      <c r="CG165" s="2">
        <v>8.1999999999999993</v>
      </c>
      <c r="CH165" s="2">
        <v>4.2</v>
      </c>
      <c r="CI165" s="2">
        <v>4.4000000000000004</v>
      </c>
      <c r="CJ165" s="2">
        <v>4.4000000000000004</v>
      </c>
      <c r="CK165" s="2">
        <v>4.0999999999999996</v>
      </c>
      <c r="CL165" s="2">
        <v>4.3</v>
      </c>
      <c r="CM165" s="2">
        <v>3.7</v>
      </c>
      <c r="CN165" s="2">
        <v>3.8</v>
      </c>
      <c r="CO165" s="2">
        <v>4</v>
      </c>
      <c r="CP165" s="2">
        <v>4.8</v>
      </c>
      <c r="CQ165" s="2">
        <v>5.0999999999999996</v>
      </c>
      <c r="CR165" s="2">
        <v>4.8</v>
      </c>
      <c r="CS165" s="2">
        <v>7.3</v>
      </c>
      <c r="CT165" s="2">
        <v>4.3</v>
      </c>
      <c r="CU165" s="2">
        <v>4.0999999999999996</v>
      </c>
      <c r="CV165" s="2">
        <v>4.3</v>
      </c>
      <c r="CW165" s="2">
        <v>4.0999999999999996</v>
      </c>
      <c r="CX165" s="2">
        <v>4.3</v>
      </c>
      <c r="CY165" s="2">
        <v>4</v>
      </c>
      <c r="CZ165" s="2">
        <v>4</v>
      </c>
      <c r="DA165" s="2">
        <v>4</v>
      </c>
      <c r="DB165" s="2">
        <v>4.2</v>
      </c>
      <c r="DC165" s="2">
        <v>4.5999999999999996</v>
      </c>
      <c r="DD165" s="2">
        <v>4.8</v>
      </c>
      <c r="DE165" s="2">
        <v>6.5</v>
      </c>
      <c r="DF165" s="2">
        <v>4.3</v>
      </c>
      <c r="DG165" s="2">
        <v>4.0999999999999996</v>
      </c>
      <c r="DH165" s="2">
        <v>4.4000000000000004</v>
      </c>
      <c r="DI165" s="2">
        <v>4.4000000000000004</v>
      </c>
      <c r="DJ165" s="2">
        <v>4.3</v>
      </c>
      <c r="DK165" s="2">
        <v>4.5</v>
      </c>
      <c r="DL165" s="2">
        <v>4.5</v>
      </c>
      <c r="DM165" s="2">
        <v>5</v>
      </c>
      <c r="DN165" s="2">
        <v>5.3</v>
      </c>
      <c r="DO165" s="2">
        <v>6.1</v>
      </c>
      <c r="DP165" s="2">
        <v>6</v>
      </c>
      <c r="DQ165" s="2">
        <v>8.3000000000000007</v>
      </c>
      <c r="DR165" s="2">
        <v>5.2</v>
      </c>
      <c r="DS165" s="2">
        <v>4.4000000000000004</v>
      </c>
      <c r="DT165" s="2">
        <v>5.5</v>
      </c>
      <c r="DU165" s="2">
        <v>5.2</v>
      </c>
      <c r="DV165" s="2">
        <v>5.2</v>
      </c>
      <c r="DW165" s="2">
        <v>4.7</v>
      </c>
      <c r="DX165" s="2">
        <v>5.0999999999999996</v>
      </c>
      <c r="DY165" s="2">
        <v>5.2</v>
      </c>
      <c r="DZ165" s="2">
        <v>5.6</v>
      </c>
      <c r="EA165" s="2">
        <v>6.1</v>
      </c>
      <c r="EB165" s="2">
        <v>5.7</v>
      </c>
      <c r="EC165" s="2">
        <v>8.9</v>
      </c>
      <c r="ED165" s="2">
        <v>4.9000000000000004</v>
      </c>
      <c r="EE165" s="2">
        <v>4.8</v>
      </c>
      <c r="EF165" s="2">
        <v>5.5</v>
      </c>
      <c r="EG165" s="2">
        <v>5.8</v>
      </c>
      <c r="EH165" s="2">
        <v>6.1</v>
      </c>
      <c r="EI165" s="2">
        <v>5.4</v>
      </c>
      <c r="EJ165" s="2">
        <v>5.5</v>
      </c>
      <c r="EK165" s="2">
        <v>6.2</v>
      </c>
      <c r="EL165" s="2">
        <v>6.2</v>
      </c>
      <c r="EM165" s="2">
        <v>6</v>
      </c>
      <c r="EN165" s="2">
        <v>6.8</v>
      </c>
      <c r="EO165" s="2">
        <v>10.6</v>
      </c>
      <c r="EP165" s="2">
        <v>5.2</v>
      </c>
      <c r="EQ165" s="2">
        <v>5.0999999999999996</v>
      </c>
      <c r="ER165" s="2">
        <v>6.5</v>
      </c>
      <c r="ES165" s="2">
        <v>6.4</v>
      </c>
      <c r="ET165" s="2">
        <v>5.9</v>
      </c>
      <c r="EU165" s="2">
        <v>5.5</v>
      </c>
      <c r="EV165" s="2">
        <v>6</v>
      </c>
      <c r="EW165" s="2">
        <v>6.6</v>
      </c>
      <c r="EX165" s="2">
        <v>7</v>
      </c>
      <c r="EY165" s="2">
        <v>8.1999999999999993</v>
      </c>
      <c r="EZ165" s="2">
        <v>7.7</v>
      </c>
      <c r="FA165" s="2">
        <v>10.5</v>
      </c>
      <c r="FB165" s="2">
        <v>5</v>
      </c>
      <c r="FC165" s="2">
        <v>5.0999999999999996</v>
      </c>
      <c r="FD165" s="2">
        <v>5.8</v>
      </c>
      <c r="FE165" s="2">
        <v>5.6</v>
      </c>
      <c r="FF165" s="2">
        <v>5.5</v>
      </c>
      <c r="FG165" s="2">
        <v>5.2</v>
      </c>
      <c r="FH165" s="2">
        <v>4.5</v>
      </c>
      <c r="FI165" s="2">
        <v>5.5</v>
      </c>
      <c r="FJ165" s="2">
        <v>5.9</v>
      </c>
      <c r="FK165" s="2">
        <v>6.1</v>
      </c>
      <c r="FL165" s="2">
        <v>6.2</v>
      </c>
      <c r="FM165" s="2">
        <v>8.6999999999999993</v>
      </c>
      <c r="FN165" s="2">
        <v>5.0999999999999996</v>
      </c>
      <c r="FO165" s="2">
        <v>4.8</v>
      </c>
      <c r="FP165" s="2">
        <v>5.3</v>
      </c>
      <c r="FQ165" s="2">
        <v>5.4</v>
      </c>
      <c r="FR165" s="2">
        <v>5.3</v>
      </c>
      <c r="FS165" s="2">
        <v>5</v>
      </c>
      <c r="FT165" s="2">
        <v>5</v>
      </c>
      <c r="FU165" s="2">
        <v>6</v>
      </c>
      <c r="FV165" s="2">
        <v>6.3</v>
      </c>
      <c r="FW165" s="2">
        <v>6.3</v>
      </c>
      <c r="FX165" s="2">
        <v>7.2</v>
      </c>
      <c r="FY165" s="2">
        <v>10.1</v>
      </c>
      <c r="FZ165" s="2">
        <v>5.9</v>
      </c>
      <c r="GA165" s="2">
        <v>5.4</v>
      </c>
      <c r="GB165" s="2">
        <v>6.5</v>
      </c>
      <c r="GC165" s="2">
        <v>6.9</v>
      </c>
      <c r="GD165" s="2">
        <v>7.3</v>
      </c>
      <c r="GE165" s="2">
        <v>6.4</v>
      </c>
      <c r="GF165" s="2">
        <v>6.4</v>
      </c>
      <c r="GG165" s="2">
        <v>6.9</v>
      </c>
      <c r="GH165" s="2">
        <v>6.1</v>
      </c>
      <c r="GI165" s="2">
        <v>7.2</v>
      </c>
      <c r="GJ165" s="2">
        <v>7.6</v>
      </c>
      <c r="GK165" s="2">
        <v>11.7</v>
      </c>
      <c r="GL165" s="2">
        <v>7.9</v>
      </c>
      <c r="GM165" s="2">
        <v>6.9</v>
      </c>
      <c r="GN165" s="2">
        <v>6.5</v>
      </c>
      <c r="GO165" s="2">
        <v>6.5</v>
      </c>
      <c r="GP165" s="2">
        <v>6.9</v>
      </c>
      <c r="GQ165" s="2">
        <v>6.6</v>
      </c>
      <c r="GR165" s="2">
        <v>7.8</v>
      </c>
      <c r="GS165" s="2">
        <v>7.7</v>
      </c>
      <c r="GT165" s="2">
        <v>7.3</v>
      </c>
      <c r="GU165" s="2">
        <v>8.1</v>
      </c>
      <c r="GV165" s="2">
        <v>7.9</v>
      </c>
      <c r="GW165" s="2">
        <v>11.2</v>
      </c>
      <c r="GX165" s="2">
        <v>6.1</v>
      </c>
      <c r="GY165" s="2">
        <v>6.8</v>
      </c>
      <c r="GZ165" s="2">
        <v>7.7</v>
      </c>
      <c r="HA165" s="2">
        <v>7.4</v>
      </c>
      <c r="HB165" s="2">
        <v>8.1</v>
      </c>
      <c r="HC165" s="2">
        <v>7.8</v>
      </c>
      <c r="HD165" s="2">
        <v>9.1</v>
      </c>
      <c r="HE165" s="2">
        <v>8.6999999999999993</v>
      </c>
      <c r="HF165" s="2">
        <v>8.5</v>
      </c>
      <c r="HG165" s="2">
        <v>9.1</v>
      </c>
      <c r="HH165" s="2">
        <v>9.1</v>
      </c>
      <c r="HI165" s="2">
        <v>14</v>
      </c>
      <c r="HJ165" s="2">
        <v>6.8</v>
      </c>
      <c r="HK165" s="2">
        <v>7.7</v>
      </c>
      <c r="HL165" s="2">
        <v>8.4</v>
      </c>
      <c r="HM165" s="2">
        <v>8.1999999999999993</v>
      </c>
      <c r="HN165" s="2">
        <v>8.9</v>
      </c>
      <c r="HO165" s="2">
        <v>10.1</v>
      </c>
      <c r="HP165" s="2">
        <v>8.6999999999999993</v>
      </c>
      <c r="HQ165" s="2">
        <v>9.1999999999999993</v>
      </c>
      <c r="HR165" s="2">
        <v>9.3000000000000007</v>
      </c>
      <c r="HS165" s="2">
        <v>9.5</v>
      </c>
      <c r="HT165" s="2">
        <v>10.3</v>
      </c>
      <c r="HU165" s="2">
        <v>14.8</v>
      </c>
      <c r="HV165" s="2">
        <v>7.9</v>
      </c>
      <c r="HW165" s="2">
        <v>8</v>
      </c>
      <c r="HX165" s="2">
        <v>9.1999999999999993</v>
      </c>
      <c r="HY165" s="2">
        <v>8.9</v>
      </c>
      <c r="HZ165" s="2">
        <v>9.6</v>
      </c>
      <c r="IA165" s="2">
        <v>8.3000000000000007</v>
      </c>
      <c r="IB165" s="2">
        <v>9.4</v>
      </c>
      <c r="IC165" s="2">
        <v>9.8000000000000007</v>
      </c>
      <c r="ID165" s="2">
        <v>10</v>
      </c>
      <c r="IE165" s="2">
        <v>9.1999999999999993</v>
      </c>
      <c r="IF165" s="2">
        <v>10.3</v>
      </c>
      <c r="IG165" s="2">
        <v>15.5</v>
      </c>
      <c r="IH165" s="2">
        <v>8.3000000000000007</v>
      </c>
      <c r="II165" s="2">
        <v>7.9</v>
      </c>
      <c r="IJ165" s="2">
        <v>9</v>
      </c>
      <c r="IK165" s="2">
        <v>8.1999999999999993</v>
      </c>
      <c r="IL165" s="2">
        <v>8.4</v>
      </c>
      <c r="IM165" s="2">
        <v>7.4</v>
      </c>
      <c r="IN165" s="2">
        <v>7.9</v>
      </c>
      <c r="IO165" s="2">
        <v>8.6999999999999993</v>
      </c>
      <c r="IP165" s="2">
        <v>9.4</v>
      </c>
      <c r="IQ165" s="2">
        <v>9.1999999999999993</v>
      </c>
      <c r="IR165" s="2">
        <v>10.8</v>
      </c>
      <c r="IS165" s="2">
        <v>13.9</v>
      </c>
      <c r="IT165" s="2">
        <v>6.5</v>
      </c>
      <c r="IU165" s="2">
        <v>6.6</v>
      </c>
      <c r="IV165" s="2">
        <v>7</v>
      </c>
      <c r="IW165" s="2">
        <v>7.1</v>
      </c>
      <c r="IX165" s="2">
        <v>7.3</v>
      </c>
      <c r="IY165" s="2">
        <v>6.9</v>
      </c>
      <c r="IZ165" s="2">
        <v>7</v>
      </c>
      <c r="JA165" s="2">
        <v>7.5</v>
      </c>
      <c r="JB165" s="2">
        <v>8</v>
      </c>
      <c r="JC165" s="2">
        <v>7.5</v>
      </c>
      <c r="JD165" s="2">
        <v>8.8000000000000007</v>
      </c>
      <c r="JE165" s="2">
        <v>13.8</v>
      </c>
      <c r="JF165" s="2">
        <v>8</v>
      </c>
      <c r="JG165" s="2">
        <v>7.7</v>
      </c>
      <c r="JH165" s="2">
        <v>7.9</v>
      </c>
      <c r="JI165" s="2">
        <v>7.7</v>
      </c>
      <c r="JJ165" s="2">
        <v>7.6</v>
      </c>
      <c r="JK165" s="2">
        <v>7.6</v>
      </c>
      <c r="JL165" s="2">
        <v>7</v>
      </c>
      <c r="JM165" s="2">
        <v>7.4</v>
      </c>
      <c r="JN165" s="2">
        <v>7.6</v>
      </c>
      <c r="JO165" s="2">
        <v>7.5</v>
      </c>
      <c r="JP165" s="2">
        <v>8.1</v>
      </c>
      <c r="JQ165" s="2">
        <v>13.1</v>
      </c>
      <c r="JR165" s="2">
        <v>6.7</v>
      </c>
      <c r="JS165" s="2">
        <v>6.5</v>
      </c>
      <c r="JT165" s="2">
        <v>6.6</v>
      </c>
      <c r="JU165" s="2">
        <v>6.9</v>
      </c>
      <c r="JV165" s="2">
        <v>7.5</v>
      </c>
      <c r="JW165" s="2">
        <v>7.3</v>
      </c>
      <c r="JX165" s="2">
        <v>7.6</v>
      </c>
      <c r="JY165" s="2">
        <v>8</v>
      </c>
      <c r="JZ165" s="2">
        <v>8</v>
      </c>
      <c r="KA165" s="2">
        <v>8.3000000000000007</v>
      </c>
      <c r="KB165" s="2">
        <v>9</v>
      </c>
      <c r="KC165" s="2">
        <v>13.9</v>
      </c>
      <c r="KD165" s="2">
        <v>7.7</v>
      </c>
      <c r="KE165" s="2">
        <v>7.7</v>
      </c>
      <c r="KF165" s="2">
        <v>8.3000000000000007</v>
      </c>
      <c r="KG165" s="2">
        <v>8.6</v>
      </c>
      <c r="KH165" s="2">
        <v>9</v>
      </c>
      <c r="KI165" s="2">
        <v>8.8000000000000007</v>
      </c>
      <c r="KJ165" s="2">
        <v>9.1999999999999993</v>
      </c>
      <c r="KK165" s="2">
        <v>9.6</v>
      </c>
      <c r="KL165" s="2">
        <v>10.199999999999999</v>
      </c>
      <c r="KM165" s="2">
        <v>9.8000000000000007</v>
      </c>
      <c r="KN165" s="2">
        <v>10.4</v>
      </c>
      <c r="KO165" s="2">
        <v>15.7</v>
      </c>
      <c r="KP165" s="2">
        <v>8.6999999999999993</v>
      </c>
      <c r="KQ165" s="2">
        <v>9.1</v>
      </c>
      <c r="KR165" s="2">
        <v>10</v>
      </c>
      <c r="KS165" s="2">
        <v>8.9</v>
      </c>
      <c r="KT165" s="2">
        <v>9.1999999999999993</v>
      </c>
      <c r="KU165" s="2">
        <v>8.9</v>
      </c>
      <c r="KV165" s="2">
        <v>8.5</v>
      </c>
      <c r="KW165" s="2">
        <v>9.6999999999999993</v>
      </c>
      <c r="KX165" s="2">
        <v>9.5</v>
      </c>
      <c r="KY165" s="2">
        <v>8.1999999999999993</v>
      </c>
      <c r="KZ165" s="2">
        <v>8.8000000000000007</v>
      </c>
      <c r="LA165" s="2">
        <v>12.4</v>
      </c>
      <c r="LB165" s="2">
        <v>8.1999999999999993</v>
      </c>
      <c r="LC165" s="2">
        <v>7.8</v>
      </c>
      <c r="LD165" s="2">
        <v>7.9</v>
      </c>
      <c r="LE165" s="2">
        <v>7.7</v>
      </c>
      <c r="LF165" s="2">
        <v>8</v>
      </c>
      <c r="LG165" s="2">
        <v>7.2</v>
      </c>
      <c r="LH165" s="2">
        <v>7.3</v>
      </c>
      <c r="LI165" s="2">
        <v>8.3000000000000007</v>
      </c>
      <c r="LJ165" s="2">
        <v>8.1</v>
      </c>
      <c r="LK165" s="2">
        <v>8.1</v>
      </c>
      <c r="LL165" s="2">
        <v>9.3000000000000007</v>
      </c>
      <c r="LM165" s="2">
        <v>13.3</v>
      </c>
      <c r="LN165" s="2">
        <v>7.9</v>
      </c>
      <c r="LO165" s="2">
        <v>7.2</v>
      </c>
      <c r="LP165" s="2">
        <v>7.7</v>
      </c>
      <c r="LQ165" s="2">
        <v>7.7</v>
      </c>
      <c r="LR165" s="2">
        <v>8.6</v>
      </c>
      <c r="LS165" s="2">
        <v>8</v>
      </c>
      <c r="LT165" s="2">
        <v>7.8</v>
      </c>
      <c r="LU165" s="2">
        <v>7.8</v>
      </c>
      <c r="LV165" s="2">
        <v>7.7</v>
      </c>
      <c r="LW165" s="2">
        <v>8.1</v>
      </c>
      <c r="LX165" s="2">
        <v>8.6999999999999993</v>
      </c>
      <c r="LY165" s="2">
        <v>12.7</v>
      </c>
      <c r="LZ165" s="2">
        <v>6.9</v>
      </c>
      <c r="MA165" s="2">
        <v>7</v>
      </c>
      <c r="MB165" s="2">
        <v>7.5</v>
      </c>
      <c r="MC165" s="2">
        <v>9</v>
      </c>
      <c r="MD165" s="2">
        <v>8.5</v>
      </c>
      <c r="ME165" s="2">
        <v>7.5</v>
      </c>
      <c r="MF165" s="2">
        <v>7.1</v>
      </c>
      <c r="MG165" s="2">
        <v>8.5</v>
      </c>
      <c r="MH165" s="2">
        <v>7.7</v>
      </c>
      <c r="MI165" s="2">
        <v>8.4</v>
      </c>
      <c r="MJ165" s="2">
        <v>9</v>
      </c>
      <c r="MK165" s="2">
        <v>12.1</v>
      </c>
      <c r="ML165" s="2">
        <v>7.5</v>
      </c>
      <c r="MM165" s="2">
        <v>7.7</v>
      </c>
      <c r="MN165" s="2">
        <v>8.6</v>
      </c>
      <c r="MO165" s="2">
        <v>8.9</v>
      </c>
      <c r="MP165" s="2">
        <v>9.3000000000000007</v>
      </c>
    </row>
    <row r="166" spans="1:354" x14ac:dyDescent="0.25">
      <c r="A166" t="s">
        <v>164</v>
      </c>
      <c r="B166" s="12" t="s">
        <v>384</v>
      </c>
      <c r="C166" t="s">
        <v>217</v>
      </c>
      <c r="D166" t="str">
        <f t="shared" si="2"/>
        <v>Other retailing</v>
      </c>
      <c r="E166" s="2">
        <v>8.1</v>
      </c>
      <c r="F166" s="2">
        <v>8</v>
      </c>
      <c r="G166" s="2">
        <v>7.8</v>
      </c>
      <c r="H166" s="2">
        <v>8.3000000000000007</v>
      </c>
      <c r="I166" s="2">
        <v>8.4</v>
      </c>
      <c r="J166" s="2">
        <v>8.6</v>
      </c>
      <c r="K166" s="2">
        <v>9</v>
      </c>
      <c r="L166" s="2">
        <v>10.3</v>
      </c>
      <c r="M166" s="2">
        <v>14.6</v>
      </c>
      <c r="N166" s="2">
        <v>8.1</v>
      </c>
      <c r="O166" s="2">
        <v>8.6</v>
      </c>
      <c r="P166" s="2">
        <v>9.1</v>
      </c>
      <c r="Q166" s="2">
        <v>8.1999999999999993</v>
      </c>
      <c r="R166" s="2">
        <v>8.5</v>
      </c>
      <c r="S166" s="2">
        <v>8.1999999999999993</v>
      </c>
      <c r="T166" s="2">
        <v>8.6999999999999993</v>
      </c>
      <c r="U166" s="2">
        <v>9.1999999999999993</v>
      </c>
      <c r="V166" s="2">
        <v>8.9</v>
      </c>
      <c r="W166" s="2">
        <v>9.4</v>
      </c>
      <c r="X166" s="2">
        <v>10.8</v>
      </c>
      <c r="Y166" s="2">
        <v>15.1</v>
      </c>
      <c r="Z166" s="2">
        <v>7.9</v>
      </c>
      <c r="AA166" s="2">
        <v>7.9</v>
      </c>
      <c r="AB166" s="2">
        <v>8.8000000000000007</v>
      </c>
      <c r="AC166" s="2">
        <v>8</v>
      </c>
      <c r="AD166" s="2">
        <v>8.6999999999999993</v>
      </c>
      <c r="AE166" s="2">
        <v>8.4</v>
      </c>
      <c r="AF166" s="2">
        <v>8.5</v>
      </c>
      <c r="AG166" s="2">
        <v>9.1</v>
      </c>
      <c r="AH166" s="2">
        <v>9.1</v>
      </c>
      <c r="AI166" s="2">
        <v>9.3000000000000007</v>
      </c>
      <c r="AJ166" s="2">
        <v>10.5</v>
      </c>
      <c r="AK166" s="2">
        <v>12.8</v>
      </c>
      <c r="AL166" s="2">
        <v>8.6999999999999993</v>
      </c>
      <c r="AM166" s="2">
        <v>8.4</v>
      </c>
      <c r="AN166" s="2">
        <v>8.9</v>
      </c>
      <c r="AO166" s="2">
        <v>9.6</v>
      </c>
      <c r="AP166" s="2">
        <v>10.5</v>
      </c>
      <c r="AQ166" s="2">
        <v>9.8000000000000007</v>
      </c>
      <c r="AR166" s="2">
        <v>11.1</v>
      </c>
      <c r="AS166" s="2">
        <v>11.2</v>
      </c>
      <c r="AT166" s="2">
        <v>11</v>
      </c>
      <c r="AU166" s="2">
        <v>11</v>
      </c>
      <c r="AV166" s="2">
        <v>11.5</v>
      </c>
      <c r="AW166" s="2">
        <v>14.2</v>
      </c>
      <c r="AX166" s="2">
        <v>10.9</v>
      </c>
      <c r="AY166" s="2">
        <v>10.1</v>
      </c>
      <c r="AZ166" s="2">
        <v>12</v>
      </c>
      <c r="BA166" s="2">
        <v>10.4</v>
      </c>
      <c r="BB166" s="2">
        <v>10.9</v>
      </c>
      <c r="BC166" s="2">
        <v>10</v>
      </c>
      <c r="BD166" s="2">
        <v>12.6</v>
      </c>
      <c r="BE166" s="2">
        <v>13.8</v>
      </c>
      <c r="BF166" s="2">
        <v>12.3</v>
      </c>
      <c r="BG166" s="2">
        <v>12.1</v>
      </c>
      <c r="BH166" s="2">
        <v>12.2</v>
      </c>
      <c r="BI166" s="2">
        <v>15.2</v>
      </c>
      <c r="BJ166" s="2">
        <v>10.8</v>
      </c>
      <c r="BK166" s="2">
        <v>10.9</v>
      </c>
      <c r="BL166" s="2">
        <v>13.6</v>
      </c>
      <c r="BM166" s="2">
        <v>12.8</v>
      </c>
      <c r="BN166" s="2">
        <v>12.8</v>
      </c>
      <c r="BO166" s="2">
        <v>12.7</v>
      </c>
      <c r="BP166" s="2">
        <v>13.3</v>
      </c>
      <c r="BQ166" s="2">
        <v>13.3</v>
      </c>
      <c r="BR166" s="2">
        <v>13.9</v>
      </c>
      <c r="BS166" s="2">
        <v>14.7</v>
      </c>
      <c r="BT166" s="2">
        <v>13.8</v>
      </c>
      <c r="BU166" s="2">
        <v>19.5</v>
      </c>
      <c r="BV166" s="2">
        <v>11.6</v>
      </c>
      <c r="BW166" s="2">
        <v>13</v>
      </c>
      <c r="BX166" s="2">
        <v>15.8</v>
      </c>
      <c r="BY166" s="2">
        <v>14</v>
      </c>
      <c r="BZ166" s="2">
        <v>14.6</v>
      </c>
      <c r="CA166" s="2">
        <v>13.9</v>
      </c>
      <c r="CB166" s="2">
        <v>13.5</v>
      </c>
      <c r="CC166" s="2">
        <v>14.5</v>
      </c>
      <c r="CD166" s="2">
        <v>15.3</v>
      </c>
      <c r="CE166" s="2">
        <v>15.5</v>
      </c>
      <c r="CF166" s="2">
        <v>16.5</v>
      </c>
      <c r="CG166" s="2">
        <v>23.2</v>
      </c>
      <c r="CH166" s="2">
        <v>14</v>
      </c>
      <c r="CI166" s="2">
        <v>14.5</v>
      </c>
      <c r="CJ166" s="2">
        <v>15.1</v>
      </c>
      <c r="CK166" s="2">
        <v>14.6</v>
      </c>
      <c r="CL166" s="2">
        <v>15.9</v>
      </c>
      <c r="CM166" s="2">
        <v>14.2</v>
      </c>
      <c r="CN166" s="2">
        <v>14.6</v>
      </c>
      <c r="CO166" s="2">
        <v>15.8</v>
      </c>
      <c r="CP166" s="2">
        <v>16.2</v>
      </c>
      <c r="CQ166" s="2">
        <v>16.5</v>
      </c>
      <c r="CR166" s="2">
        <v>16.3</v>
      </c>
      <c r="CS166" s="2">
        <v>21.3</v>
      </c>
      <c r="CT166" s="2">
        <v>14.5</v>
      </c>
      <c r="CU166" s="2">
        <v>15</v>
      </c>
      <c r="CV166" s="2">
        <v>15.9</v>
      </c>
      <c r="CW166" s="2">
        <v>13.9</v>
      </c>
      <c r="CX166" s="2">
        <v>15</v>
      </c>
      <c r="CY166" s="2">
        <v>14.4</v>
      </c>
      <c r="CZ166" s="2">
        <v>14.4</v>
      </c>
      <c r="DA166" s="2">
        <v>15</v>
      </c>
      <c r="DB166" s="2">
        <v>14.4</v>
      </c>
      <c r="DC166" s="2">
        <v>16.2</v>
      </c>
      <c r="DD166" s="2">
        <v>16.899999999999999</v>
      </c>
      <c r="DE166" s="2">
        <v>19.899999999999999</v>
      </c>
      <c r="DF166" s="2">
        <v>14.3</v>
      </c>
      <c r="DG166" s="2">
        <v>14.5</v>
      </c>
      <c r="DH166" s="2">
        <v>17.100000000000001</v>
      </c>
      <c r="DI166" s="2">
        <v>15.9</v>
      </c>
      <c r="DJ166" s="2">
        <v>16.100000000000001</v>
      </c>
      <c r="DK166" s="2">
        <v>15.5</v>
      </c>
      <c r="DL166" s="2">
        <v>16.100000000000001</v>
      </c>
      <c r="DM166" s="2">
        <v>17.3</v>
      </c>
      <c r="DN166" s="2">
        <v>16.899999999999999</v>
      </c>
      <c r="DO166" s="2">
        <v>18.5</v>
      </c>
      <c r="DP166" s="2">
        <v>18.5</v>
      </c>
      <c r="DQ166" s="2">
        <v>24.3</v>
      </c>
      <c r="DR166" s="2">
        <v>16.2</v>
      </c>
      <c r="DS166" s="2">
        <v>14.9</v>
      </c>
      <c r="DT166" s="2">
        <v>17.899999999999999</v>
      </c>
      <c r="DU166" s="2">
        <v>15.9</v>
      </c>
      <c r="DV166" s="2">
        <v>16.600000000000001</v>
      </c>
      <c r="DW166" s="2">
        <v>15.8</v>
      </c>
      <c r="DX166" s="2">
        <v>16.7</v>
      </c>
      <c r="DY166" s="2">
        <v>16.899999999999999</v>
      </c>
      <c r="DZ166" s="2">
        <v>18.399999999999999</v>
      </c>
      <c r="EA166" s="2">
        <v>18.5</v>
      </c>
      <c r="EB166" s="2">
        <v>18.600000000000001</v>
      </c>
      <c r="EC166" s="2">
        <v>27.1</v>
      </c>
      <c r="ED166" s="2">
        <v>16.2</v>
      </c>
      <c r="EE166" s="2">
        <v>16.7</v>
      </c>
      <c r="EF166" s="2">
        <v>19.8</v>
      </c>
      <c r="EG166" s="2">
        <v>19.600000000000001</v>
      </c>
      <c r="EH166" s="2">
        <v>20.6</v>
      </c>
      <c r="EI166" s="2">
        <v>19.7</v>
      </c>
      <c r="EJ166" s="2">
        <v>20.8</v>
      </c>
      <c r="EK166" s="2">
        <v>21.8</v>
      </c>
      <c r="EL166" s="2">
        <v>21.2</v>
      </c>
      <c r="EM166" s="2">
        <v>21.2</v>
      </c>
      <c r="EN166" s="2">
        <v>23.1</v>
      </c>
      <c r="EO166" s="2">
        <v>34.200000000000003</v>
      </c>
      <c r="EP166" s="2">
        <v>19.7</v>
      </c>
      <c r="EQ166" s="2">
        <v>19.7</v>
      </c>
      <c r="ER166" s="2">
        <v>21.8</v>
      </c>
      <c r="ES166" s="2">
        <v>19.7</v>
      </c>
      <c r="ET166" s="2">
        <v>20.2</v>
      </c>
      <c r="EU166" s="2">
        <v>19.600000000000001</v>
      </c>
      <c r="EV166" s="2">
        <v>19.899999999999999</v>
      </c>
      <c r="EW166" s="2">
        <v>20.7</v>
      </c>
      <c r="EX166" s="2">
        <v>20.9</v>
      </c>
      <c r="EY166" s="2">
        <v>21.6</v>
      </c>
      <c r="EZ166" s="2">
        <v>22.6</v>
      </c>
      <c r="FA166" s="2">
        <v>31.2</v>
      </c>
      <c r="FB166" s="2">
        <v>17.600000000000001</v>
      </c>
      <c r="FC166" s="2">
        <v>17.8</v>
      </c>
      <c r="FD166" s="2">
        <v>20.3</v>
      </c>
      <c r="FE166" s="2">
        <v>20.3</v>
      </c>
      <c r="FF166" s="2">
        <v>20.9</v>
      </c>
      <c r="FG166" s="2">
        <v>20.399999999999999</v>
      </c>
      <c r="FH166" s="2">
        <v>22</v>
      </c>
      <c r="FI166" s="2">
        <v>21.7</v>
      </c>
      <c r="FJ166" s="2">
        <v>22.6</v>
      </c>
      <c r="FK166" s="2">
        <v>22.4</v>
      </c>
      <c r="FL166" s="2">
        <v>24.3</v>
      </c>
      <c r="FM166" s="2">
        <v>31.5</v>
      </c>
      <c r="FN166" s="2">
        <v>19.600000000000001</v>
      </c>
      <c r="FO166" s="2">
        <v>19.3</v>
      </c>
      <c r="FP166" s="2">
        <v>21.2</v>
      </c>
      <c r="FQ166" s="2">
        <v>20.9</v>
      </c>
      <c r="FR166" s="2">
        <v>21.7</v>
      </c>
      <c r="FS166" s="2">
        <v>20.2</v>
      </c>
      <c r="FT166" s="2">
        <v>19.5</v>
      </c>
      <c r="FU166" s="2">
        <v>20.9</v>
      </c>
      <c r="FV166" s="2">
        <v>21</v>
      </c>
      <c r="FW166" s="2">
        <v>21.3</v>
      </c>
      <c r="FX166" s="2">
        <v>24</v>
      </c>
      <c r="FY166" s="2">
        <v>35.6</v>
      </c>
      <c r="FZ166" s="2">
        <v>22.7</v>
      </c>
      <c r="GA166" s="2">
        <v>20.8</v>
      </c>
      <c r="GB166" s="2">
        <v>23.5</v>
      </c>
      <c r="GC166" s="2">
        <v>24</v>
      </c>
      <c r="GD166" s="2">
        <v>25.8</v>
      </c>
      <c r="GE166" s="2">
        <v>24.2</v>
      </c>
      <c r="GF166" s="2">
        <v>26.9</v>
      </c>
      <c r="GG166" s="2">
        <v>26.2</v>
      </c>
      <c r="GH166" s="2">
        <v>25.1</v>
      </c>
      <c r="GI166" s="2">
        <v>26.7</v>
      </c>
      <c r="GJ166" s="2">
        <v>27.5</v>
      </c>
      <c r="GK166" s="2">
        <v>40.200000000000003</v>
      </c>
      <c r="GL166" s="2">
        <v>25.2</v>
      </c>
      <c r="GM166" s="2">
        <v>24.1</v>
      </c>
      <c r="GN166" s="2">
        <v>27.2</v>
      </c>
      <c r="GO166" s="2">
        <v>25.8</v>
      </c>
      <c r="GP166" s="2">
        <v>27.6</v>
      </c>
      <c r="GQ166" s="2">
        <v>27.1</v>
      </c>
      <c r="GR166" s="2">
        <v>28.7</v>
      </c>
      <c r="GS166" s="2">
        <v>27.9</v>
      </c>
      <c r="GT166" s="2">
        <v>28.4</v>
      </c>
      <c r="GU166" s="2">
        <v>30</v>
      </c>
      <c r="GV166" s="2">
        <v>29.7</v>
      </c>
      <c r="GW166" s="2">
        <v>40.6</v>
      </c>
      <c r="GX166" s="2">
        <v>25.2</v>
      </c>
      <c r="GY166" s="2">
        <v>26.9</v>
      </c>
      <c r="GZ166" s="2">
        <v>31.5</v>
      </c>
      <c r="HA166" s="2">
        <v>30.2</v>
      </c>
      <c r="HB166" s="2">
        <v>32.200000000000003</v>
      </c>
      <c r="HC166" s="2">
        <v>31.2</v>
      </c>
      <c r="HD166" s="2">
        <v>33.6</v>
      </c>
      <c r="HE166" s="2">
        <v>32.299999999999997</v>
      </c>
      <c r="HF166" s="2">
        <v>31.9</v>
      </c>
      <c r="HG166" s="2">
        <v>34.1</v>
      </c>
      <c r="HH166" s="2">
        <v>38.1</v>
      </c>
      <c r="HI166" s="2">
        <v>50.6</v>
      </c>
      <c r="HJ166" s="2">
        <v>29.4</v>
      </c>
      <c r="HK166" s="2">
        <v>30.5</v>
      </c>
      <c r="HL166" s="2">
        <v>33.9</v>
      </c>
      <c r="HM166" s="2">
        <v>30.9</v>
      </c>
      <c r="HN166" s="2">
        <v>33</v>
      </c>
      <c r="HO166" s="2">
        <v>34.6</v>
      </c>
      <c r="HP166" s="2">
        <v>35.799999999999997</v>
      </c>
      <c r="HQ166" s="2">
        <v>37.9</v>
      </c>
      <c r="HR166" s="2">
        <v>37</v>
      </c>
      <c r="HS166" s="2">
        <v>37.6</v>
      </c>
      <c r="HT166" s="2">
        <v>40.4</v>
      </c>
      <c r="HU166" s="2">
        <v>54.2</v>
      </c>
      <c r="HV166" s="2">
        <v>35.1</v>
      </c>
      <c r="HW166" s="2">
        <v>35.9</v>
      </c>
      <c r="HX166" s="2">
        <v>40.299999999999997</v>
      </c>
      <c r="HY166" s="2">
        <v>35.799999999999997</v>
      </c>
      <c r="HZ166" s="2">
        <v>37.1</v>
      </c>
      <c r="IA166" s="2">
        <v>35.700000000000003</v>
      </c>
      <c r="IB166" s="2">
        <v>38.200000000000003</v>
      </c>
      <c r="IC166" s="2">
        <v>38</v>
      </c>
      <c r="ID166" s="2">
        <v>35.9</v>
      </c>
      <c r="IE166" s="2">
        <v>35.299999999999997</v>
      </c>
      <c r="IF166" s="2">
        <v>37.4</v>
      </c>
      <c r="IG166" s="2">
        <v>51.8</v>
      </c>
      <c r="IH166" s="2">
        <v>34.299999999999997</v>
      </c>
      <c r="II166" s="2">
        <v>33.700000000000003</v>
      </c>
      <c r="IJ166" s="2">
        <v>36.5</v>
      </c>
      <c r="IK166" s="2">
        <v>35.4</v>
      </c>
      <c r="IL166" s="2">
        <v>37.1</v>
      </c>
      <c r="IM166" s="2">
        <v>34.6</v>
      </c>
      <c r="IN166" s="2">
        <v>38.4</v>
      </c>
      <c r="IO166" s="2">
        <v>39.200000000000003</v>
      </c>
      <c r="IP166" s="2">
        <v>37.4</v>
      </c>
      <c r="IQ166" s="2">
        <v>35.799999999999997</v>
      </c>
      <c r="IR166" s="2">
        <v>38.700000000000003</v>
      </c>
      <c r="IS166" s="2">
        <v>50.9</v>
      </c>
      <c r="IT166" s="2">
        <v>32.700000000000003</v>
      </c>
      <c r="IU166" s="2">
        <v>33</v>
      </c>
      <c r="IV166" s="2">
        <v>35.9</v>
      </c>
      <c r="IW166" s="2">
        <v>33.9</v>
      </c>
      <c r="IX166" s="2">
        <v>36.9</v>
      </c>
      <c r="IY166" s="2">
        <v>35.799999999999997</v>
      </c>
      <c r="IZ166" s="2">
        <v>38.299999999999997</v>
      </c>
      <c r="JA166" s="2">
        <v>39.4</v>
      </c>
      <c r="JB166" s="2">
        <v>39.1</v>
      </c>
      <c r="JC166" s="2">
        <v>36.9</v>
      </c>
      <c r="JD166" s="2">
        <v>39.200000000000003</v>
      </c>
      <c r="JE166" s="2">
        <v>54.2</v>
      </c>
      <c r="JF166" s="2">
        <v>35.6</v>
      </c>
      <c r="JG166" s="2">
        <v>35.4</v>
      </c>
      <c r="JH166" s="2">
        <v>37.700000000000003</v>
      </c>
      <c r="JI166" s="2">
        <v>35.799999999999997</v>
      </c>
      <c r="JJ166" s="2">
        <v>35.1</v>
      </c>
      <c r="JK166" s="2">
        <v>36</v>
      </c>
      <c r="JL166" s="2">
        <v>38.5</v>
      </c>
      <c r="JM166" s="2">
        <v>37.1</v>
      </c>
      <c r="JN166" s="2">
        <v>35.9</v>
      </c>
      <c r="JO166" s="2">
        <v>35.799999999999997</v>
      </c>
      <c r="JP166" s="2">
        <v>37.6</v>
      </c>
      <c r="JQ166" s="2">
        <v>50.5</v>
      </c>
      <c r="JR166" s="2">
        <v>31.7</v>
      </c>
      <c r="JS166" s="2">
        <v>33.200000000000003</v>
      </c>
      <c r="JT166" s="2">
        <v>33.700000000000003</v>
      </c>
      <c r="JU166" s="2">
        <v>35.200000000000003</v>
      </c>
      <c r="JV166" s="2">
        <v>35.6</v>
      </c>
      <c r="JW166" s="2">
        <v>35</v>
      </c>
      <c r="JX166" s="2">
        <v>41.3</v>
      </c>
      <c r="JY166" s="2">
        <v>40.9</v>
      </c>
      <c r="JZ166" s="2">
        <v>40.200000000000003</v>
      </c>
      <c r="KA166" s="2">
        <v>36.4</v>
      </c>
      <c r="KB166" s="2">
        <v>38.4</v>
      </c>
      <c r="KC166" s="2">
        <v>51.4</v>
      </c>
      <c r="KD166" s="2">
        <v>35</v>
      </c>
      <c r="KE166" s="2">
        <v>37.1</v>
      </c>
      <c r="KF166" s="2">
        <v>39.5</v>
      </c>
      <c r="KG166" s="2">
        <v>36.200000000000003</v>
      </c>
      <c r="KH166" s="2">
        <v>38</v>
      </c>
      <c r="KI166" s="2">
        <v>38</v>
      </c>
      <c r="KJ166" s="2">
        <v>41.1</v>
      </c>
      <c r="KK166" s="2">
        <v>39.1</v>
      </c>
      <c r="KL166" s="2">
        <v>38.799999999999997</v>
      </c>
      <c r="KM166" s="2">
        <v>39.200000000000003</v>
      </c>
      <c r="KN166" s="2">
        <v>41.2</v>
      </c>
      <c r="KO166" s="2">
        <v>53.1</v>
      </c>
      <c r="KP166" s="2">
        <v>36.4</v>
      </c>
      <c r="KQ166" s="2">
        <v>37</v>
      </c>
      <c r="KR166" s="2">
        <v>41.9</v>
      </c>
      <c r="KS166" s="2">
        <v>37.4</v>
      </c>
      <c r="KT166" s="2">
        <v>39</v>
      </c>
      <c r="KU166" s="2">
        <v>38.299999999999997</v>
      </c>
      <c r="KV166" s="2">
        <v>39.6</v>
      </c>
      <c r="KW166" s="2">
        <v>39.5</v>
      </c>
      <c r="KX166" s="2">
        <v>38.299999999999997</v>
      </c>
      <c r="KY166" s="2">
        <v>42.6</v>
      </c>
      <c r="KZ166" s="2">
        <v>43.3</v>
      </c>
      <c r="LA166" s="2">
        <v>56.8</v>
      </c>
      <c r="LB166" s="2">
        <v>39</v>
      </c>
      <c r="LC166" s="2">
        <v>40.799999999999997</v>
      </c>
      <c r="LD166" s="2">
        <v>40.9</v>
      </c>
      <c r="LE166" s="2">
        <v>40.1</v>
      </c>
      <c r="LF166" s="2">
        <v>41.7</v>
      </c>
      <c r="LG166" s="2">
        <v>38.9</v>
      </c>
      <c r="LH166" s="2">
        <v>41.4</v>
      </c>
      <c r="LI166" s="2">
        <v>41.4</v>
      </c>
      <c r="LJ166" s="2">
        <v>40.299999999999997</v>
      </c>
      <c r="LK166" s="2">
        <v>40.200000000000003</v>
      </c>
      <c r="LL166" s="2">
        <v>41.1</v>
      </c>
      <c r="LM166" s="2">
        <v>60.3</v>
      </c>
      <c r="LN166" s="2">
        <v>35.700000000000003</v>
      </c>
      <c r="LO166" s="2">
        <v>34.299999999999997</v>
      </c>
      <c r="LP166" s="2">
        <v>35.9</v>
      </c>
      <c r="LQ166" s="2">
        <v>37.299999999999997</v>
      </c>
      <c r="LR166" s="2">
        <v>37.9</v>
      </c>
      <c r="LS166" s="2">
        <v>35.9</v>
      </c>
      <c r="LT166" s="2">
        <v>39.700000000000003</v>
      </c>
      <c r="LU166" s="2">
        <v>37.4</v>
      </c>
      <c r="LV166" s="2">
        <v>36.4</v>
      </c>
      <c r="LW166" s="2">
        <v>40.4</v>
      </c>
      <c r="LX166" s="2">
        <v>43.3</v>
      </c>
      <c r="LY166" s="2">
        <v>62.8</v>
      </c>
      <c r="LZ166" s="2">
        <v>37.799999999999997</v>
      </c>
      <c r="MA166" s="2">
        <v>38.299999999999997</v>
      </c>
      <c r="MB166" s="2">
        <v>40.799999999999997</v>
      </c>
      <c r="MC166" s="2">
        <v>40</v>
      </c>
      <c r="MD166" s="2">
        <v>40.9</v>
      </c>
      <c r="ME166" s="2">
        <v>38.299999999999997</v>
      </c>
      <c r="MF166" s="2">
        <v>38.200000000000003</v>
      </c>
      <c r="MG166" s="2">
        <v>39.4</v>
      </c>
      <c r="MH166" s="2">
        <v>38.1</v>
      </c>
      <c r="MI166" s="2">
        <v>38.799999999999997</v>
      </c>
      <c r="MJ166" s="2">
        <v>42.8</v>
      </c>
      <c r="MK166" s="2">
        <v>59.2</v>
      </c>
      <c r="ML166" s="2">
        <v>34.5</v>
      </c>
      <c r="MM166" s="2">
        <v>34.200000000000003</v>
      </c>
      <c r="MN166" s="2">
        <v>36.6</v>
      </c>
      <c r="MO166" s="2">
        <v>36.6</v>
      </c>
      <c r="MP166" s="2">
        <v>36.6</v>
      </c>
    </row>
    <row r="167" spans="1:354" x14ac:dyDescent="0.25">
      <c r="A167" t="s">
        <v>165</v>
      </c>
      <c r="B167" s="12" t="s">
        <v>385</v>
      </c>
      <c r="C167" t="s">
        <v>217</v>
      </c>
      <c r="D167" t="str">
        <f t="shared" si="2"/>
        <v>Cafes, restaurants &amp; catering services</v>
      </c>
      <c r="E167" s="2">
        <v>4.4000000000000004</v>
      </c>
      <c r="F167" s="2">
        <v>3.4</v>
      </c>
      <c r="G167" s="2">
        <v>3.6</v>
      </c>
      <c r="H167" s="2">
        <v>4</v>
      </c>
      <c r="I167" s="2">
        <v>3.6</v>
      </c>
      <c r="J167" s="2">
        <v>4.2</v>
      </c>
      <c r="K167" s="2">
        <v>4.8</v>
      </c>
      <c r="L167" s="2">
        <v>5.4</v>
      </c>
      <c r="M167" s="2">
        <v>6.9</v>
      </c>
      <c r="N167" s="2">
        <v>3.8</v>
      </c>
      <c r="O167" s="2">
        <v>4.2</v>
      </c>
      <c r="P167" s="2">
        <v>4</v>
      </c>
      <c r="Q167" s="2">
        <v>4.4000000000000004</v>
      </c>
      <c r="R167" s="2">
        <v>4.3</v>
      </c>
      <c r="S167" s="2">
        <v>4.3</v>
      </c>
      <c r="T167" s="2">
        <v>4.5999999999999996</v>
      </c>
      <c r="U167" s="2">
        <v>4.9000000000000004</v>
      </c>
      <c r="V167" s="2">
        <v>4.5</v>
      </c>
      <c r="W167" s="2">
        <v>5.5</v>
      </c>
      <c r="X167" s="2">
        <v>6.7</v>
      </c>
      <c r="Y167" s="2">
        <v>9.6</v>
      </c>
      <c r="Z167" s="2">
        <v>3.8</v>
      </c>
      <c r="AA167" s="2">
        <v>3.8</v>
      </c>
      <c r="AB167" s="2">
        <v>4.4000000000000004</v>
      </c>
      <c r="AC167" s="2">
        <v>3.8</v>
      </c>
      <c r="AD167" s="2">
        <v>3.9</v>
      </c>
      <c r="AE167" s="2">
        <v>4.0999999999999996</v>
      </c>
      <c r="AF167" s="2">
        <v>4.3</v>
      </c>
      <c r="AG167" s="2">
        <v>4.8</v>
      </c>
      <c r="AH167" s="2">
        <v>5</v>
      </c>
      <c r="AI167" s="2">
        <v>5.3</v>
      </c>
      <c r="AJ167" s="2">
        <v>5.6</v>
      </c>
      <c r="AK167" s="2">
        <v>6.8</v>
      </c>
      <c r="AL167" s="2">
        <v>4.5999999999999996</v>
      </c>
      <c r="AM167" s="2">
        <v>4.3</v>
      </c>
      <c r="AN167" s="2">
        <v>4.3</v>
      </c>
      <c r="AO167" s="2">
        <v>6</v>
      </c>
      <c r="AP167" s="2">
        <v>5.8</v>
      </c>
      <c r="AQ167" s="2">
        <v>5.9</v>
      </c>
      <c r="AR167" s="2">
        <v>6.4</v>
      </c>
      <c r="AS167" s="2">
        <v>7</v>
      </c>
      <c r="AT167" s="2">
        <v>6.7</v>
      </c>
      <c r="AU167" s="2">
        <v>6.7</v>
      </c>
      <c r="AV167" s="2">
        <v>6.8</v>
      </c>
      <c r="AW167" s="2">
        <v>7.6</v>
      </c>
      <c r="AX167" s="2">
        <v>7.9</v>
      </c>
      <c r="AY167" s="2">
        <v>6.1</v>
      </c>
      <c r="AZ167" s="2">
        <v>9.3000000000000007</v>
      </c>
      <c r="BA167" s="2">
        <v>7</v>
      </c>
      <c r="BB167" s="2">
        <v>7.5</v>
      </c>
      <c r="BC167" s="2">
        <v>6.2</v>
      </c>
      <c r="BD167" s="2">
        <v>9.8000000000000007</v>
      </c>
      <c r="BE167" s="2">
        <v>9.1</v>
      </c>
      <c r="BF167" s="2">
        <v>9</v>
      </c>
      <c r="BG167" s="2">
        <v>9.1999999999999993</v>
      </c>
      <c r="BH167" s="2">
        <v>9</v>
      </c>
      <c r="BI167" s="2">
        <v>11.1</v>
      </c>
      <c r="BJ167" s="2">
        <v>8.1999999999999993</v>
      </c>
      <c r="BK167" s="2">
        <v>7.9</v>
      </c>
      <c r="BL167" s="2">
        <v>9</v>
      </c>
      <c r="BM167" s="2">
        <v>9.3000000000000007</v>
      </c>
      <c r="BN167" s="2">
        <v>9</v>
      </c>
      <c r="BO167" s="2">
        <v>8.9</v>
      </c>
      <c r="BP167" s="2">
        <v>8.6999999999999993</v>
      </c>
      <c r="BQ167" s="2">
        <v>8.6</v>
      </c>
      <c r="BR167" s="2">
        <v>9.1</v>
      </c>
      <c r="BS167" s="2">
        <v>10.8</v>
      </c>
      <c r="BT167" s="2">
        <v>9.4</v>
      </c>
      <c r="BU167" s="2">
        <v>12.6</v>
      </c>
      <c r="BV167" s="2">
        <v>8.6</v>
      </c>
      <c r="BW167" s="2">
        <v>8.6999999999999993</v>
      </c>
      <c r="BX167" s="2">
        <v>9.5</v>
      </c>
      <c r="BY167" s="2">
        <v>9.6</v>
      </c>
      <c r="BZ167" s="2">
        <v>9</v>
      </c>
      <c r="CA167" s="2">
        <v>10.199999999999999</v>
      </c>
      <c r="CB167" s="2">
        <v>10.3</v>
      </c>
      <c r="CC167" s="2">
        <v>11.7</v>
      </c>
      <c r="CD167" s="2">
        <v>11.4</v>
      </c>
      <c r="CE167" s="2">
        <v>11</v>
      </c>
      <c r="CF167" s="2">
        <v>11.5</v>
      </c>
      <c r="CG167" s="2">
        <v>11.5</v>
      </c>
      <c r="CH167" s="2">
        <v>9.5</v>
      </c>
      <c r="CI167" s="2">
        <v>8.4</v>
      </c>
      <c r="CJ167" s="2">
        <v>9.1</v>
      </c>
      <c r="CK167" s="2">
        <v>8</v>
      </c>
      <c r="CL167" s="2">
        <v>9.3000000000000007</v>
      </c>
      <c r="CM167" s="2">
        <v>7.9</v>
      </c>
      <c r="CN167" s="2">
        <v>8.9</v>
      </c>
      <c r="CO167" s="2">
        <v>8.9</v>
      </c>
      <c r="CP167" s="2">
        <v>8.1</v>
      </c>
      <c r="CQ167" s="2">
        <v>7.8</v>
      </c>
      <c r="CR167" s="2">
        <v>8.3000000000000007</v>
      </c>
      <c r="CS167" s="2">
        <v>8.9</v>
      </c>
      <c r="CT167" s="2">
        <v>8.3000000000000007</v>
      </c>
      <c r="CU167" s="2">
        <v>8</v>
      </c>
      <c r="CV167" s="2">
        <v>9.3000000000000007</v>
      </c>
      <c r="CW167" s="2">
        <v>8.9</v>
      </c>
      <c r="CX167" s="2">
        <v>9.4</v>
      </c>
      <c r="CY167" s="2">
        <v>9.6</v>
      </c>
      <c r="CZ167" s="2">
        <v>10.3</v>
      </c>
      <c r="DA167" s="2">
        <v>9.8000000000000007</v>
      </c>
      <c r="DB167" s="2">
        <v>12.3</v>
      </c>
      <c r="DC167" s="2">
        <v>11.1</v>
      </c>
      <c r="DD167" s="2">
        <v>11.7</v>
      </c>
      <c r="DE167" s="2">
        <v>11.2</v>
      </c>
      <c r="DF167" s="2">
        <v>9.6999999999999993</v>
      </c>
      <c r="DG167" s="2">
        <v>11.1</v>
      </c>
      <c r="DH167" s="2">
        <v>9.8000000000000007</v>
      </c>
      <c r="DI167" s="2">
        <v>10</v>
      </c>
      <c r="DJ167" s="2">
        <v>10.5</v>
      </c>
      <c r="DK167" s="2">
        <v>10</v>
      </c>
      <c r="DL167" s="2">
        <v>10.5</v>
      </c>
      <c r="DM167" s="2">
        <v>11.2</v>
      </c>
      <c r="DN167" s="2">
        <v>12.2</v>
      </c>
      <c r="DO167" s="2">
        <v>14.9</v>
      </c>
      <c r="DP167" s="2">
        <v>14.9</v>
      </c>
      <c r="DQ167" s="2">
        <v>14</v>
      </c>
      <c r="DR167" s="2">
        <v>10.5</v>
      </c>
      <c r="DS167" s="2">
        <v>9.9</v>
      </c>
      <c r="DT167" s="2">
        <v>12.8</v>
      </c>
      <c r="DU167" s="2">
        <v>12.1</v>
      </c>
      <c r="DV167" s="2">
        <v>12.9</v>
      </c>
      <c r="DW167" s="2">
        <v>13</v>
      </c>
      <c r="DX167" s="2">
        <v>12.1</v>
      </c>
      <c r="DY167" s="2">
        <v>12.3</v>
      </c>
      <c r="DZ167" s="2">
        <v>12.7</v>
      </c>
      <c r="EA167" s="2">
        <v>13.5</v>
      </c>
      <c r="EB167" s="2">
        <v>13.1</v>
      </c>
      <c r="EC167" s="2">
        <v>14.3</v>
      </c>
      <c r="ED167" s="2">
        <v>10.8</v>
      </c>
      <c r="EE167" s="2">
        <v>11.4</v>
      </c>
      <c r="EF167" s="2">
        <v>12.4</v>
      </c>
      <c r="EG167" s="2">
        <v>11.1</v>
      </c>
      <c r="EH167" s="2">
        <v>11.3</v>
      </c>
      <c r="EI167" s="2">
        <v>9.5</v>
      </c>
      <c r="EJ167" s="2">
        <v>12.6</v>
      </c>
      <c r="EK167" s="2">
        <v>12.7</v>
      </c>
      <c r="EL167" s="2">
        <v>12</v>
      </c>
      <c r="EM167" s="2">
        <v>16.399999999999999</v>
      </c>
      <c r="EN167" s="2">
        <v>14.8</v>
      </c>
      <c r="EO167" s="2">
        <v>20.3</v>
      </c>
      <c r="EP167" s="2">
        <v>15.1</v>
      </c>
      <c r="EQ167" s="2">
        <v>14.4</v>
      </c>
      <c r="ER167" s="2">
        <v>18</v>
      </c>
      <c r="ES167" s="2">
        <v>15.4</v>
      </c>
      <c r="ET167" s="2">
        <v>16.100000000000001</v>
      </c>
      <c r="EU167" s="2">
        <v>15.8</v>
      </c>
      <c r="EV167" s="2">
        <v>15.5</v>
      </c>
      <c r="EW167" s="2">
        <v>16.8</v>
      </c>
      <c r="EX167" s="2">
        <v>15.7</v>
      </c>
      <c r="EY167" s="2">
        <v>15.7</v>
      </c>
      <c r="EZ167" s="2">
        <v>17</v>
      </c>
      <c r="FA167" s="2">
        <v>18.600000000000001</v>
      </c>
      <c r="FB167" s="2">
        <v>12.6</v>
      </c>
      <c r="FC167" s="2">
        <v>14.7</v>
      </c>
      <c r="FD167" s="2">
        <v>18.2</v>
      </c>
      <c r="FE167" s="2">
        <v>15.9</v>
      </c>
      <c r="FF167" s="2">
        <v>17.100000000000001</v>
      </c>
      <c r="FG167" s="2">
        <v>15.2</v>
      </c>
      <c r="FH167" s="2">
        <v>14.6</v>
      </c>
      <c r="FI167" s="2">
        <v>14.6</v>
      </c>
      <c r="FJ167" s="2">
        <v>14.9</v>
      </c>
      <c r="FK167" s="2">
        <v>16.5</v>
      </c>
      <c r="FL167" s="2">
        <v>15</v>
      </c>
      <c r="FM167" s="2">
        <v>15.3</v>
      </c>
      <c r="FN167" s="2">
        <v>12</v>
      </c>
      <c r="FO167" s="2">
        <v>12.9</v>
      </c>
      <c r="FP167" s="2">
        <v>14.7</v>
      </c>
      <c r="FQ167" s="2">
        <v>13.7</v>
      </c>
      <c r="FR167" s="2">
        <v>14.6</v>
      </c>
      <c r="FS167" s="2">
        <v>13.6</v>
      </c>
      <c r="FT167" s="2">
        <v>13.2</v>
      </c>
      <c r="FU167" s="2">
        <v>13.9</v>
      </c>
      <c r="FV167" s="2">
        <v>13.9</v>
      </c>
      <c r="FW167" s="2">
        <v>15</v>
      </c>
      <c r="FX167" s="2">
        <v>16</v>
      </c>
      <c r="FY167" s="2">
        <v>15.1</v>
      </c>
      <c r="FZ167" s="2">
        <v>13.6</v>
      </c>
      <c r="GA167" s="2">
        <v>13.5</v>
      </c>
      <c r="GB167" s="2">
        <v>12.8</v>
      </c>
      <c r="GC167" s="2">
        <v>13.6</v>
      </c>
      <c r="GD167" s="2">
        <v>15</v>
      </c>
      <c r="GE167" s="2">
        <v>13</v>
      </c>
      <c r="GF167" s="2">
        <v>14.7</v>
      </c>
      <c r="GG167" s="2">
        <v>12.4</v>
      </c>
      <c r="GH167" s="2">
        <v>12.8</v>
      </c>
      <c r="GI167" s="2">
        <v>14</v>
      </c>
      <c r="GJ167" s="2">
        <v>13.9</v>
      </c>
      <c r="GK167" s="2">
        <v>13.2</v>
      </c>
      <c r="GL167" s="2">
        <v>12.4</v>
      </c>
      <c r="GM167" s="2">
        <v>12.5</v>
      </c>
      <c r="GN167" s="2">
        <v>13.9</v>
      </c>
      <c r="GO167" s="2">
        <v>13.7</v>
      </c>
      <c r="GP167" s="2">
        <v>14.4</v>
      </c>
      <c r="GQ167" s="2">
        <v>13.8</v>
      </c>
      <c r="GR167" s="2">
        <v>12.8</v>
      </c>
      <c r="GS167" s="2">
        <v>13.4</v>
      </c>
      <c r="GT167" s="2">
        <v>14.2</v>
      </c>
      <c r="GU167" s="2">
        <v>16.3</v>
      </c>
      <c r="GV167" s="2">
        <v>15.3</v>
      </c>
      <c r="GW167" s="2">
        <v>17.2</v>
      </c>
      <c r="GX167" s="2">
        <v>14</v>
      </c>
      <c r="GY167" s="2">
        <v>13.8</v>
      </c>
      <c r="GZ167" s="2">
        <v>15.6</v>
      </c>
      <c r="HA167" s="2">
        <v>15.3</v>
      </c>
      <c r="HB167" s="2">
        <v>15.6</v>
      </c>
      <c r="HC167" s="2">
        <v>14.3</v>
      </c>
      <c r="HD167" s="2">
        <v>14.9</v>
      </c>
      <c r="HE167" s="2">
        <v>14.9</v>
      </c>
      <c r="HF167" s="2">
        <v>15</v>
      </c>
      <c r="HG167" s="2">
        <v>14.8</v>
      </c>
      <c r="HH167" s="2">
        <v>16.899999999999999</v>
      </c>
      <c r="HI167" s="2">
        <v>15.2</v>
      </c>
      <c r="HJ167" s="2">
        <v>13.2</v>
      </c>
      <c r="HK167" s="2">
        <v>13.5</v>
      </c>
      <c r="HL167" s="2">
        <v>14.5</v>
      </c>
      <c r="HM167" s="2">
        <v>15.2</v>
      </c>
      <c r="HN167" s="2">
        <v>15</v>
      </c>
      <c r="HO167" s="2">
        <v>17.100000000000001</v>
      </c>
      <c r="HP167" s="2">
        <v>16.5</v>
      </c>
      <c r="HQ167" s="2">
        <v>16.600000000000001</v>
      </c>
      <c r="HR167" s="2">
        <v>18.100000000000001</v>
      </c>
      <c r="HS167" s="2">
        <v>19.5</v>
      </c>
      <c r="HT167" s="2">
        <v>19.600000000000001</v>
      </c>
      <c r="HU167" s="2">
        <v>19.7</v>
      </c>
      <c r="HV167" s="2">
        <v>19.399999999999999</v>
      </c>
      <c r="HW167" s="2">
        <v>18</v>
      </c>
      <c r="HX167" s="2">
        <v>20.6</v>
      </c>
      <c r="HY167" s="2">
        <v>23.5</v>
      </c>
      <c r="HZ167" s="2">
        <v>23.7</v>
      </c>
      <c r="IA167" s="2">
        <v>23</v>
      </c>
      <c r="IB167" s="2">
        <v>21.3</v>
      </c>
      <c r="IC167" s="2">
        <v>21.5</v>
      </c>
      <c r="ID167" s="2">
        <v>21.2</v>
      </c>
      <c r="IE167" s="2">
        <v>22.5</v>
      </c>
      <c r="IF167" s="2">
        <v>22.5</v>
      </c>
      <c r="IG167" s="2">
        <v>23.6</v>
      </c>
      <c r="IH167" s="2">
        <v>20.100000000000001</v>
      </c>
      <c r="II167" s="2">
        <v>20.100000000000001</v>
      </c>
      <c r="IJ167" s="2">
        <v>22</v>
      </c>
      <c r="IK167" s="2">
        <v>20.8</v>
      </c>
      <c r="IL167" s="2">
        <v>20.8</v>
      </c>
      <c r="IM167" s="2">
        <v>20.7</v>
      </c>
      <c r="IN167" s="2">
        <v>20.3</v>
      </c>
      <c r="IO167" s="2">
        <v>21</v>
      </c>
      <c r="IP167" s="2">
        <v>21</v>
      </c>
      <c r="IQ167" s="2">
        <v>23.3</v>
      </c>
      <c r="IR167" s="2">
        <v>23.8</v>
      </c>
      <c r="IS167" s="2">
        <v>24.4</v>
      </c>
      <c r="IT167" s="2">
        <v>19.600000000000001</v>
      </c>
      <c r="IU167" s="2">
        <v>20.6</v>
      </c>
      <c r="IV167" s="2">
        <v>24.1</v>
      </c>
      <c r="IW167" s="2">
        <v>24</v>
      </c>
      <c r="IX167" s="2">
        <v>25.7</v>
      </c>
      <c r="IY167" s="2">
        <v>25.3</v>
      </c>
      <c r="IZ167" s="2">
        <v>26.1</v>
      </c>
      <c r="JA167" s="2">
        <v>26.1</v>
      </c>
      <c r="JB167" s="2">
        <v>25.7</v>
      </c>
      <c r="JC167" s="2">
        <v>22.4</v>
      </c>
      <c r="JD167" s="2">
        <v>22.1</v>
      </c>
      <c r="JE167" s="2">
        <v>21.6</v>
      </c>
      <c r="JF167" s="2">
        <v>14.8</v>
      </c>
      <c r="JG167" s="2">
        <v>18.8</v>
      </c>
      <c r="JH167" s="2">
        <v>18.899999999999999</v>
      </c>
      <c r="JI167" s="2">
        <v>18.8</v>
      </c>
      <c r="JJ167" s="2">
        <v>20.100000000000001</v>
      </c>
      <c r="JK167" s="2">
        <v>19.8</v>
      </c>
      <c r="JL167" s="2">
        <v>20.399999999999999</v>
      </c>
      <c r="JM167" s="2">
        <v>18.8</v>
      </c>
      <c r="JN167" s="2">
        <v>18.5</v>
      </c>
      <c r="JO167" s="2">
        <v>20.9</v>
      </c>
      <c r="JP167" s="2">
        <v>18.2</v>
      </c>
      <c r="JQ167" s="2">
        <v>18.7</v>
      </c>
      <c r="JR167" s="2">
        <v>15.2</v>
      </c>
      <c r="JS167" s="2">
        <v>14.1</v>
      </c>
      <c r="JT167" s="2">
        <v>14.7</v>
      </c>
      <c r="JU167" s="2">
        <v>18.100000000000001</v>
      </c>
      <c r="JV167" s="2">
        <v>17.8</v>
      </c>
      <c r="JW167" s="2">
        <v>17.3</v>
      </c>
      <c r="JX167" s="2">
        <v>17.2</v>
      </c>
      <c r="JY167" s="2">
        <v>15</v>
      </c>
      <c r="JZ167" s="2">
        <v>14.4</v>
      </c>
      <c r="KA167" s="2">
        <v>14.5</v>
      </c>
      <c r="KB167" s="2">
        <v>13.4</v>
      </c>
      <c r="KC167" s="2">
        <v>13.6</v>
      </c>
      <c r="KD167" s="2">
        <v>10.8</v>
      </c>
      <c r="KE167" s="2">
        <v>11.2</v>
      </c>
      <c r="KF167" s="2">
        <v>12.7</v>
      </c>
      <c r="KG167" s="2">
        <v>13.2</v>
      </c>
      <c r="KH167" s="2">
        <v>14.7</v>
      </c>
      <c r="KI167" s="2">
        <v>12.6</v>
      </c>
      <c r="KJ167" s="2">
        <v>13.6</v>
      </c>
      <c r="KK167" s="2">
        <v>14.9</v>
      </c>
      <c r="KL167" s="2">
        <v>15.1</v>
      </c>
      <c r="KM167" s="2">
        <v>22</v>
      </c>
      <c r="KN167" s="2">
        <v>18.2</v>
      </c>
      <c r="KO167" s="2">
        <v>21.1</v>
      </c>
      <c r="KP167" s="2">
        <v>16.100000000000001</v>
      </c>
      <c r="KQ167" s="2">
        <v>16.600000000000001</v>
      </c>
      <c r="KR167" s="2">
        <v>18.899999999999999</v>
      </c>
      <c r="KS167" s="2">
        <v>20.3</v>
      </c>
      <c r="KT167" s="2">
        <v>23.9</v>
      </c>
      <c r="KU167" s="2">
        <v>23.3</v>
      </c>
      <c r="KV167" s="2">
        <v>23.7</v>
      </c>
      <c r="KW167" s="2">
        <v>25.8</v>
      </c>
      <c r="KX167" s="2">
        <v>24.3</v>
      </c>
      <c r="KY167" s="2">
        <v>25.7</v>
      </c>
      <c r="KZ167" s="2">
        <v>25.2</v>
      </c>
      <c r="LA167" s="2">
        <v>26.4</v>
      </c>
      <c r="LB167" s="2">
        <v>22.6</v>
      </c>
      <c r="LC167" s="2">
        <v>27.6</v>
      </c>
      <c r="LD167" s="2">
        <v>25.1</v>
      </c>
      <c r="LE167" s="2">
        <v>24.3</v>
      </c>
      <c r="LF167" s="2">
        <v>25.8</v>
      </c>
      <c r="LG167" s="2">
        <v>24.1</v>
      </c>
      <c r="LH167" s="2">
        <v>24.4</v>
      </c>
      <c r="LI167" s="2">
        <v>25.5</v>
      </c>
      <c r="LJ167" s="2">
        <v>23.6</v>
      </c>
      <c r="LK167" s="2">
        <v>28.2</v>
      </c>
      <c r="LL167" s="2">
        <v>27.1</v>
      </c>
      <c r="LM167" s="2">
        <v>27.4</v>
      </c>
      <c r="LN167" s="2">
        <v>25.5</v>
      </c>
      <c r="LO167" s="2">
        <v>28.6</v>
      </c>
      <c r="LP167" s="2">
        <v>30.8</v>
      </c>
      <c r="LQ167" s="2">
        <v>29.4</v>
      </c>
      <c r="LR167" s="2">
        <v>32.700000000000003</v>
      </c>
      <c r="LS167" s="2">
        <v>30.8</v>
      </c>
      <c r="LT167" s="2">
        <v>33.9</v>
      </c>
      <c r="LU167" s="2">
        <v>34.1</v>
      </c>
      <c r="LV167" s="2">
        <v>34.200000000000003</v>
      </c>
      <c r="LW167" s="2">
        <v>32.9</v>
      </c>
      <c r="LX167" s="2">
        <v>32.1</v>
      </c>
      <c r="LY167" s="2">
        <v>34.5</v>
      </c>
      <c r="LZ167" s="2">
        <v>27.8</v>
      </c>
      <c r="MA167" s="2">
        <v>31.4</v>
      </c>
      <c r="MB167" s="2">
        <v>34.700000000000003</v>
      </c>
      <c r="MC167" s="2">
        <v>33.9</v>
      </c>
      <c r="MD167" s="2">
        <v>35.6</v>
      </c>
      <c r="ME167" s="2">
        <v>34.5</v>
      </c>
      <c r="MF167" s="2">
        <v>31.7</v>
      </c>
      <c r="MG167" s="2">
        <v>31.3</v>
      </c>
      <c r="MH167" s="2">
        <v>31.4</v>
      </c>
      <c r="MI167" s="2">
        <v>29.4</v>
      </c>
      <c r="MJ167" s="2">
        <v>28.3</v>
      </c>
      <c r="MK167" s="2">
        <v>30.4</v>
      </c>
      <c r="ML167" s="2">
        <v>24.4</v>
      </c>
      <c r="MM167" s="2">
        <v>25.8</v>
      </c>
      <c r="MN167" s="2">
        <v>29.7</v>
      </c>
      <c r="MO167" s="2">
        <v>27.9</v>
      </c>
      <c r="MP167" s="2">
        <v>27.5</v>
      </c>
    </row>
    <row r="168" spans="1:354" x14ac:dyDescent="0.25">
      <c r="A168" t="s">
        <v>166</v>
      </c>
      <c r="B168" s="12" t="s">
        <v>386</v>
      </c>
      <c r="C168" t="s">
        <v>217</v>
      </c>
      <c r="D168" t="str">
        <f t="shared" si="2"/>
        <v>Takeaway food services</v>
      </c>
      <c r="E168" s="2">
        <v>3.2</v>
      </c>
      <c r="F168" s="2">
        <v>3.3</v>
      </c>
      <c r="G168" s="2">
        <v>3.5</v>
      </c>
      <c r="H168" s="2">
        <v>3.5</v>
      </c>
      <c r="I168" s="2">
        <v>3.7</v>
      </c>
      <c r="J168" s="2">
        <v>3.9</v>
      </c>
      <c r="K168" s="2">
        <v>4</v>
      </c>
      <c r="L168" s="2">
        <v>4.3</v>
      </c>
      <c r="M168" s="2">
        <v>4.3</v>
      </c>
      <c r="N168" s="2">
        <v>3.9</v>
      </c>
      <c r="O168" s="2">
        <v>3.9</v>
      </c>
      <c r="P168" s="2">
        <v>4.4000000000000004</v>
      </c>
      <c r="Q168" s="2">
        <v>3.7</v>
      </c>
      <c r="R168" s="2">
        <v>5</v>
      </c>
      <c r="S168" s="2">
        <v>5.6</v>
      </c>
      <c r="T168" s="2">
        <v>6.3</v>
      </c>
      <c r="U168" s="2">
        <v>4.5</v>
      </c>
      <c r="V168" s="2">
        <v>6.4</v>
      </c>
      <c r="W168" s="2">
        <v>7.2</v>
      </c>
      <c r="X168" s="2">
        <v>7.1</v>
      </c>
      <c r="Y168" s="2">
        <v>7.6</v>
      </c>
      <c r="Z168" s="2">
        <v>6.4</v>
      </c>
      <c r="AA168" s="2">
        <v>6.5</v>
      </c>
      <c r="AB168" s="2">
        <v>6.9</v>
      </c>
      <c r="AC168" s="2">
        <v>5.9</v>
      </c>
      <c r="AD168" s="2">
        <v>6.1</v>
      </c>
      <c r="AE168" s="2">
        <v>6</v>
      </c>
      <c r="AF168" s="2">
        <v>5.8</v>
      </c>
      <c r="AG168" s="2">
        <v>6.4</v>
      </c>
      <c r="AH168" s="2">
        <v>6.1</v>
      </c>
      <c r="AI168" s="2">
        <v>5.7</v>
      </c>
      <c r="AJ168" s="2">
        <v>5.8</v>
      </c>
      <c r="AK168" s="2">
        <v>5.8</v>
      </c>
      <c r="AL168" s="2">
        <v>5.0999999999999996</v>
      </c>
      <c r="AM168" s="2">
        <v>4.7</v>
      </c>
      <c r="AN168" s="2">
        <v>4.5999999999999996</v>
      </c>
      <c r="AO168" s="2">
        <v>4.5</v>
      </c>
      <c r="AP168" s="2">
        <v>4.3</v>
      </c>
      <c r="AQ168" s="2">
        <v>4.0999999999999996</v>
      </c>
      <c r="AR168" s="2">
        <v>5.5</v>
      </c>
      <c r="AS168" s="2">
        <v>5.9</v>
      </c>
      <c r="AT168" s="2">
        <v>5.7</v>
      </c>
      <c r="AU168" s="2">
        <v>5.2</v>
      </c>
      <c r="AV168" s="2">
        <v>5.4</v>
      </c>
      <c r="AW168" s="2">
        <v>5.3</v>
      </c>
      <c r="AX168" s="2">
        <v>5.2</v>
      </c>
      <c r="AY168" s="2">
        <v>4.5999999999999996</v>
      </c>
      <c r="AZ168" s="2">
        <v>4.7</v>
      </c>
      <c r="BA168" s="2">
        <v>4.5</v>
      </c>
      <c r="BB168" s="2">
        <v>4.4000000000000004</v>
      </c>
      <c r="BC168" s="2">
        <v>4.3</v>
      </c>
      <c r="BD168" s="2">
        <v>5.3</v>
      </c>
      <c r="BE168" s="2">
        <v>5.9</v>
      </c>
      <c r="BF168" s="2">
        <v>5.5</v>
      </c>
      <c r="BG168" s="2">
        <v>5.2</v>
      </c>
      <c r="BH168" s="2">
        <v>5</v>
      </c>
      <c r="BI168" s="2">
        <v>5.2</v>
      </c>
      <c r="BJ168" s="2">
        <v>4.9000000000000004</v>
      </c>
      <c r="BK168" s="2">
        <v>5.5</v>
      </c>
      <c r="BL168" s="2">
        <v>4.9000000000000004</v>
      </c>
      <c r="BM168" s="2">
        <v>4.8</v>
      </c>
      <c r="BN168" s="2">
        <v>5.4</v>
      </c>
      <c r="BO168" s="2">
        <v>5.9</v>
      </c>
      <c r="BP168" s="2">
        <v>6.1</v>
      </c>
      <c r="BQ168" s="2">
        <v>5.6</v>
      </c>
      <c r="BR168" s="2">
        <v>6.1</v>
      </c>
      <c r="BS168" s="2">
        <v>6.1</v>
      </c>
      <c r="BT168" s="2">
        <v>6.2</v>
      </c>
      <c r="BU168" s="2">
        <v>6.5</v>
      </c>
      <c r="BV168" s="2">
        <v>5.9</v>
      </c>
      <c r="BW168" s="2">
        <v>5.3</v>
      </c>
      <c r="BX168" s="2">
        <v>5.5</v>
      </c>
      <c r="BY168" s="2">
        <v>5.5</v>
      </c>
      <c r="BZ168" s="2">
        <v>6.1</v>
      </c>
      <c r="CA168" s="2">
        <v>5.4</v>
      </c>
      <c r="CB168" s="2">
        <v>6.3</v>
      </c>
      <c r="CC168" s="2">
        <v>6</v>
      </c>
      <c r="CD168" s="2">
        <v>5.5</v>
      </c>
      <c r="CE168" s="2">
        <v>5.6</v>
      </c>
      <c r="CF168" s="2">
        <v>5.2</v>
      </c>
      <c r="CG168" s="2">
        <v>6.1</v>
      </c>
      <c r="CH168" s="2">
        <v>5.6</v>
      </c>
      <c r="CI168" s="2">
        <v>4.9000000000000004</v>
      </c>
      <c r="CJ168" s="2">
        <v>5.0999999999999996</v>
      </c>
      <c r="CK168" s="2">
        <v>5.2</v>
      </c>
      <c r="CL168" s="2">
        <v>5.0999999999999996</v>
      </c>
      <c r="CM168" s="2">
        <v>4.5999999999999996</v>
      </c>
      <c r="CN168" s="2">
        <v>5.3</v>
      </c>
      <c r="CO168" s="2">
        <v>5.5</v>
      </c>
      <c r="CP168" s="2">
        <v>5.8</v>
      </c>
      <c r="CQ168" s="2">
        <v>5.7</v>
      </c>
      <c r="CR168" s="2">
        <v>5.6</v>
      </c>
      <c r="CS168" s="2">
        <v>6.6</v>
      </c>
      <c r="CT168" s="2">
        <v>6.4</v>
      </c>
      <c r="CU168" s="2">
        <v>5.5</v>
      </c>
      <c r="CV168" s="2">
        <v>6.3</v>
      </c>
      <c r="CW168" s="2">
        <v>5.9</v>
      </c>
      <c r="CX168" s="2">
        <v>6.1</v>
      </c>
      <c r="CY168" s="2">
        <v>5.7</v>
      </c>
      <c r="CZ168" s="2">
        <v>5.9</v>
      </c>
      <c r="DA168" s="2">
        <v>5.6</v>
      </c>
      <c r="DB168" s="2">
        <v>6</v>
      </c>
      <c r="DC168" s="2">
        <v>6.3</v>
      </c>
      <c r="DD168" s="2">
        <v>6.1</v>
      </c>
      <c r="DE168" s="2">
        <v>7.2</v>
      </c>
      <c r="DF168" s="2">
        <v>6.9</v>
      </c>
      <c r="DG168" s="2">
        <v>7.1</v>
      </c>
      <c r="DH168" s="2">
        <v>8.4</v>
      </c>
      <c r="DI168" s="2">
        <v>8.3000000000000007</v>
      </c>
      <c r="DJ168" s="2">
        <v>8.3000000000000007</v>
      </c>
      <c r="DK168" s="2">
        <v>8.5</v>
      </c>
      <c r="DL168" s="2">
        <v>8.6</v>
      </c>
      <c r="DM168" s="2">
        <v>8.9</v>
      </c>
      <c r="DN168" s="2">
        <v>7.2</v>
      </c>
      <c r="DO168" s="2">
        <v>7.9</v>
      </c>
      <c r="DP168" s="2">
        <v>8.1999999999999993</v>
      </c>
      <c r="DQ168" s="2">
        <v>8.3000000000000007</v>
      </c>
      <c r="DR168" s="2">
        <v>6.7</v>
      </c>
      <c r="DS168" s="2">
        <v>6.8</v>
      </c>
      <c r="DT168" s="2">
        <v>7.8</v>
      </c>
      <c r="DU168" s="2">
        <v>7.3</v>
      </c>
      <c r="DV168" s="2">
        <v>8</v>
      </c>
      <c r="DW168" s="2">
        <v>7.8</v>
      </c>
      <c r="DX168" s="2">
        <v>8.9</v>
      </c>
      <c r="DY168" s="2">
        <v>8.9</v>
      </c>
      <c r="DZ168" s="2">
        <v>9.5</v>
      </c>
      <c r="EA168" s="2">
        <v>9.9</v>
      </c>
      <c r="EB168" s="2">
        <v>10</v>
      </c>
      <c r="EC168" s="2">
        <v>10.6</v>
      </c>
      <c r="ED168" s="2">
        <v>10.1</v>
      </c>
      <c r="EE168" s="2">
        <v>10</v>
      </c>
      <c r="EF168" s="2">
        <v>10.5</v>
      </c>
      <c r="EG168" s="2">
        <v>10.7</v>
      </c>
      <c r="EH168" s="2">
        <v>9.6999999999999993</v>
      </c>
      <c r="EI168" s="2">
        <v>9.9</v>
      </c>
      <c r="EJ168" s="2">
        <v>10.5</v>
      </c>
      <c r="EK168" s="2">
        <v>10.199999999999999</v>
      </c>
      <c r="EL168" s="2">
        <v>10.9</v>
      </c>
      <c r="EM168" s="2">
        <v>11</v>
      </c>
      <c r="EN168" s="2">
        <v>11.1</v>
      </c>
      <c r="EO168" s="2">
        <v>12.3</v>
      </c>
      <c r="EP168" s="2">
        <v>8.6999999999999993</v>
      </c>
      <c r="EQ168" s="2">
        <v>9</v>
      </c>
      <c r="ER168" s="2">
        <v>11.2</v>
      </c>
      <c r="ES168" s="2">
        <v>9.3000000000000007</v>
      </c>
      <c r="ET168" s="2">
        <v>9.6999999999999993</v>
      </c>
      <c r="EU168" s="2">
        <v>10.199999999999999</v>
      </c>
      <c r="EV168" s="2">
        <v>9.3000000000000007</v>
      </c>
      <c r="EW168" s="2">
        <v>9.8000000000000007</v>
      </c>
      <c r="EX168" s="2">
        <v>10</v>
      </c>
      <c r="EY168" s="2">
        <v>9.1</v>
      </c>
      <c r="EZ168" s="2">
        <v>9.1999999999999993</v>
      </c>
      <c r="FA168" s="2">
        <v>9.6999999999999993</v>
      </c>
      <c r="FB168" s="2">
        <v>9.1999999999999993</v>
      </c>
      <c r="FC168" s="2">
        <v>9.5</v>
      </c>
      <c r="FD168" s="2">
        <v>10.6</v>
      </c>
      <c r="FE168" s="2">
        <v>9.4</v>
      </c>
      <c r="FF168" s="2">
        <v>9.6999999999999993</v>
      </c>
      <c r="FG168" s="2">
        <v>9.4</v>
      </c>
      <c r="FH168" s="2">
        <v>9.1</v>
      </c>
      <c r="FI168" s="2">
        <v>9.5</v>
      </c>
      <c r="FJ168" s="2">
        <v>9.5</v>
      </c>
      <c r="FK168" s="2">
        <v>9.3000000000000007</v>
      </c>
      <c r="FL168" s="2">
        <v>9.5</v>
      </c>
      <c r="FM168" s="2">
        <v>9.6999999999999993</v>
      </c>
      <c r="FN168" s="2">
        <v>9.3000000000000007</v>
      </c>
      <c r="FO168" s="2">
        <v>9.3000000000000007</v>
      </c>
      <c r="FP168" s="2">
        <v>10.3</v>
      </c>
      <c r="FQ168" s="2">
        <v>9.6</v>
      </c>
      <c r="FR168" s="2">
        <v>10.6</v>
      </c>
      <c r="FS168" s="2">
        <v>10.1</v>
      </c>
      <c r="FT168" s="2">
        <v>10</v>
      </c>
      <c r="FU168" s="2">
        <v>10.199999999999999</v>
      </c>
      <c r="FV168" s="2">
        <v>10</v>
      </c>
      <c r="FW168" s="2">
        <v>10</v>
      </c>
      <c r="FX168" s="2">
        <v>9.9</v>
      </c>
      <c r="FY168" s="2">
        <v>10.199999999999999</v>
      </c>
      <c r="FZ168" s="2">
        <v>8.6999999999999993</v>
      </c>
      <c r="GA168" s="2">
        <v>8.5</v>
      </c>
      <c r="GB168" s="2">
        <v>9.1999999999999993</v>
      </c>
      <c r="GC168" s="2">
        <v>9.6</v>
      </c>
      <c r="GD168" s="2">
        <v>10.4</v>
      </c>
      <c r="GE168" s="2">
        <v>9.8000000000000007</v>
      </c>
      <c r="GF168" s="2">
        <v>10.6</v>
      </c>
      <c r="GG168" s="2">
        <v>10.5</v>
      </c>
      <c r="GH168" s="2">
        <v>10.9</v>
      </c>
      <c r="GI168" s="2">
        <v>11</v>
      </c>
      <c r="GJ168" s="2">
        <v>10.8</v>
      </c>
      <c r="GK168" s="2">
        <v>11.6</v>
      </c>
      <c r="GL168" s="2">
        <v>9.4</v>
      </c>
      <c r="GM168" s="2">
        <v>10.1</v>
      </c>
      <c r="GN168" s="2">
        <v>11.1</v>
      </c>
      <c r="GO168" s="2">
        <v>10.3</v>
      </c>
      <c r="GP168" s="2">
        <v>11</v>
      </c>
      <c r="GQ168" s="2">
        <v>10.6</v>
      </c>
      <c r="GR168" s="2">
        <v>10.6</v>
      </c>
      <c r="GS168" s="2">
        <v>10.7</v>
      </c>
      <c r="GT168" s="2">
        <v>10.5</v>
      </c>
      <c r="GU168" s="2">
        <v>10.199999999999999</v>
      </c>
      <c r="GV168" s="2">
        <v>10</v>
      </c>
      <c r="GW168" s="2">
        <v>10.5</v>
      </c>
      <c r="GX168" s="2">
        <v>9.4</v>
      </c>
      <c r="GY168" s="2">
        <v>9.4</v>
      </c>
      <c r="GZ168" s="2">
        <v>10.4</v>
      </c>
      <c r="HA168" s="2">
        <v>10.199999999999999</v>
      </c>
      <c r="HB168" s="2">
        <v>9.4</v>
      </c>
      <c r="HC168" s="2">
        <v>9.6</v>
      </c>
      <c r="HD168" s="2">
        <v>8.6</v>
      </c>
      <c r="HE168" s="2">
        <v>8.1999999999999993</v>
      </c>
      <c r="HF168" s="2">
        <v>8.4</v>
      </c>
      <c r="HG168" s="2">
        <v>8.1999999999999993</v>
      </c>
      <c r="HH168" s="2">
        <v>8.1</v>
      </c>
      <c r="HI168" s="2">
        <v>8.4</v>
      </c>
      <c r="HJ168" s="2">
        <v>7.1</v>
      </c>
      <c r="HK168" s="2">
        <v>7</v>
      </c>
      <c r="HL168" s="2">
        <v>8</v>
      </c>
      <c r="HM168" s="2">
        <v>8</v>
      </c>
      <c r="HN168" s="2">
        <v>8.4</v>
      </c>
      <c r="HO168" s="2">
        <v>8.6</v>
      </c>
      <c r="HP168" s="2">
        <v>9.1999999999999993</v>
      </c>
      <c r="HQ168" s="2">
        <v>9.3000000000000007</v>
      </c>
      <c r="HR168" s="2">
        <v>9.4</v>
      </c>
      <c r="HS168" s="2">
        <v>9.8000000000000007</v>
      </c>
      <c r="HT168" s="2">
        <v>10</v>
      </c>
      <c r="HU168" s="2">
        <v>10.3</v>
      </c>
      <c r="HV168" s="2">
        <v>9.9</v>
      </c>
      <c r="HW168" s="2">
        <v>9.4</v>
      </c>
      <c r="HX168" s="2">
        <v>10.6</v>
      </c>
      <c r="HY168" s="2">
        <v>9.6</v>
      </c>
      <c r="HZ168" s="2">
        <v>10</v>
      </c>
      <c r="IA168" s="2">
        <v>10</v>
      </c>
      <c r="IB168" s="2">
        <v>10.199999999999999</v>
      </c>
      <c r="IC168" s="2">
        <v>10.4</v>
      </c>
      <c r="ID168" s="2">
        <v>9.9</v>
      </c>
      <c r="IE168" s="2">
        <v>11.4</v>
      </c>
      <c r="IF168" s="2">
        <v>11.3</v>
      </c>
      <c r="IG168" s="2">
        <v>11.5</v>
      </c>
      <c r="IH168" s="2">
        <v>10.3</v>
      </c>
      <c r="II168" s="2">
        <v>9.8000000000000007</v>
      </c>
      <c r="IJ168" s="2">
        <v>10.5</v>
      </c>
      <c r="IK168" s="2">
        <v>11.2</v>
      </c>
      <c r="IL168" s="2">
        <v>11.7</v>
      </c>
      <c r="IM168" s="2">
        <v>10.8</v>
      </c>
      <c r="IN168" s="2">
        <v>11</v>
      </c>
      <c r="IO168" s="2">
        <v>11</v>
      </c>
      <c r="IP168" s="2">
        <v>10.9</v>
      </c>
      <c r="IQ168" s="2">
        <v>11.7</v>
      </c>
      <c r="IR168" s="2">
        <v>11.7</v>
      </c>
      <c r="IS168" s="2">
        <v>11.7</v>
      </c>
      <c r="IT168" s="2">
        <v>10.4</v>
      </c>
      <c r="IU168" s="2">
        <v>10.199999999999999</v>
      </c>
      <c r="IV168" s="2">
        <v>10.9</v>
      </c>
      <c r="IW168" s="2">
        <v>10.5</v>
      </c>
      <c r="IX168" s="2">
        <v>11.5</v>
      </c>
      <c r="IY168" s="2">
        <v>10.9</v>
      </c>
      <c r="IZ168" s="2">
        <v>11.8</v>
      </c>
      <c r="JA168" s="2">
        <v>12.3</v>
      </c>
      <c r="JB168" s="2">
        <v>12</v>
      </c>
      <c r="JC168" s="2">
        <v>11.2</v>
      </c>
      <c r="JD168" s="2">
        <v>11.3</v>
      </c>
      <c r="JE168" s="2">
        <v>11.9</v>
      </c>
      <c r="JF168" s="2">
        <v>11.2</v>
      </c>
      <c r="JG168" s="2">
        <v>10.9</v>
      </c>
      <c r="JH168" s="2">
        <v>11.7</v>
      </c>
      <c r="JI168" s="2">
        <v>11.5</v>
      </c>
      <c r="JJ168" s="2">
        <v>11.9</v>
      </c>
      <c r="JK168" s="2">
        <v>11.6</v>
      </c>
      <c r="JL168" s="2">
        <v>12.6</v>
      </c>
      <c r="JM168" s="2">
        <v>11.9</v>
      </c>
      <c r="JN168" s="2">
        <v>12.2</v>
      </c>
      <c r="JO168" s="2">
        <v>12.7</v>
      </c>
      <c r="JP168" s="2">
        <v>12.1</v>
      </c>
      <c r="JQ168" s="2">
        <v>13.4</v>
      </c>
      <c r="JR168" s="2">
        <v>11.4</v>
      </c>
      <c r="JS168" s="2">
        <v>10.9</v>
      </c>
      <c r="JT168" s="2">
        <v>11.6</v>
      </c>
      <c r="JU168" s="2">
        <v>12.4</v>
      </c>
      <c r="JV168" s="2">
        <v>12.5</v>
      </c>
      <c r="JW168" s="2">
        <v>11.8</v>
      </c>
      <c r="JX168" s="2">
        <v>12.4</v>
      </c>
      <c r="JY168" s="2">
        <v>12.2</v>
      </c>
      <c r="JZ168" s="2">
        <v>11.9</v>
      </c>
      <c r="KA168" s="2">
        <v>11.8</v>
      </c>
      <c r="KB168" s="2">
        <v>12</v>
      </c>
      <c r="KC168" s="2">
        <v>11.9</v>
      </c>
      <c r="KD168" s="2">
        <v>10.9</v>
      </c>
      <c r="KE168" s="2">
        <v>10.7</v>
      </c>
      <c r="KF168" s="2">
        <v>12.2</v>
      </c>
      <c r="KG168" s="2">
        <v>11.6</v>
      </c>
      <c r="KH168" s="2">
        <v>12.4</v>
      </c>
      <c r="KI168" s="2">
        <v>11.8</v>
      </c>
      <c r="KJ168" s="2">
        <v>10.4</v>
      </c>
      <c r="KK168" s="2">
        <v>11.2</v>
      </c>
      <c r="KL168" s="2">
        <v>11</v>
      </c>
      <c r="KM168" s="2">
        <v>11.7</v>
      </c>
      <c r="KN168" s="2">
        <v>12.3</v>
      </c>
      <c r="KO168" s="2">
        <v>12.8</v>
      </c>
      <c r="KP168" s="2">
        <v>13.2</v>
      </c>
      <c r="KQ168" s="2">
        <v>12.8</v>
      </c>
      <c r="KR168" s="2">
        <v>14.9</v>
      </c>
      <c r="KS168" s="2">
        <v>14.1</v>
      </c>
      <c r="KT168" s="2">
        <v>15.9</v>
      </c>
      <c r="KU168" s="2">
        <v>16.399999999999999</v>
      </c>
      <c r="KV168" s="2">
        <v>15.6</v>
      </c>
      <c r="KW168" s="2">
        <v>16.600000000000001</v>
      </c>
      <c r="KX168" s="2">
        <v>16.399999999999999</v>
      </c>
      <c r="KY168" s="2">
        <v>16</v>
      </c>
      <c r="KZ168" s="2">
        <v>16.600000000000001</v>
      </c>
      <c r="LA168" s="2">
        <v>17</v>
      </c>
      <c r="LB168" s="2">
        <v>14.7</v>
      </c>
      <c r="LC168" s="2">
        <v>15.2</v>
      </c>
      <c r="LD168" s="2">
        <v>16.5</v>
      </c>
      <c r="LE168" s="2">
        <v>16.399999999999999</v>
      </c>
      <c r="LF168" s="2">
        <v>16.7</v>
      </c>
      <c r="LG168" s="2">
        <v>16.2</v>
      </c>
      <c r="LH168" s="2">
        <v>15.1</v>
      </c>
      <c r="LI168" s="2">
        <v>14.9</v>
      </c>
      <c r="LJ168" s="2">
        <v>14.2</v>
      </c>
      <c r="LK168" s="2">
        <v>14.7</v>
      </c>
      <c r="LL168" s="2">
        <v>13.9</v>
      </c>
      <c r="LM168" s="2">
        <v>13.6</v>
      </c>
      <c r="LN168" s="2">
        <v>13</v>
      </c>
      <c r="LO168" s="2">
        <v>12.8</v>
      </c>
      <c r="LP168" s="2">
        <v>14.2</v>
      </c>
      <c r="LQ168" s="2">
        <v>13.3</v>
      </c>
      <c r="LR168" s="2">
        <v>13.7</v>
      </c>
      <c r="LS168" s="2">
        <v>13.7</v>
      </c>
      <c r="LT168" s="2">
        <v>15.3</v>
      </c>
      <c r="LU168" s="2">
        <v>16.2</v>
      </c>
      <c r="LV168" s="2">
        <v>15.8</v>
      </c>
      <c r="LW168" s="2">
        <v>16.100000000000001</v>
      </c>
      <c r="LX168" s="2">
        <v>15.5</v>
      </c>
      <c r="LY168" s="2">
        <v>15.5</v>
      </c>
      <c r="LZ168" s="2">
        <v>15</v>
      </c>
      <c r="MA168" s="2">
        <v>14.2</v>
      </c>
      <c r="MB168" s="2">
        <v>16.8</v>
      </c>
      <c r="MC168" s="2">
        <v>16.100000000000001</v>
      </c>
      <c r="MD168" s="2">
        <v>16.8</v>
      </c>
      <c r="ME168" s="2">
        <v>16.2</v>
      </c>
      <c r="MF168" s="2">
        <v>17.5</v>
      </c>
      <c r="MG168" s="2">
        <v>18.3</v>
      </c>
      <c r="MH168" s="2">
        <v>16.600000000000001</v>
      </c>
      <c r="MI168" s="2">
        <v>17.2</v>
      </c>
      <c r="MJ168" s="2">
        <v>17.2</v>
      </c>
      <c r="MK168" s="2">
        <v>17.3</v>
      </c>
      <c r="ML168" s="2">
        <v>17.3</v>
      </c>
      <c r="MM168" s="2">
        <v>16.5</v>
      </c>
      <c r="MN168" s="2">
        <v>18.600000000000001</v>
      </c>
      <c r="MO168" s="2">
        <v>16.8</v>
      </c>
      <c r="MP168" s="2">
        <v>19.100000000000001</v>
      </c>
    </row>
    <row r="169" spans="1:354" x14ac:dyDescent="0.25">
      <c r="A169" t="s">
        <v>167</v>
      </c>
      <c r="B169" s="12" t="s">
        <v>387</v>
      </c>
      <c r="C169" t="s">
        <v>217</v>
      </c>
      <c r="D169" t="str">
        <f t="shared" si="2"/>
        <v>Cafes, restaurants &amp; takeaway food services</v>
      </c>
      <c r="E169" s="2">
        <v>7.6</v>
      </c>
      <c r="F169" s="2">
        <v>6.7</v>
      </c>
      <c r="G169" s="2">
        <v>7.1</v>
      </c>
      <c r="H169" s="2">
        <v>7.5</v>
      </c>
      <c r="I169" s="2">
        <v>7.3</v>
      </c>
      <c r="J169" s="2">
        <v>8.1</v>
      </c>
      <c r="K169" s="2">
        <v>8.9</v>
      </c>
      <c r="L169" s="2">
        <v>9.6</v>
      </c>
      <c r="M169" s="2">
        <v>11.2</v>
      </c>
      <c r="N169" s="2">
        <v>7.7</v>
      </c>
      <c r="O169" s="2">
        <v>8.1999999999999993</v>
      </c>
      <c r="P169" s="2">
        <v>8.5</v>
      </c>
      <c r="Q169" s="2">
        <v>8.1999999999999993</v>
      </c>
      <c r="R169" s="2">
        <v>9.3000000000000007</v>
      </c>
      <c r="S169" s="2">
        <v>9.9</v>
      </c>
      <c r="T169" s="2">
        <v>10.8</v>
      </c>
      <c r="U169" s="2">
        <v>9.4</v>
      </c>
      <c r="V169" s="2">
        <v>10.9</v>
      </c>
      <c r="W169" s="2">
        <v>12.8</v>
      </c>
      <c r="X169" s="2">
        <v>13.8</v>
      </c>
      <c r="Y169" s="2">
        <v>17.2</v>
      </c>
      <c r="Z169" s="2">
        <v>10.199999999999999</v>
      </c>
      <c r="AA169" s="2">
        <v>10.3</v>
      </c>
      <c r="AB169" s="2">
        <v>11.2</v>
      </c>
      <c r="AC169" s="2">
        <v>9.6999999999999993</v>
      </c>
      <c r="AD169" s="2">
        <v>10</v>
      </c>
      <c r="AE169" s="2">
        <v>10.1</v>
      </c>
      <c r="AF169" s="2">
        <v>10</v>
      </c>
      <c r="AG169" s="2">
        <v>11.3</v>
      </c>
      <c r="AH169" s="2">
        <v>11.1</v>
      </c>
      <c r="AI169" s="2">
        <v>11</v>
      </c>
      <c r="AJ169" s="2">
        <v>11.4</v>
      </c>
      <c r="AK169" s="2">
        <v>12.6</v>
      </c>
      <c r="AL169" s="2">
        <v>9.6999999999999993</v>
      </c>
      <c r="AM169" s="2">
        <v>9</v>
      </c>
      <c r="AN169" s="2">
        <v>8.9</v>
      </c>
      <c r="AO169" s="2">
        <v>10.6</v>
      </c>
      <c r="AP169" s="2">
        <v>10.1</v>
      </c>
      <c r="AQ169" s="2">
        <v>10</v>
      </c>
      <c r="AR169" s="2">
        <v>11.9</v>
      </c>
      <c r="AS169" s="2">
        <v>12.9</v>
      </c>
      <c r="AT169" s="2">
        <v>12.4</v>
      </c>
      <c r="AU169" s="2">
        <v>12</v>
      </c>
      <c r="AV169" s="2">
        <v>12.2</v>
      </c>
      <c r="AW169" s="2">
        <v>12.9</v>
      </c>
      <c r="AX169" s="2">
        <v>13.1</v>
      </c>
      <c r="AY169" s="2">
        <v>10.8</v>
      </c>
      <c r="AZ169" s="2">
        <v>14</v>
      </c>
      <c r="BA169" s="2">
        <v>11.6</v>
      </c>
      <c r="BB169" s="2">
        <v>11.9</v>
      </c>
      <c r="BC169" s="2">
        <v>10.5</v>
      </c>
      <c r="BD169" s="2">
        <v>15.1</v>
      </c>
      <c r="BE169" s="2">
        <v>15</v>
      </c>
      <c r="BF169" s="2">
        <v>14.5</v>
      </c>
      <c r="BG169" s="2">
        <v>14.5</v>
      </c>
      <c r="BH169" s="2">
        <v>14</v>
      </c>
      <c r="BI169" s="2">
        <v>16.399999999999999</v>
      </c>
      <c r="BJ169" s="2">
        <v>13.1</v>
      </c>
      <c r="BK169" s="2">
        <v>13.4</v>
      </c>
      <c r="BL169" s="2">
        <v>13.9</v>
      </c>
      <c r="BM169" s="2">
        <v>14.1</v>
      </c>
      <c r="BN169" s="2">
        <v>14.5</v>
      </c>
      <c r="BO169" s="2">
        <v>14.8</v>
      </c>
      <c r="BP169" s="2">
        <v>14.8</v>
      </c>
      <c r="BQ169" s="2">
        <v>14.2</v>
      </c>
      <c r="BR169" s="2">
        <v>15.2</v>
      </c>
      <c r="BS169" s="2">
        <v>16.8</v>
      </c>
      <c r="BT169" s="2">
        <v>15.6</v>
      </c>
      <c r="BU169" s="2">
        <v>19.100000000000001</v>
      </c>
      <c r="BV169" s="2">
        <v>14.5</v>
      </c>
      <c r="BW169" s="2">
        <v>14</v>
      </c>
      <c r="BX169" s="2">
        <v>15.1</v>
      </c>
      <c r="BY169" s="2">
        <v>15.1</v>
      </c>
      <c r="BZ169" s="2">
        <v>15.1</v>
      </c>
      <c r="CA169" s="2">
        <v>15.5</v>
      </c>
      <c r="CB169" s="2">
        <v>16.600000000000001</v>
      </c>
      <c r="CC169" s="2">
        <v>17.7</v>
      </c>
      <c r="CD169" s="2">
        <v>16.899999999999999</v>
      </c>
      <c r="CE169" s="2">
        <v>16.600000000000001</v>
      </c>
      <c r="CF169" s="2">
        <v>16.7</v>
      </c>
      <c r="CG169" s="2">
        <v>17.600000000000001</v>
      </c>
      <c r="CH169" s="2">
        <v>15.1</v>
      </c>
      <c r="CI169" s="2">
        <v>13.4</v>
      </c>
      <c r="CJ169" s="2">
        <v>14.2</v>
      </c>
      <c r="CK169" s="2">
        <v>13.2</v>
      </c>
      <c r="CL169" s="2">
        <v>14.4</v>
      </c>
      <c r="CM169" s="2">
        <v>12.5</v>
      </c>
      <c r="CN169" s="2">
        <v>14.2</v>
      </c>
      <c r="CO169" s="2">
        <v>14.4</v>
      </c>
      <c r="CP169" s="2">
        <v>13.9</v>
      </c>
      <c r="CQ169" s="2">
        <v>13.6</v>
      </c>
      <c r="CR169" s="2">
        <v>13.9</v>
      </c>
      <c r="CS169" s="2">
        <v>15.5</v>
      </c>
      <c r="CT169" s="2">
        <v>14.7</v>
      </c>
      <c r="CU169" s="2">
        <v>13.5</v>
      </c>
      <c r="CV169" s="2">
        <v>15.6</v>
      </c>
      <c r="CW169" s="2">
        <v>14.8</v>
      </c>
      <c r="CX169" s="2">
        <v>15.6</v>
      </c>
      <c r="CY169" s="2">
        <v>15.4</v>
      </c>
      <c r="CZ169" s="2">
        <v>16.100000000000001</v>
      </c>
      <c r="DA169" s="2">
        <v>15.4</v>
      </c>
      <c r="DB169" s="2">
        <v>18.3</v>
      </c>
      <c r="DC169" s="2">
        <v>17.399999999999999</v>
      </c>
      <c r="DD169" s="2">
        <v>17.899999999999999</v>
      </c>
      <c r="DE169" s="2">
        <v>18.399999999999999</v>
      </c>
      <c r="DF169" s="2">
        <v>16.5</v>
      </c>
      <c r="DG169" s="2">
        <v>18.2</v>
      </c>
      <c r="DH169" s="2">
        <v>18.2</v>
      </c>
      <c r="DI169" s="2">
        <v>18.2</v>
      </c>
      <c r="DJ169" s="2">
        <v>18.8</v>
      </c>
      <c r="DK169" s="2">
        <v>18.5</v>
      </c>
      <c r="DL169" s="2">
        <v>19.100000000000001</v>
      </c>
      <c r="DM169" s="2">
        <v>20.100000000000001</v>
      </c>
      <c r="DN169" s="2">
        <v>19.3</v>
      </c>
      <c r="DO169" s="2">
        <v>22.8</v>
      </c>
      <c r="DP169" s="2">
        <v>23.1</v>
      </c>
      <c r="DQ169" s="2">
        <v>22.4</v>
      </c>
      <c r="DR169" s="2">
        <v>17.2</v>
      </c>
      <c r="DS169" s="2">
        <v>16.7</v>
      </c>
      <c r="DT169" s="2">
        <v>20.7</v>
      </c>
      <c r="DU169" s="2">
        <v>19.3</v>
      </c>
      <c r="DV169" s="2">
        <v>20.9</v>
      </c>
      <c r="DW169" s="2">
        <v>20.8</v>
      </c>
      <c r="DX169" s="2">
        <v>21</v>
      </c>
      <c r="DY169" s="2">
        <v>21.1</v>
      </c>
      <c r="DZ169" s="2">
        <v>22.2</v>
      </c>
      <c r="EA169" s="2">
        <v>23.4</v>
      </c>
      <c r="EB169" s="2">
        <v>23.1</v>
      </c>
      <c r="EC169" s="2">
        <v>24.9</v>
      </c>
      <c r="ED169" s="2">
        <v>20.9</v>
      </c>
      <c r="EE169" s="2">
        <v>21.4</v>
      </c>
      <c r="EF169" s="2">
        <v>22.9</v>
      </c>
      <c r="EG169" s="2">
        <v>21.8</v>
      </c>
      <c r="EH169" s="2">
        <v>21</v>
      </c>
      <c r="EI169" s="2">
        <v>19.399999999999999</v>
      </c>
      <c r="EJ169" s="2">
        <v>23.1</v>
      </c>
      <c r="EK169" s="2">
        <v>22.9</v>
      </c>
      <c r="EL169" s="2">
        <v>22.9</v>
      </c>
      <c r="EM169" s="2">
        <v>27.4</v>
      </c>
      <c r="EN169" s="2">
        <v>25.8</v>
      </c>
      <c r="EO169" s="2">
        <v>32.6</v>
      </c>
      <c r="EP169" s="2">
        <v>23.8</v>
      </c>
      <c r="EQ169" s="2">
        <v>23.5</v>
      </c>
      <c r="ER169" s="2">
        <v>29.2</v>
      </c>
      <c r="ES169" s="2">
        <v>24.7</v>
      </c>
      <c r="ET169" s="2">
        <v>25.8</v>
      </c>
      <c r="EU169" s="2">
        <v>26</v>
      </c>
      <c r="EV169" s="2">
        <v>24.7</v>
      </c>
      <c r="EW169" s="2">
        <v>26.7</v>
      </c>
      <c r="EX169" s="2">
        <v>25.7</v>
      </c>
      <c r="EY169" s="2">
        <v>24.7</v>
      </c>
      <c r="EZ169" s="2">
        <v>26.2</v>
      </c>
      <c r="FA169" s="2">
        <v>28.3</v>
      </c>
      <c r="FB169" s="2">
        <v>21.8</v>
      </c>
      <c r="FC169" s="2">
        <v>24.2</v>
      </c>
      <c r="FD169" s="2">
        <v>28.9</v>
      </c>
      <c r="FE169" s="2">
        <v>25.3</v>
      </c>
      <c r="FF169" s="2">
        <v>26.8</v>
      </c>
      <c r="FG169" s="2">
        <v>24.6</v>
      </c>
      <c r="FH169" s="2">
        <v>23.7</v>
      </c>
      <c r="FI169" s="2">
        <v>24.1</v>
      </c>
      <c r="FJ169" s="2">
        <v>24.4</v>
      </c>
      <c r="FK169" s="2">
        <v>25.8</v>
      </c>
      <c r="FL169" s="2">
        <v>24.5</v>
      </c>
      <c r="FM169" s="2">
        <v>24.9</v>
      </c>
      <c r="FN169" s="2">
        <v>21.4</v>
      </c>
      <c r="FO169" s="2">
        <v>22.2</v>
      </c>
      <c r="FP169" s="2">
        <v>25</v>
      </c>
      <c r="FQ169" s="2">
        <v>23.3</v>
      </c>
      <c r="FR169" s="2">
        <v>25.3</v>
      </c>
      <c r="FS169" s="2">
        <v>23.7</v>
      </c>
      <c r="FT169" s="2">
        <v>23.1</v>
      </c>
      <c r="FU169" s="2">
        <v>24.1</v>
      </c>
      <c r="FV169" s="2">
        <v>23.9</v>
      </c>
      <c r="FW169" s="2">
        <v>25</v>
      </c>
      <c r="FX169" s="2">
        <v>25.9</v>
      </c>
      <c r="FY169" s="2">
        <v>25.3</v>
      </c>
      <c r="FZ169" s="2">
        <v>22.3</v>
      </c>
      <c r="GA169" s="2">
        <v>22.1</v>
      </c>
      <c r="GB169" s="2">
        <v>21.9</v>
      </c>
      <c r="GC169" s="2">
        <v>23.1</v>
      </c>
      <c r="GD169" s="2">
        <v>25.4</v>
      </c>
      <c r="GE169" s="2">
        <v>22.9</v>
      </c>
      <c r="GF169" s="2">
        <v>25.4</v>
      </c>
      <c r="GG169" s="2">
        <v>22.9</v>
      </c>
      <c r="GH169" s="2">
        <v>23.7</v>
      </c>
      <c r="GI169" s="2">
        <v>25.1</v>
      </c>
      <c r="GJ169" s="2">
        <v>24.7</v>
      </c>
      <c r="GK169" s="2">
        <v>24.9</v>
      </c>
      <c r="GL169" s="2">
        <v>21.8</v>
      </c>
      <c r="GM169" s="2">
        <v>22.6</v>
      </c>
      <c r="GN169" s="2">
        <v>25.1</v>
      </c>
      <c r="GO169" s="2">
        <v>24</v>
      </c>
      <c r="GP169" s="2">
        <v>25.4</v>
      </c>
      <c r="GQ169" s="2">
        <v>24.4</v>
      </c>
      <c r="GR169" s="2">
        <v>23.4</v>
      </c>
      <c r="GS169" s="2">
        <v>24.1</v>
      </c>
      <c r="GT169" s="2">
        <v>24.7</v>
      </c>
      <c r="GU169" s="2">
        <v>26.5</v>
      </c>
      <c r="GV169" s="2">
        <v>25.3</v>
      </c>
      <c r="GW169" s="2">
        <v>27.7</v>
      </c>
      <c r="GX169" s="2">
        <v>23.4</v>
      </c>
      <c r="GY169" s="2">
        <v>23.2</v>
      </c>
      <c r="GZ169" s="2">
        <v>26.1</v>
      </c>
      <c r="HA169" s="2">
        <v>25.5</v>
      </c>
      <c r="HB169" s="2">
        <v>25</v>
      </c>
      <c r="HC169" s="2">
        <v>23.9</v>
      </c>
      <c r="HD169" s="2">
        <v>23.4</v>
      </c>
      <c r="HE169" s="2">
        <v>23.1</v>
      </c>
      <c r="HF169" s="2">
        <v>23.4</v>
      </c>
      <c r="HG169" s="2">
        <v>23</v>
      </c>
      <c r="HH169" s="2">
        <v>25</v>
      </c>
      <c r="HI169" s="2">
        <v>23.6</v>
      </c>
      <c r="HJ169" s="2">
        <v>20.3</v>
      </c>
      <c r="HK169" s="2">
        <v>20.5</v>
      </c>
      <c r="HL169" s="2">
        <v>22.5</v>
      </c>
      <c r="HM169" s="2">
        <v>23.3</v>
      </c>
      <c r="HN169" s="2">
        <v>23.4</v>
      </c>
      <c r="HO169" s="2">
        <v>25.7</v>
      </c>
      <c r="HP169" s="2">
        <v>25.7</v>
      </c>
      <c r="HQ169" s="2">
        <v>25.8</v>
      </c>
      <c r="HR169" s="2">
        <v>27.5</v>
      </c>
      <c r="HS169" s="2">
        <v>29.3</v>
      </c>
      <c r="HT169" s="2">
        <v>29.5</v>
      </c>
      <c r="HU169" s="2">
        <v>30</v>
      </c>
      <c r="HV169" s="2">
        <v>29.2</v>
      </c>
      <c r="HW169" s="2">
        <v>27.5</v>
      </c>
      <c r="HX169" s="2">
        <v>31.2</v>
      </c>
      <c r="HY169" s="2">
        <v>33</v>
      </c>
      <c r="HZ169" s="2">
        <v>33.700000000000003</v>
      </c>
      <c r="IA169" s="2">
        <v>32.9</v>
      </c>
      <c r="IB169" s="2">
        <v>31.5</v>
      </c>
      <c r="IC169" s="2">
        <v>31.9</v>
      </c>
      <c r="ID169" s="2">
        <v>31.1</v>
      </c>
      <c r="IE169" s="2">
        <v>33.9</v>
      </c>
      <c r="IF169" s="2">
        <v>33.799999999999997</v>
      </c>
      <c r="IG169" s="2">
        <v>35.200000000000003</v>
      </c>
      <c r="IH169" s="2">
        <v>30.4</v>
      </c>
      <c r="II169" s="2">
        <v>29.9</v>
      </c>
      <c r="IJ169" s="2">
        <v>32.6</v>
      </c>
      <c r="IK169" s="2">
        <v>32</v>
      </c>
      <c r="IL169" s="2">
        <v>32.6</v>
      </c>
      <c r="IM169" s="2">
        <v>31.6</v>
      </c>
      <c r="IN169" s="2">
        <v>31.3</v>
      </c>
      <c r="IO169" s="2">
        <v>32</v>
      </c>
      <c r="IP169" s="2">
        <v>31.9</v>
      </c>
      <c r="IQ169" s="2">
        <v>35.1</v>
      </c>
      <c r="IR169" s="2">
        <v>35.5</v>
      </c>
      <c r="IS169" s="2">
        <v>36.1</v>
      </c>
      <c r="IT169" s="2">
        <v>30</v>
      </c>
      <c r="IU169" s="2">
        <v>30.8</v>
      </c>
      <c r="IV169" s="2">
        <v>35</v>
      </c>
      <c r="IW169" s="2">
        <v>34.5</v>
      </c>
      <c r="IX169" s="2">
        <v>37.200000000000003</v>
      </c>
      <c r="IY169" s="2">
        <v>36.200000000000003</v>
      </c>
      <c r="IZ169" s="2">
        <v>37.9</v>
      </c>
      <c r="JA169" s="2">
        <v>38.4</v>
      </c>
      <c r="JB169" s="2">
        <v>37.700000000000003</v>
      </c>
      <c r="JC169" s="2">
        <v>33.6</v>
      </c>
      <c r="JD169" s="2">
        <v>33.299999999999997</v>
      </c>
      <c r="JE169" s="2">
        <v>33.5</v>
      </c>
      <c r="JF169" s="2">
        <v>26</v>
      </c>
      <c r="JG169" s="2">
        <v>29.8</v>
      </c>
      <c r="JH169" s="2">
        <v>30.6</v>
      </c>
      <c r="JI169" s="2">
        <v>30.2</v>
      </c>
      <c r="JJ169" s="2">
        <v>32</v>
      </c>
      <c r="JK169" s="2">
        <v>31.4</v>
      </c>
      <c r="JL169" s="2">
        <v>33</v>
      </c>
      <c r="JM169" s="2">
        <v>30.7</v>
      </c>
      <c r="JN169" s="2">
        <v>30.6</v>
      </c>
      <c r="JO169" s="2">
        <v>33.6</v>
      </c>
      <c r="JP169" s="2">
        <v>30.4</v>
      </c>
      <c r="JQ169" s="2">
        <v>32.1</v>
      </c>
      <c r="JR169" s="2">
        <v>26.6</v>
      </c>
      <c r="JS169" s="2">
        <v>25.1</v>
      </c>
      <c r="JT169" s="2">
        <v>26.3</v>
      </c>
      <c r="JU169" s="2">
        <v>30.4</v>
      </c>
      <c r="JV169" s="2">
        <v>30.3</v>
      </c>
      <c r="JW169" s="2">
        <v>29.1</v>
      </c>
      <c r="JX169" s="2">
        <v>29.6</v>
      </c>
      <c r="JY169" s="2">
        <v>27.2</v>
      </c>
      <c r="JZ169" s="2">
        <v>26.3</v>
      </c>
      <c r="KA169" s="2">
        <v>26.3</v>
      </c>
      <c r="KB169" s="2">
        <v>25.4</v>
      </c>
      <c r="KC169" s="2">
        <v>25.5</v>
      </c>
      <c r="KD169" s="2">
        <v>21.7</v>
      </c>
      <c r="KE169" s="2">
        <v>21.9</v>
      </c>
      <c r="KF169" s="2">
        <v>24.9</v>
      </c>
      <c r="KG169" s="2">
        <v>24.8</v>
      </c>
      <c r="KH169" s="2">
        <v>27</v>
      </c>
      <c r="KI169" s="2">
        <v>24.5</v>
      </c>
      <c r="KJ169" s="2">
        <v>24</v>
      </c>
      <c r="KK169" s="2">
        <v>26.1</v>
      </c>
      <c r="KL169" s="2">
        <v>26.2</v>
      </c>
      <c r="KM169" s="2">
        <v>33.700000000000003</v>
      </c>
      <c r="KN169" s="2">
        <v>30.5</v>
      </c>
      <c r="KO169" s="2">
        <v>33.9</v>
      </c>
      <c r="KP169" s="2">
        <v>29.3</v>
      </c>
      <c r="KQ169" s="2">
        <v>29.5</v>
      </c>
      <c r="KR169" s="2">
        <v>33.799999999999997</v>
      </c>
      <c r="KS169" s="2">
        <v>34.4</v>
      </c>
      <c r="KT169" s="2">
        <v>39.799999999999997</v>
      </c>
      <c r="KU169" s="2">
        <v>39.700000000000003</v>
      </c>
      <c r="KV169" s="2">
        <v>39.4</v>
      </c>
      <c r="KW169" s="2">
        <v>42.4</v>
      </c>
      <c r="KX169" s="2">
        <v>40.700000000000003</v>
      </c>
      <c r="KY169" s="2">
        <v>41.7</v>
      </c>
      <c r="KZ169" s="2">
        <v>41.8</v>
      </c>
      <c r="LA169" s="2">
        <v>43.4</v>
      </c>
      <c r="LB169" s="2">
        <v>37.299999999999997</v>
      </c>
      <c r="LC169" s="2">
        <v>42.8</v>
      </c>
      <c r="LD169" s="2">
        <v>41.6</v>
      </c>
      <c r="LE169" s="2">
        <v>40.6</v>
      </c>
      <c r="LF169" s="2">
        <v>42.4</v>
      </c>
      <c r="LG169" s="2">
        <v>40.299999999999997</v>
      </c>
      <c r="LH169" s="2">
        <v>39.5</v>
      </c>
      <c r="LI169" s="2">
        <v>40.4</v>
      </c>
      <c r="LJ169" s="2">
        <v>37.799999999999997</v>
      </c>
      <c r="LK169" s="2">
        <v>42.9</v>
      </c>
      <c r="LL169" s="2">
        <v>41</v>
      </c>
      <c r="LM169" s="2">
        <v>41</v>
      </c>
      <c r="LN169" s="2">
        <v>38.5</v>
      </c>
      <c r="LO169" s="2">
        <v>41.4</v>
      </c>
      <c r="LP169" s="2">
        <v>45</v>
      </c>
      <c r="LQ169" s="2">
        <v>42.7</v>
      </c>
      <c r="LR169" s="2">
        <v>46.4</v>
      </c>
      <c r="LS169" s="2">
        <v>44.5</v>
      </c>
      <c r="LT169" s="2">
        <v>49.3</v>
      </c>
      <c r="LU169" s="2">
        <v>50.3</v>
      </c>
      <c r="LV169" s="2">
        <v>50</v>
      </c>
      <c r="LW169" s="2">
        <v>49</v>
      </c>
      <c r="LX169" s="2">
        <v>47.6</v>
      </c>
      <c r="LY169" s="2">
        <v>50</v>
      </c>
      <c r="LZ169" s="2">
        <v>42.8</v>
      </c>
      <c r="MA169" s="2">
        <v>45.6</v>
      </c>
      <c r="MB169" s="2">
        <v>51.5</v>
      </c>
      <c r="MC169" s="2">
        <v>50</v>
      </c>
      <c r="MD169" s="2">
        <v>52.4</v>
      </c>
      <c r="ME169" s="2">
        <v>50.7</v>
      </c>
      <c r="MF169" s="2">
        <v>49.2</v>
      </c>
      <c r="MG169" s="2">
        <v>49.6</v>
      </c>
      <c r="MH169" s="2">
        <v>47.9</v>
      </c>
      <c r="MI169" s="2">
        <v>46.6</v>
      </c>
      <c r="MJ169" s="2">
        <v>45.5</v>
      </c>
      <c r="MK169" s="2">
        <v>47.6</v>
      </c>
      <c r="ML169" s="2">
        <v>41.7</v>
      </c>
      <c r="MM169" s="2">
        <v>42.3</v>
      </c>
      <c r="MN169" s="2">
        <v>48.3</v>
      </c>
      <c r="MO169" s="2">
        <v>44.7</v>
      </c>
      <c r="MP169" s="2">
        <v>46.6</v>
      </c>
    </row>
    <row r="170" spans="1:354" x14ac:dyDescent="0.25">
      <c r="A170" t="s">
        <v>168</v>
      </c>
      <c r="B170" s="12" t="s">
        <v>388</v>
      </c>
      <c r="C170" t="s">
        <v>217</v>
      </c>
      <c r="D170" t="str">
        <f t="shared" si="2"/>
        <v>All Industries</v>
      </c>
      <c r="E170" s="2">
        <v>57.1</v>
      </c>
      <c r="F170" s="2">
        <v>57.3</v>
      </c>
      <c r="G170" s="2">
        <v>55.3</v>
      </c>
      <c r="H170" s="2">
        <v>56.3</v>
      </c>
      <c r="I170" s="2">
        <v>55.4</v>
      </c>
      <c r="J170" s="2">
        <v>57.5</v>
      </c>
      <c r="K170" s="2">
        <v>61.9</v>
      </c>
      <c r="L170" s="2">
        <v>68.3</v>
      </c>
      <c r="M170" s="2">
        <v>92.2</v>
      </c>
      <c r="N170" s="2">
        <v>53</v>
      </c>
      <c r="O170" s="2">
        <v>55.1</v>
      </c>
      <c r="P170" s="2">
        <v>63.1</v>
      </c>
      <c r="Q170" s="2">
        <v>63.3</v>
      </c>
      <c r="R170" s="2">
        <v>65.599999999999994</v>
      </c>
      <c r="S170" s="2">
        <v>62.3</v>
      </c>
      <c r="T170" s="2">
        <v>64.5</v>
      </c>
      <c r="U170" s="2">
        <v>62.5</v>
      </c>
      <c r="V170" s="2">
        <v>64.099999999999994</v>
      </c>
      <c r="W170" s="2">
        <v>71.400000000000006</v>
      </c>
      <c r="X170" s="2">
        <v>78</v>
      </c>
      <c r="Y170" s="2">
        <v>107.7</v>
      </c>
      <c r="Z170" s="2">
        <v>59.4</v>
      </c>
      <c r="AA170" s="2">
        <v>63.7</v>
      </c>
      <c r="AB170" s="2">
        <v>70.5</v>
      </c>
      <c r="AC170" s="2">
        <v>69.099999999999994</v>
      </c>
      <c r="AD170" s="2">
        <v>73.900000000000006</v>
      </c>
      <c r="AE170" s="2">
        <v>69.2</v>
      </c>
      <c r="AF170" s="2">
        <v>70.5</v>
      </c>
      <c r="AG170" s="2">
        <v>71.7</v>
      </c>
      <c r="AH170" s="2">
        <v>69.5</v>
      </c>
      <c r="AI170" s="2">
        <v>76.2</v>
      </c>
      <c r="AJ170" s="2">
        <v>80.7</v>
      </c>
      <c r="AK170" s="2">
        <v>99.4</v>
      </c>
      <c r="AL170" s="2">
        <v>68.8</v>
      </c>
      <c r="AM170" s="2">
        <v>65.599999999999994</v>
      </c>
      <c r="AN170" s="2">
        <v>71.2</v>
      </c>
      <c r="AO170" s="2">
        <v>78.599999999999994</v>
      </c>
      <c r="AP170" s="2">
        <v>85.1</v>
      </c>
      <c r="AQ170" s="2">
        <v>76.2</v>
      </c>
      <c r="AR170" s="2">
        <v>85.5</v>
      </c>
      <c r="AS170" s="2">
        <v>82.7</v>
      </c>
      <c r="AT170" s="2">
        <v>81.900000000000006</v>
      </c>
      <c r="AU170" s="2">
        <v>84.8</v>
      </c>
      <c r="AV170" s="2">
        <v>88.8</v>
      </c>
      <c r="AW170" s="2">
        <v>113.5</v>
      </c>
      <c r="AX170" s="2">
        <v>81.599999999999994</v>
      </c>
      <c r="AY170" s="2">
        <v>71.900000000000006</v>
      </c>
      <c r="AZ170" s="2">
        <v>82.6</v>
      </c>
      <c r="BA170" s="2">
        <v>81.900000000000006</v>
      </c>
      <c r="BB170" s="2">
        <v>92.8</v>
      </c>
      <c r="BC170" s="2">
        <v>81.099999999999994</v>
      </c>
      <c r="BD170" s="2">
        <v>94.3</v>
      </c>
      <c r="BE170" s="2">
        <v>90.8</v>
      </c>
      <c r="BF170" s="2">
        <v>91.7</v>
      </c>
      <c r="BG170" s="2">
        <v>93.6</v>
      </c>
      <c r="BH170" s="2">
        <v>92.2</v>
      </c>
      <c r="BI170" s="2">
        <v>126.8</v>
      </c>
      <c r="BJ170" s="2">
        <v>83.7</v>
      </c>
      <c r="BK170" s="2">
        <v>82.2</v>
      </c>
      <c r="BL170" s="2">
        <v>92.1</v>
      </c>
      <c r="BM170" s="2">
        <v>94.3</v>
      </c>
      <c r="BN170" s="2">
        <v>97.7</v>
      </c>
      <c r="BO170" s="2">
        <v>94.3</v>
      </c>
      <c r="BP170" s="2">
        <v>100.1</v>
      </c>
      <c r="BQ170" s="2">
        <v>92.3</v>
      </c>
      <c r="BR170" s="2">
        <v>97.2</v>
      </c>
      <c r="BS170" s="2">
        <v>102.2</v>
      </c>
      <c r="BT170" s="2">
        <v>104.2</v>
      </c>
      <c r="BU170" s="2">
        <v>143.6</v>
      </c>
      <c r="BV170" s="2">
        <v>89.5</v>
      </c>
      <c r="BW170" s="2">
        <v>93.3</v>
      </c>
      <c r="BX170" s="2">
        <v>101.2</v>
      </c>
      <c r="BY170" s="2">
        <v>100.3</v>
      </c>
      <c r="BZ170" s="2">
        <v>103.2</v>
      </c>
      <c r="CA170" s="2">
        <v>102.8</v>
      </c>
      <c r="CB170" s="2">
        <v>103.1</v>
      </c>
      <c r="CC170" s="2">
        <v>104.5</v>
      </c>
      <c r="CD170" s="2">
        <v>105.6</v>
      </c>
      <c r="CE170" s="2">
        <v>105.4</v>
      </c>
      <c r="CF170" s="2">
        <v>111.7</v>
      </c>
      <c r="CG170" s="2">
        <v>159.9</v>
      </c>
      <c r="CH170" s="2">
        <v>99.1</v>
      </c>
      <c r="CI170" s="2">
        <v>95</v>
      </c>
      <c r="CJ170" s="2">
        <v>105.5</v>
      </c>
      <c r="CK170" s="2">
        <v>102.2</v>
      </c>
      <c r="CL170" s="2">
        <v>107.2</v>
      </c>
      <c r="CM170" s="2">
        <v>105.2</v>
      </c>
      <c r="CN170" s="2">
        <v>108.6</v>
      </c>
      <c r="CO170" s="2">
        <v>109.5</v>
      </c>
      <c r="CP170" s="2">
        <v>109</v>
      </c>
      <c r="CQ170" s="2">
        <v>112.4</v>
      </c>
      <c r="CR170" s="2">
        <v>118.5</v>
      </c>
      <c r="CS170" s="2">
        <v>153.5</v>
      </c>
      <c r="CT170" s="2">
        <v>107.8</v>
      </c>
      <c r="CU170" s="2">
        <v>102</v>
      </c>
      <c r="CV170" s="2">
        <v>114.4</v>
      </c>
      <c r="CW170" s="2">
        <v>113.5</v>
      </c>
      <c r="CX170" s="2">
        <v>122.8</v>
      </c>
      <c r="CY170" s="2">
        <v>123.2</v>
      </c>
      <c r="CZ170" s="2">
        <v>119</v>
      </c>
      <c r="DA170" s="2">
        <v>120.5</v>
      </c>
      <c r="DB170" s="2">
        <v>118.5</v>
      </c>
      <c r="DC170" s="2">
        <v>124.4</v>
      </c>
      <c r="DD170" s="2">
        <v>131.19999999999999</v>
      </c>
      <c r="DE170" s="2">
        <v>163.9</v>
      </c>
      <c r="DF170" s="2">
        <v>117.3</v>
      </c>
      <c r="DG170" s="2">
        <v>113.4</v>
      </c>
      <c r="DH170" s="2">
        <v>128.69999999999999</v>
      </c>
      <c r="DI170" s="2">
        <v>129.5</v>
      </c>
      <c r="DJ170" s="2">
        <v>133.9</v>
      </c>
      <c r="DK170" s="2">
        <v>126.7</v>
      </c>
      <c r="DL170" s="2">
        <v>134.5</v>
      </c>
      <c r="DM170" s="2">
        <v>137.9</v>
      </c>
      <c r="DN170" s="2">
        <v>130.6</v>
      </c>
      <c r="DO170" s="2">
        <v>146.30000000000001</v>
      </c>
      <c r="DP170" s="2">
        <v>147.9</v>
      </c>
      <c r="DQ170" s="2">
        <v>184.5</v>
      </c>
      <c r="DR170" s="2">
        <v>133.69999999999999</v>
      </c>
      <c r="DS170" s="2">
        <v>124.6</v>
      </c>
      <c r="DT170" s="2">
        <v>136.69999999999999</v>
      </c>
      <c r="DU170" s="2">
        <v>139.80000000000001</v>
      </c>
      <c r="DV170" s="2">
        <v>143.5</v>
      </c>
      <c r="DW170" s="2">
        <v>140.9</v>
      </c>
      <c r="DX170" s="2">
        <v>143</v>
      </c>
      <c r="DY170" s="2">
        <v>139.80000000000001</v>
      </c>
      <c r="DZ170" s="2">
        <v>147</v>
      </c>
      <c r="EA170" s="2">
        <v>156.4</v>
      </c>
      <c r="EB170" s="2">
        <v>155.9</v>
      </c>
      <c r="EC170" s="2">
        <v>209.5</v>
      </c>
      <c r="ED170" s="2">
        <v>143</v>
      </c>
      <c r="EE170" s="2">
        <v>135.9</v>
      </c>
      <c r="EF170" s="2">
        <v>154.80000000000001</v>
      </c>
      <c r="EG170" s="2">
        <v>156.4</v>
      </c>
      <c r="EH170" s="2">
        <v>161.80000000000001</v>
      </c>
      <c r="EI170" s="2">
        <v>152.69999999999999</v>
      </c>
      <c r="EJ170" s="2">
        <v>155.9</v>
      </c>
      <c r="EK170" s="2">
        <v>150.5</v>
      </c>
      <c r="EL170" s="2">
        <v>156</v>
      </c>
      <c r="EM170" s="2">
        <v>166.3</v>
      </c>
      <c r="EN170" s="2">
        <v>169.1</v>
      </c>
      <c r="EO170" s="2">
        <v>235.1</v>
      </c>
      <c r="EP170" s="2">
        <v>153.4</v>
      </c>
      <c r="EQ170" s="2">
        <v>147.69999999999999</v>
      </c>
      <c r="ER170" s="2">
        <v>169.8</v>
      </c>
      <c r="ES170" s="2">
        <v>158.9</v>
      </c>
      <c r="ET170" s="2">
        <v>164.2</v>
      </c>
      <c r="EU170" s="2">
        <v>159</v>
      </c>
      <c r="EV170" s="2">
        <v>158.80000000000001</v>
      </c>
      <c r="EW170" s="2">
        <v>164.8</v>
      </c>
      <c r="EX170" s="2">
        <v>165.4</v>
      </c>
      <c r="EY170" s="2">
        <v>175.7</v>
      </c>
      <c r="EZ170" s="2">
        <v>176.1</v>
      </c>
      <c r="FA170" s="2">
        <v>231.1</v>
      </c>
      <c r="FB170" s="2">
        <v>153.30000000000001</v>
      </c>
      <c r="FC170" s="2">
        <v>153.19999999999999</v>
      </c>
      <c r="FD170" s="2">
        <v>175.1</v>
      </c>
      <c r="FE170" s="2">
        <v>170.5</v>
      </c>
      <c r="FF170" s="2">
        <v>173.9</v>
      </c>
      <c r="FG170" s="2">
        <v>170.2</v>
      </c>
      <c r="FH170" s="2">
        <v>172.6</v>
      </c>
      <c r="FI170" s="2">
        <v>169</v>
      </c>
      <c r="FJ170" s="2">
        <v>171.7</v>
      </c>
      <c r="FK170" s="2">
        <v>178.3</v>
      </c>
      <c r="FL170" s="2">
        <v>182.2</v>
      </c>
      <c r="FM170" s="2">
        <v>235.4</v>
      </c>
      <c r="FN170" s="2">
        <v>163.6</v>
      </c>
      <c r="FO170" s="2">
        <v>159</v>
      </c>
      <c r="FP170" s="2">
        <v>174.3</v>
      </c>
      <c r="FQ170" s="2">
        <v>174.6</v>
      </c>
      <c r="FR170" s="2">
        <v>182</v>
      </c>
      <c r="FS170" s="2">
        <v>173.8</v>
      </c>
      <c r="FT170" s="2">
        <v>173</v>
      </c>
      <c r="FU170" s="2">
        <v>177.4</v>
      </c>
      <c r="FV170" s="2">
        <v>174.3</v>
      </c>
      <c r="FW170" s="2">
        <v>181.9</v>
      </c>
      <c r="FX170" s="2">
        <v>192.5</v>
      </c>
      <c r="FY170" s="2">
        <v>245.3</v>
      </c>
      <c r="FZ170" s="2">
        <v>175.1</v>
      </c>
      <c r="GA170" s="2">
        <v>161.19999999999999</v>
      </c>
      <c r="GB170" s="2">
        <v>174.8</v>
      </c>
      <c r="GC170" s="2">
        <v>174.4</v>
      </c>
      <c r="GD170" s="2">
        <v>190.2</v>
      </c>
      <c r="GE170" s="2">
        <v>174.5</v>
      </c>
      <c r="GF170" s="2">
        <v>192.8</v>
      </c>
      <c r="GG170" s="2">
        <v>181.5</v>
      </c>
      <c r="GH170" s="2">
        <v>179.6</v>
      </c>
      <c r="GI170" s="2">
        <v>195.4</v>
      </c>
      <c r="GJ170" s="2">
        <v>199.7</v>
      </c>
      <c r="GK170" s="2">
        <v>256.3</v>
      </c>
      <c r="GL170" s="2">
        <v>183.9</v>
      </c>
      <c r="GM170" s="2">
        <v>168.4</v>
      </c>
      <c r="GN170" s="2">
        <v>183.6</v>
      </c>
      <c r="GO170" s="2">
        <v>185.4</v>
      </c>
      <c r="GP170" s="2">
        <v>192.9</v>
      </c>
      <c r="GQ170" s="2">
        <v>179.7</v>
      </c>
      <c r="GR170" s="2">
        <v>198.9</v>
      </c>
      <c r="GS170" s="2">
        <v>184.5</v>
      </c>
      <c r="GT170" s="2">
        <v>188.5</v>
      </c>
      <c r="GU170" s="2">
        <v>201</v>
      </c>
      <c r="GV170" s="2">
        <v>197.9</v>
      </c>
      <c r="GW170" s="2">
        <v>261.7</v>
      </c>
      <c r="GX170" s="2">
        <v>190.2</v>
      </c>
      <c r="GY170" s="2">
        <v>176.9</v>
      </c>
      <c r="GZ170" s="2">
        <v>202.5</v>
      </c>
      <c r="HA170" s="2">
        <v>194.1</v>
      </c>
      <c r="HB170" s="2">
        <v>203.9</v>
      </c>
      <c r="HC170" s="2">
        <v>194</v>
      </c>
      <c r="HD170" s="2">
        <v>214.4</v>
      </c>
      <c r="HE170" s="2">
        <v>201.6</v>
      </c>
      <c r="HF170" s="2">
        <v>204.1</v>
      </c>
      <c r="HG170" s="2">
        <v>218.8</v>
      </c>
      <c r="HH170" s="2">
        <v>224.7</v>
      </c>
      <c r="HI170" s="2">
        <v>290.89999999999998</v>
      </c>
      <c r="HJ170" s="2">
        <v>205.6</v>
      </c>
      <c r="HK170" s="2">
        <v>200</v>
      </c>
      <c r="HL170" s="2">
        <v>218.2</v>
      </c>
      <c r="HM170" s="2">
        <v>216.9</v>
      </c>
      <c r="HN170" s="2">
        <v>232</v>
      </c>
      <c r="HO170" s="2">
        <v>252.7</v>
      </c>
      <c r="HP170" s="2">
        <v>221.6</v>
      </c>
      <c r="HQ170" s="2">
        <v>229.3</v>
      </c>
      <c r="HR170" s="2">
        <v>230.9</v>
      </c>
      <c r="HS170" s="2">
        <v>243.4</v>
      </c>
      <c r="HT170" s="2">
        <v>255</v>
      </c>
      <c r="HU170" s="2">
        <v>324.2</v>
      </c>
      <c r="HV170" s="2">
        <v>234.8</v>
      </c>
      <c r="HW170" s="2">
        <v>221.1</v>
      </c>
      <c r="HX170" s="2">
        <v>253.2</v>
      </c>
      <c r="HY170" s="2">
        <v>243</v>
      </c>
      <c r="HZ170" s="2">
        <v>252.7</v>
      </c>
      <c r="IA170" s="2">
        <v>247.1</v>
      </c>
      <c r="IB170" s="2">
        <v>261</v>
      </c>
      <c r="IC170" s="2">
        <v>259.60000000000002</v>
      </c>
      <c r="ID170" s="2">
        <v>256.89999999999998</v>
      </c>
      <c r="IE170" s="2">
        <v>268.7</v>
      </c>
      <c r="IF170" s="2">
        <v>281.5</v>
      </c>
      <c r="IG170" s="2">
        <v>351.8</v>
      </c>
      <c r="IH170" s="2">
        <v>261</v>
      </c>
      <c r="II170" s="2">
        <v>242.3</v>
      </c>
      <c r="IJ170" s="2">
        <v>268.5</v>
      </c>
      <c r="IK170" s="2">
        <v>264</v>
      </c>
      <c r="IL170" s="2">
        <v>278.10000000000002</v>
      </c>
      <c r="IM170" s="2">
        <v>266.60000000000002</v>
      </c>
      <c r="IN170" s="2">
        <v>261.39999999999998</v>
      </c>
      <c r="IO170" s="2">
        <v>272.10000000000002</v>
      </c>
      <c r="IP170" s="2">
        <v>262.39999999999998</v>
      </c>
      <c r="IQ170" s="2">
        <v>283.5</v>
      </c>
      <c r="IR170" s="2">
        <v>298.3</v>
      </c>
      <c r="IS170" s="2">
        <v>358.4</v>
      </c>
      <c r="IT170" s="2">
        <v>266.89999999999998</v>
      </c>
      <c r="IU170" s="2">
        <v>253.5</v>
      </c>
      <c r="IV170" s="2">
        <v>282.8</v>
      </c>
      <c r="IW170" s="2">
        <v>280.2</v>
      </c>
      <c r="IX170" s="2">
        <v>292.89999999999998</v>
      </c>
      <c r="IY170" s="2">
        <v>283.39999999999998</v>
      </c>
      <c r="IZ170" s="2">
        <v>285.10000000000002</v>
      </c>
      <c r="JA170" s="2">
        <v>286.7</v>
      </c>
      <c r="JB170" s="2">
        <v>284.60000000000002</v>
      </c>
      <c r="JC170" s="2">
        <v>290.60000000000002</v>
      </c>
      <c r="JD170" s="2">
        <v>303.60000000000002</v>
      </c>
      <c r="JE170" s="2">
        <v>377.1</v>
      </c>
      <c r="JF170" s="2">
        <v>281.5</v>
      </c>
      <c r="JG170" s="2">
        <v>265.7</v>
      </c>
      <c r="JH170" s="2">
        <v>284.5</v>
      </c>
      <c r="JI170" s="2">
        <v>280.3</v>
      </c>
      <c r="JJ170" s="2">
        <v>287.5</v>
      </c>
      <c r="JK170" s="2">
        <v>287.2</v>
      </c>
      <c r="JL170" s="2">
        <v>291.39999999999998</v>
      </c>
      <c r="JM170" s="2">
        <v>282.2</v>
      </c>
      <c r="JN170" s="2">
        <v>283.5</v>
      </c>
      <c r="JO170" s="2">
        <v>300.8</v>
      </c>
      <c r="JP170" s="2">
        <v>302.2</v>
      </c>
      <c r="JQ170" s="2">
        <v>382.9</v>
      </c>
      <c r="JR170" s="2">
        <v>281.60000000000002</v>
      </c>
      <c r="JS170" s="2">
        <v>260.3</v>
      </c>
      <c r="JT170" s="2">
        <v>285.89999999999998</v>
      </c>
      <c r="JU170" s="2">
        <v>284.60000000000002</v>
      </c>
      <c r="JV170" s="2">
        <v>291.7</v>
      </c>
      <c r="JW170" s="2">
        <v>296.3</v>
      </c>
      <c r="JX170" s="2">
        <v>300.10000000000002</v>
      </c>
      <c r="JY170" s="2">
        <v>298.89999999999998</v>
      </c>
      <c r="JZ170" s="2">
        <v>299.39999999999998</v>
      </c>
      <c r="KA170" s="2">
        <v>309.10000000000002</v>
      </c>
      <c r="KB170" s="2">
        <v>323.5</v>
      </c>
      <c r="KC170" s="2">
        <v>402.8</v>
      </c>
      <c r="KD170" s="2">
        <v>299.60000000000002</v>
      </c>
      <c r="KE170" s="2">
        <v>274.10000000000002</v>
      </c>
      <c r="KF170" s="2">
        <v>303.10000000000002</v>
      </c>
      <c r="KG170" s="2">
        <v>303.7</v>
      </c>
      <c r="KH170" s="2">
        <v>306.89999999999998</v>
      </c>
      <c r="KI170" s="2">
        <v>314.89999999999998</v>
      </c>
      <c r="KJ170" s="2">
        <v>311.2</v>
      </c>
      <c r="KK170" s="2">
        <v>313</v>
      </c>
      <c r="KL170" s="2">
        <v>317.60000000000002</v>
      </c>
      <c r="KM170" s="2">
        <v>331.2</v>
      </c>
      <c r="KN170" s="2">
        <v>345.9</v>
      </c>
      <c r="KO170" s="2">
        <v>428.5</v>
      </c>
      <c r="KP170" s="2">
        <v>313.10000000000002</v>
      </c>
      <c r="KQ170" s="2">
        <v>296.5</v>
      </c>
      <c r="KR170" s="2">
        <v>337.8</v>
      </c>
      <c r="KS170" s="2">
        <v>321.39999999999998</v>
      </c>
      <c r="KT170" s="2">
        <v>337.9</v>
      </c>
      <c r="KU170" s="2">
        <v>344.4</v>
      </c>
      <c r="KV170" s="2">
        <v>327.9</v>
      </c>
      <c r="KW170" s="2">
        <v>337.3</v>
      </c>
      <c r="KX170" s="2">
        <v>335.2</v>
      </c>
      <c r="KY170" s="2">
        <v>349.8</v>
      </c>
      <c r="KZ170" s="2">
        <v>360.5</v>
      </c>
      <c r="LA170" s="2">
        <v>439.1</v>
      </c>
      <c r="LB170" s="2">
        <v>332.5</v>
      </c>
      <c r="LC170" s="2">
        <v>322.60000000000002</v>
      </c>
      <c r="LD170" s="2">
        <v>342.1</v>
      </c>
      <c r="LE170" s="2">
        <v>338.1</v>
      </c>
      <c r="LF170" s="2">
        <v>350.5</v>
      </c>
      <c r="LG170" s="2">
        <v>335.6</v>
      </c>
      <c r="LH170" s="2">
        <v>337.5</v>
      </c>
      <c r="LI170" s="2">
        <v>336.4</v>
      </c>
      <c r="LJ170" s="2">
        <v>330.2</v>
      </c>
      <c r="LK170" s="2">
        <v>356.6</v>
      </c>
      <c r="LL170" s="2">
        <v>368.6</v>
      </c>
      <c r="LM170" s="2">
        <v>463.1</v>
      </c>
      <c r="LN170" s="2">
        <v>353</v>
      </c>
      <c r="LO170" s="2">
        <v>320.60000000000002</v>
      </c>
      <c r="LP170" s="2">
        <v>354.6</v>
      </c>
      <c r="LQ170" s="2">
        <v>355.7</v>
      </c>
      <c r="LR170" s="2">
        <v>373.1</v>
      </c>
      <c r="LS170" s="2">
        <v>361.2</v>
      </c>
      <c r="LT170" s="2">
        <v>360</v>
      </c>
      <c r="LU170" s="2">
        <v>359.9</v>
      </c>
      <c r="LV170" s="2">
        <v>356.1</v>
      </c>
      <c r="LW170" s="2">
        <v>375.7</v>
      </c>
      <c r="LX170" s="2">
        <v>390.3</v>
      </c>
      <c r="LY170" s="2">
        <v>478.4</v>
      </c>
      <c r="LZ170" s="2">
        <v>365.2</v>
      </c>
      <c r="MA170" s="2">
        <v>332.9</v>
      </c>
      <c r="MB170" s="2">
        <v>374.4</v>
      </c>
      <c r="MC170" s="2">
        <v>363.5</v>
      </c>
      <c r="MD170" s="2">
        <v>373.8</v>
      </c>
      <c r="ME170" s="2">
        <v>372.4</v>
      </c>
      <c r="MF170" s="2">
        <v>367.6</v>
      </c>
      <c r="MG170" s="2">
        <v>363.9</v>
      </c>
      <c r="MH170" s="2">
        <v>361.5</v>
      </c>
      <c r="MI170" s="2">
        <v>386.6</v>
      </c>
      <c r="MJ170" s="2">
        <v>398</v>
      </c>
      <c r="MK170" s="2">
        <v>488.2</v>
      </c>
      <c r="ML170" s="2">
        <v>377.1</v>
      </c>
      <c r="MM170" s="2">
        <v>341.7</v>
      </c>
      <c r="MN170" s="2">
        <v>376.3</v>
      </c>
      <c r="MO170" s="2">
        <v>370.2</v>
      </c>
      <c r="MP170" s="2">
        <v>369.4</v>
      </c>
    </row>
    <row r="171" spans="1:354" x14ac:dyDescent="0.25">
      <c r="A171" t="s">
        <v>169</v>
      </c>
      <c r="B171" s="12" t="s">
        <v>389</v>
      </c>
      <c r="C171" t="s">
        <v>218</v>
      </c>
      <c r="D171" t="str">
        <f t="shared" si="2"/>
        <v>Supermarket &amp; grocery stores</v>
      </c>
      <c r="E171" s="2">
        <v>933.4</v>
      </c>
      <c r="F171" s="2">
        <v>920.5</v>
      </c>
      <c r="G171" s="2">
        <v>933.6</v>
      </c>
      <c r="H171" s="2">
        <v>972.6</v>
      </c>
      <c r="I171" s="2">
        <v>923.5</v>
      </c>
      <c r="J171" s="2">
        <v>955.9</v>
      </c>
      <c r="K171" s="2">
        <v>999.3</v>
      </c>
      <c r="L171" s="2">
        <v>1031.9000000000001</v>
      </c>
      <c r="M171" s="2">
        <v>1190.4000000000001</v>
      </c>
      <c r="N171" s="2">
        <v>959.3</v>
      </c>
      <c r="O171" s="2">
        <v>995.5</v>
      </c>
      <c r="P171" s="2">
        <v>1080.8</v>
      </c>
      <c r="Q171" s="2">
        <v>1036.4000000000001</v>
      </c>
      <c r="R171" s="2">
        <v>1014.2</v>
      </c>
      <c r="S171" s="2">
        <v>1033.9000000000001</v>
      </c>
      <c r="T171" s="2">
        <v>1047.4000000000001</v>
      </c>
      <c r="U171" s="2">
        <v>1089.4000000000001</v>
      </c>
      <c r="V171" s="2">
        <v>1075.5999999999999</v>
      </c>
      <c r="W171" s="2">
        <v>1105.9000000000001</v>
      </c>
      <c r="X171" s="2">
        <v>1155.9000000000001</v>
      </c>
      <c r="Y171" s="2">
        <v>1334.8</v>
      </c>
      <c r="Z171" s="2">
        <v>1062.2</v>
      </c>
      <c r="AA171" s="2">
        <v>1087.8</v>
      </c>
      <c r="AB171" s="2">
        <v>1132.3</v>
      </c>
      <c r="AC171" s="2">
        <v>1101.8</v>
      </c>
      <c r="AD171" s="2">
        <v>1148.5</v>
      </c>
      <c r="AE171" s="2">
        <v>1121.3</v>
      </c>
      <c r="AF171" s="2">
        <v>1118.3</v>
      </c>
      <c r="AG171" s="2">
        <v>1179.2</v>
      </c>
      <c r="AH171" s="2">
        <v>1105.5</v>
      </c>
      <c r="AI171" s="2">
        <v>1199.5</v>
      </c>
      <c r="AJ171" s="2">
        <v>1226.5999999999999</v>
      </c>
      <c r="AK171" s="2">
        <v>1368.3</v>
      </c>
      <c r="AL171" s="2">
        <v>1206.7</v>
      </c>
      <c r="AM171" s="2">
        <v>1141.3</v>
      </c>
      <c r="AN171" s="2">
        <v>1222.8</v>
      </c>
      <c r="AO171" s="2">
        <v>1207.4000000000001</v>
      </c>
      <c r="AP171" s="2">
        <v>1277.0999999999999</v>
      </c>
      <c r="AQ171" s="2">
        <v>1193.7</v>
      </c>
      <c r="AR171" s="2">
        <v>1282.2</v>
      </c>
      <c r="AS171" s="2">
        <v>1296.9000000000001</v>
      </c>
      <c r="AT171" s="2">
        <v>1237.3</v>
      </c>
      <c r="AU171" s="2">
        <v>1350.7</v>
      </c>
      <c r="AV171" s="2">
        <v>1353.4</v>
      </c>
      <c r="AW171" s="2">
        <v>1503.3</v>
      </c>
      <c r="AX171" s="2">
        <v>1361.6</v>
      </c>
      <c r="AY171" s="2">
        <v>1273.9000000000001</v>
      </c>
      <c r="AZ171" s="2">
        <v>1371.5</v>
      </c>
      <c r="BA171" s="2">
        <v>1344.6</v>
      </c>
      <c r="BB171" s="2">
        <v>1435.5</v>
      </c>
      <c r="BC171" s="2">
        <v>1346</v>
      </c>
      <c r="BD171" s="2">
        <v>1419.1</v>
      </c>
      <c r="BE171" s="2">
        <v>1406.8</v>
      </c>
      <c r="BF171" s="2">
        <v>1397.5</v>
      </c>
      <c r="BG171" s="2">
        <v>1487.6</v>
      </c>
      <c r="BH171" s="2">
        <v>1449.1</v>
      </c>
      <c r="BI171" s="2">
        <v>1683.7</v>
      </c>
      <c r="BJ171" s="2">
        <v>1493.8</v>
      </c>
      <c r="BK171" s="2">
        <v>1396.5</v>
      </c>
      <c r="BL171" s="2">
        <v>1469.8</v>
      </c>
      <c r="BM171" s="2">
        <v>1499.2</v>
      </c>
      <c r="BN171" s="2">
        <v>1497.3</v>
      </c>
      <c r="BO171" s="2">
        <v>1446.6</v>
      </c>
      <c r="BP171" s="2">
        <v>1516.9</v>
      </c>
      <c r="BQ171" s="2">
        <v>1487.3</v>
      </c>
      <c r="BR171" s="2">
        <v>1491.2</v>
      </c>
      <c r="BS171" s="2">
        <v>1585.5</v>
      </c>
      <c r="BT171" s="2">
        <v>1536.7</v>
      </c>
      <c r="BU171" s="2">
        <v>1847.3</v>
      </c>
      <c r="BV171" s="2">
        <v>1526.6</v>
      </c>
      <c r="BW171" s="2">
        <v>1509.2</v>
      </c>
      <c r="BX171" s="2">
        <v>1660.1</v>
      </c>
      <c r="BY171" s="2">
        <v>1590.3</v>
      </c>
      <c r="BZ171" s="2">
        <v>1564.2</v>
      </c>
      <c r="CA171" s="2">
        <v>1583.3</v>
      </c>
      <c r="CB171" s="2">
        <v>1587.1</v>
      </c>
      <c r="CC171" s="2">
        <v>1631</v>
      </c>
      <c r="CD171" s="2">
        <v>1672.7</v>
      </c>
      <c r="CE171" s="2">
        <v>1680.8</v>
      </c>
      <c r="CF171" s="2">
        <v>1734.8</v>
      </c>
      <c r="CG171" s="2">
        <v>2052.6999999999998</v>
      </c>
      <c r="CH171" s="2">
        <v>1699.2</v>
      </c>
      <c r="CI171" s="2">
        <v>1649.2</v>
      </c>
      <c r="CJ171" s="2">
        <v>1874.1</v>
      </c>
      <c r="CK171" s="2">
        <v>1735.5</v>
      </c>
      <c r="CL171" s="2">
        <v>1756.7</v>
      </c>
      <c r="CM171" s="2">
        <v>1788</v>
      </c>
      <c r="CN171" s="2">
        <v>1781.2</v>
      </c>
      <c r="CO171" s="2">
        <v>1863</v>
      </c>
      <c r="CP171" s="2">
        <v>1860.5</v>
      </c>
      <c r="CQ171" s="2">
        <v>1814.9</v>
      </c>
      <c r="CR171" s="2">
        <v>1902</v>
      </c>
      <c r="CS171" s="2">
        <v>2221.3000000000002</v>
      </c>
      <c r="CT171" s="2">
        <v>1856.3</v>
      </c>
      <c r="CU171" s="2">
        <v>1793.7</v>
      </c>
      <c r="CV171" s="2">
        <v>2008.5</v>
      </c>
      <c r="CW171" s="2">
        <v>1875.4</v>
      </c>
      <c r="CX171" s="2">
        <v>1962.4</v>
      </c>
      <c r="CY171" s="2">
        <v>1940.6</v>
      </c>
      <c r="CZ171" s="2">
        <v>1894</v>
      </c>
      <c r="DA171" s="2">
        <v>2043.7</v>
      </c>
      <c r="DB171" s="2">
        <v>1910.9</v>
      </c>
      <c r="DC171" s="2">
        <v>2023.7</v>
      </c>
      <c r="DD171" s="2">
        <v>2114.1</v>
      </c>
      <c r="DE171" s="2">
        <v>2339.9</v>
      </c>
      <c r="DF171" s="2">
        <v>2130.5</v>
      </c>
      <c r="DG171" s="2">
        <v>1956.7</v>
      </c>
      <c r="DH171" s="2">
        <v>2174</v>
      </c>
      <c r="DI171" s="2">
        <v>1998.5</v>
      </c>
      <c r="DJ171" s="2">
        <v>2162.1999999999998</v>
      </c>
      <c r="DK171" s="2">
        <v>2011.7</v>
      </c>
      <c r="DL171" s="2">
        <v>2127.9</v>
      </c>
      <c r="DM171" s="2">
        <v>2251.5</v>
      </c>
      <c r="DN171" s="2">
        <v>2043.3</v>
      </c>
      <c r="DO171" s="2">
        <v>2238.6999999999998</v>
      </c>
      <c r="DP171" s="2">
        <v>2245</v>
      </c>
      <c r="DQ171" s="2">
        <v>2430.6999999999998</v>
      </c>
      <c r="DR171" s="2">
        <v>2236.6</v>
      </c>
      <c r="DS171" s="2">
        <v>2145.6999999999998</v>
      </c>
      <c r="DT171" s="2">
        <v>2199.8000000000002</v>
      </c>
      <c r="DU171" s="2">
        <v>2259.5</v>
      </c>
      <c r="DV171" s="2">
        <v>2255.6999999999998</v>
      </c>
      <c r="DW171" s="2">
        <v>2168</v>
      </c>
      <c r="DX171" s="2">
        <v>2316.8000000000002</v>
      </c>
      <c r="DY171" s="2">
        <v>2237.4</v>
      </c>
      <c r="DZ171" s="2">
        <v>2227.8000000000002</v>
      </c>
      <c r="EA171" s="2">
        <v>2396.1</v>
      </c>
      <c r="EB171" s="2">
        <v>2249.5</v>
      </c>
      <c r="EC171" s="2">
        <v>2628.6</v>
      </c>
      <c r="ED171" s="2">
        <v>2333</v>
      </c>
      <c r="EE171" s="2">
        <v>2193.6</v>
      </c>
      <c r="EF171" s="2">
        <v>2358.5</v>
      </c>
      <c r="EG171" s="2">
        <v>2380.1999999999998</v>
      </c>
      <c r="EH171" s="2">
        <v>2337.6999999999998</v>
      </c>
      <c r="EI171" s="2">
        <v>2292.6999999999998</v>
      </c>
      <c r="EJ171" s="2">
        <v>2423.1</v>
      </c>
      <c r="EK171" s="2">
        <v>2296</v>
      </c>
      <c r="EL171" s="2">
        <v>2361.6999999999998</v>
      </c>
      <c r="EM171" s="2">
        <v>2440.6999999999998</v>
      </c>
      <c r="EN171" s="2">
        <v>2405</v>
      </c>
      <c r="EO171" s="2">
        <v>2819.5</v>
      </c>
      <c r="EP171" s="2">
        <v>2366.6999999999998</v>
      </c>
      <c r="EQ171" s="2">
        <v>2289.9</v>
      </c>
      <c r="ER171" s="2">
        <v>2561.1999999999998</v>
      </c>
      <c r="ES171" s="2">
        <v>2377.5</v>
      </c>
      <c r="ET171" s="2">
        <v>2394.6999999999998</v>
      </c>
      <c r="EU171" s="2">
        <v>2427.9</v>
      </c>
      <c r="EV171" s="2">
        <v>2499.1999999999998</v>
      </c>
      <c r="EW171" s="2">
        <v>2507.9</v>
      </c>
      <c r="EX171" s="2">
        <v>2539</v>
      </c>
      <c r="EY171" s="2">
        <v>2575.1</v>
      </c>
      <c r="EZ171" s="2">
        <v>2567.1</v>
      </c>
      <c r="FA171" s="2">
        <v>3022.1</v>
      </c>
      <c r="FB171" s="2">
        <v>2534.6</v>
      </c>
      <c r="FC171" s="2">
        <v>2454.4</v>
      </c>
      <c r="FD171" s="2">
        <v>2710.5</v>
      </c>
      <c r="FE171" s="2">
        <v>2623.8</v>
      </c>
      <c r="FF171" s="2">
        <v>2680.5</v>
      </c>
      <c r="FG171" s="2">
        <v>2663.6</v>
      </c>
      <c r="FH171" s="2">
        <v>2685</v>
      </c>
      <c r="FI171" s="2">
        <v>2792.2</v>
      </c>
      <c r="FJ171" s="2">
        <v>2751.9</v>
      </c>
      <c r="FK171" s="2">
        <v>2802.2</v>
      </c>
      <c r="FL171" s="2">
        <v>2879.7</v>
      </c>
      <c r="FM171" s="2">
        <v>3240.8</v>
      </c>
      <c r="FN171" s="2">
        <v>2812.4</v>
      </c>
      <c r="FO171" s="2">
        <v>2803.7</v>
      </c>
      <c r="FP171" s="2">
        <v>2916.3</v>
      </c>
      <c r="FQ171" s="2">
        <v>2795.5</v>
      </c>
      <c r="FR171" s="2">
        <v>2957.6</v>
      </c>
      <c r="FS171" s="2">
        <v>2783.5</v>
      </c>
      <c r="FT171" s="2">
        <v>2877.3</v>
      </c>
      <c r="FU171" s="2">
        <v>3006.7</v>
      </c>
      <c r="FV171" s="2">
        <v>2831.2</v>
      </c>
      <c r="FW171" s="2">
        <v>3065.5</v>
      </c>
      <c r="FX171" s="2">
        <v>3054.3</v>
      </c>
      <c r="FY171" s="2">
        <v>3294.1</v>
      </c>
      <c r="FZ171" s="2">
        <v>3124.1</v>
      </c>
      <c r="GA171" s="2">
        <v>2839.3</v>
      </c>
      <c r="GB171" s="2">
        <v>3108.3</v>
      </c>
      <c r="GC171" s="2">
        <v>2914.4</v>
      </c>
      <c r="GD171" s="2">
        <v>3100.8</v>
      </c>
      <c r="GE171" s="2">
        <v>2861.5</v>
      </c>
      <c r="GF171" s="2">
        <v>3032.5</v>
      </c>
      <c r="GG171" s="2">
        <v>3047.1</v>
      </c>
      <c r="GH171" s="2">
        <v>2974.1</v>
      </c>
      <c r="GI171" s="2">
        <v>3222.2</v>
      </c>
      <c r="GJ171" s="2">
        <v>3131.5</v>
      </c>
      <c r="GK171" s="2">
        <v>3479.1</v>
      </c>
      <c r="GL171" s="2">
        <v>3280.4</v>
      </c>
      <c r="GM171" s="2">
        <v>2937.7</v>
      </c>
      <c r="GN171" s="2">
        <v>3133.9</v>
      </c>
      <c r="GO171" s="2">
        <v>3162.3</v>
      </c>
      <c r="GP171" s="2">
        <v>3206.2</v>
      </c>
      <c r="GQ171" s="2">
        <v>3058.6</v>
      </c>
      <c r="GR171" s="2">
        <v>3269</v>
      </c>
      <c r="GS171" s="2">
        <v>3221.5</v>
      </c>
      <c r="GT171" s="2">
        <v>3210.2</v>
      </c>
      <c r="GU171" s="2">
        <v>3490.9</v>
      </c>
      <c r="GV171" s="2">
        <v>3297.9</v>
      </c>
      <c r="GW171" s="2">
        <v>3749.3</v>
      </c>
      <c r="GX171" s="2">
        <v>3512.3</v>
      </c>
      <c r="GY171" s="2">
        <v>3182.7</v>
      </c>
      <c r="GZ171" s="2">
        <v>3525</v>
      </c>
      <c r="HA171" s="2">
        <v>3363.2</v>
      </c>
      <c r="HB171" s="2">
        <v>3377.3</v>
      </c>
      <c r="HC171" s="2">
        <v>3275.9</v>
      </c>
      <c r="HD171" s="2">
        <v>3493.3</v>
      </c>
      <c r="HE171" s="2">
        <v>3391.3</v>
      </c>
      <c r="HF171" s="2">
        <v>3440</v>
      </c>
      <c r="HG171" s="2">
        <v>3585.7</v>
      </c>
      <c r="HH171" s="2">
        <v>3496.3</v>
      </c>
      <c r="HI171" s="2">
        <v>4044.6</v>
      </c>
      <c r="HJ171" s="2">
        <v>3552.1</v>
      </c>
      <c r="HK171" s="2">
        <v>3401.3</v>
      </c>
      <c r="HL171" s="2">
        <v>3650.9</v>
      </c>
      <c r="HM171" s="2">
        <v>3505.7</v>
      </c>
      <c r="HN171" s="2">
        <v>3509.9</v>
      </c>
      <c r="HO171" s="2">
        <v>3502.8</v>
      </c>
      <c r="HP171" s="2">
        <v>3555.8</v>
      </c>
      <c r="HQ171" s="2">
        <v>3666.6</v>
      </c>
      <c r="HR171" s="2">
        <v>3606.9</v>
      </c>
      <c r="HS171" s="2">
        <v>3698.6</v>
      </c>
      <c r="HT171" s="2">
        <v>3747.2</v>
      </c>
      <c r="HU171" s="2">
        <v>4248.5</v>
      </c>
      <c r="HV171" s="2">
        <v>3796.3</v>
      </c>
      <c r="HW171" s="2">
        <v>3578.2</v>
      </c>
      <c r="HX171" s="2">
        <v>3972.3</v>
      </c>
      <c r="HY171" s="2">
        <v>3779.2</v>
      </c>
      <c r="HZ171" s="2">
        <v>3893.5</v>
      </c>
      <c r="IA171" s="2">
        <v>3764.5</v>
      </c>
      <c r="IB171" s="2">
        <v>3830.2</v>
      </c>
      <c r="IC171" s="2">
        <v>4024.3</v>
      </c>
      <c r="ID171" s="2">
        <v>3887.6</v>
      </c>
      <c r="IE171" s="2">
        <v>4070.2</v>
      </c>
      <c r="IF171" s="2">
        <v>4117.8999999999996</v>
      </c>
      <c r="IG171" s="2">
        <v>4477.3999999999996</v>
      </c>
      <c r="IH171" s="2">
        <v>4200.5</v>
      </c>
      <c r="II171" s="2">
        <v>3793.9</v>
      </c>
      <c r="IJ171" s="2">
        <v>4254</v>
      </c>
      <c r="IK171" s="2">
        <v>3949</v>
      </c>
      <c r="IL171" s="2">
        <v>4199.6000000000004</v>
      </c>
      <c r="IM171" s="2">
        <v>3935.8</v>
      </c>
      <c r="IN171" s="2">
        <v>4111.5</v>
      </c>
      <c r="IO171" s="2">
        <v>4283.8999999999996</v>
      </c>
      <c r="IP171" s="2">
        <v>4048.2</v>
      </c>
      <c r="IQ171" s="2">
        <v>4383.8</v>
      </c>
      <c r="IR171" s="2">
        <v>4381.3999999999996</v>
      </c>
      <c r="IS171" s="2">
        <v>4706.3</v>
      </c>
      <c r="IT171" s="2">
        <v>4514.8</v>
      </c>
      <c r="IU171" s="2">
        <v>4065.9</v>
      </c>
      <c r="IV171" s="2">
        <v>4424.6000000000004</v>
      </c>
      <c r="IW171" s="2">
        <v>4317.6000000000004</v>
      </c>
      <c r="IX171" s="2">
        <v>4475.2</v>
      </c>
      <c r="IY171" s="2">
        <v>4089.9</v>
      </c>
      <c r="IZ171" s="2">
        <v>4425.8999999999996</v>
      </c>
      <c r="JA171" s="2">
        <v>4417.6000000000004</v>
      </c>
      <c r="JB171" s="2">
        <v>4310.3</v>
      </c>
      <c r="JC171" s="2">
        <v>4655.1000000000004</v>
      </c>
      <c r="JD171" s="2">
        <v>4555.6000000000004</v>
      </c>
      <c r="JE171" s="2">
        <v>5057.2</v>
      </c>
      <c r="JF171" s="2">
        <v>4829.5</v>
      </c>
      <c r="JG171" s="2">
        <v>4448.1000000000004</v>
      </c>
      <c r="JH171" s="2">
        <v>4680.6000000000004</v>
      </c>
      <c r="JI171" s="2">
        <v>4680.3999999999996</v>
      </c>
      <c r="JJ171" s="2">
        <v>4649.8999999999996</v>
      </c>
      <c r="JK171" s="2">
        <v>4515.2</v>
      </c>
      <c r="JL171" s="2">
        <v>4799.1000000000004</v>
      </c>
      <c r="JM171" s="2">
        <v>4655.3</v>
      </c>
      <c r="JN171" s="2">
        <v>4697.1000000000004</v>
      </c>
      <c r="JO171" s="2">
        <v>4834.1000000000004</v>
      </c>
      <c r="JP171" s="2">
        <v>4755.3</v>
      </c>
      <c r="JQ171" s="2">
        <v>5402.5</v>
      </c>
      <c r="JR171" s="2">
        <v>4762.1000000000004</v>
      </c>
      <c r="JS171" s="2">
        <v>4436.5</v>
      </c>
      <c r="JT171" s="2">
        <v>4926.2</v>
      </c>
      <c r="JU171" s="2">
        <v>4715.7</v>
      </c>
      <c r="JV171" s="2">
        <v>4712.8999999999996</v>
      </c>
      <c r="JW171" s="2">
        <v>4635.2</v>
      </c>
      <c r="JX171" s="2">
        <v>4908.1000000000004</v>
      </c>
      <c r="JY171" s="2">
        <v>4929.3999999999996</v>
      </c>
      <c r="JZ171" s="2">
        <v>4916.7</v>
      </c>
      <c r="KA171" s="2">
        <v>5039.1000000000004</v>
      </c>
      <c r="KB171" s="2">
        <v>4973.3</v>
      </c>
      <c r="KC171" s="2">
        <v>5641.7</v>
      </c>
      <c r="KD171" s="2">
        <v>5047</v>
      </c>
      <c r="KE171" s="2">
        <v>4700.6000000000004</v>
      </c>
      <c r="KF171" s="2">
        <v>5222.5</v>
      </c>
      <c r="KG171" s="2">
        <v>5063.8999999999996</v>
      </c>
      <c r="KH171" s="2">
        <v>5060.2</v>
      </c>
      <c r="KI171" s="2">
        <v>5013.3999999999996</v>
      </c>
      <c r="KJ171" s="2">
        <v>5116.3999999999996</v>
      </c>
      <c r="KK171" s="2">
        <v>5253.2</v>
      </c>
      <c r="KL171" s="2">
        <v>5171.8</v>
      </c>
      <c r="KM171" s="2">
        <v>5385.2</v>
      </c>
      <c r="KN171" s="2">
        <v>5388</v>
      </c>
      <c r="KO171" s="2">
        <v>5957.5</v>
      </c>
      <c r="KP171" s="2">
        <v>5426.1</v>
      </c>
      <c r="KQ171" s="2">
        <v>5025.3</v>
      </c>
      <c r="KR171" s="2">
        <v>5603</v>
      </c>
      <c r="KS171" s="2">
        <v>5355.1</v>
      </c>
      <c r="KT171" s="2">
        <v>5474.4</v>
      </c>
      <c r="KU171" s="2">
        <v>5346.1</v>
      </c>
      <c r="KV171" s="2">
        <v>5514.4</v>
      </c>
      <c r="KW171" s="2">
        <v>5735.5</v>
      </c>
      <c r="KX171" s="2">
        <v>5567</v>
      </c>
      <c r="KY171" s="2">
        <v>5834.1</v>
      </c>
      <c r="KZ171" s="2">
        <v>5926.9</v>
      </c>
      <c r="LA171" s="2">
        <v>6439.1</v>
      </c>
      <c r="LB171" s="2">
        <v>5947.9</v>
      </c>
      <c r="LC171" s="2">
        <v>5628.4</v>
      </c>
      <c r="LD171" s="2">
        <v>6056.2</v>
      </c>
      <c r="LE171" s="2">
        <v>5715.9</v>
      </c>
      <c r="LF171" s="2">
        <v>5979.3</v>
      </c>
      <c r="LG171" s="2">
        <v>5623.5</v>
      </c>
      <c r="LH171" s="2">
        <v>6042.4</v>
      </c>
      <c r="LI171" s="2">
        <v>6135.4</v>
      </c>
      <c r="LJ171" s="2">
        <v>5857.7</v>
      </c>
      <c r="LK171" s="2">
        <v>6273.1</v>
      </c>
      <c r="LL171" s="2">
        <v>6245.4</v>
      </c>
      <c r="LM171" s="2">
        <v>6937.8</v>
      </c>
      <c r="LN171" s="2">
        <v>6613</v>
      </c>
      <c r="LO171" s="2">
        <v>5922.5</v>
      </c>
      <c r="LP171" s="2">
        <v>6489.7</v>
      </c>
      <c r="LQ171" s="2">
        <v>6375.1</v>
      </c>
      <c r="LR171" s="2">
        <v>6451.2</v>
      </c>
      <c r="LS171" s="2">
        <v>6125.7</v>
      </c>
      <c r="LT171" s="2">
        <v>6435.5</v>
      </c>
      <c r="LU171" s="2">
        <v>6487</v>
      </c>
      <c r="LV171" s="2">
        <v>6315.9</v>
      </c>
      <c r="LW171" s="2">
        <v>6710.1</v>
      </c>
      <c r="LX171" s="2">
        <v>6741.9</v>
      </c>
      <c r="LY171" s="2">
        <v>7298.9</v>
      </c>
      <c r="LZ171" s="2">
        <v>6721.3</v>
      </c>
      <c r="MA171" s="2">
        <v>6035.6</v>
      </c>
      <c r="MB171" s="2">
        <v>6673.2</v>
      </c>
      <c r="MC171" s="2">
        <v>6508.4</v>
      </c>
      <c r="MD171" s="2">
        <v>6589.7</v>
      </c>
      <c r="ME171" s="2">
        <v>6276.4</v>
      </c>
      <c r="MF171" s="2">
        <v>6751.3</v>
      </c>
      <c r="MG171" s="2">
        <v>6625.8</v>
      </c>
      <c r="MH171" s="2">
        <v>6521</v>
      </c>
      <c r="MI171" s="2">
        <v>6832.4</v>
      </c>
      <c r="MJ171" s="2">
        <v>6837.9</v>
      </c>
      <c r="MK171" s="2">
        <v>7504.5</v>
      </c>
      <c r="ML171" s="2">
        <v>6986.6</v>
      </c>
      <c r="MM171" s="2">
        <v>6358.9</v>
      </c>
      <c r="MN171" s="2">
        <v>6885.8</v>
      </c>
      <c r="MO171" s="2">
        <v>6782.9</v>
      </c>
      <c r="MP171" s="2">
        <v>6706.3</v>
      </c>
    </row>
    <row r="172" spans="1:354" x14ac:dyDescent="0.25">
      <c r="A172" t="s">
        <v>170</v>
      </c>
      <c r="B172" s="12" t="s">
        <v>390</v>
      </c>
      <c r="C172" t="s">
        <v>218</v>
      </c>
      <c r="D172" t="str">
        <f t="shared" si="2"/>
        <v>Liquor retailing</v>
      </c>
      <c r="E172" s="2">
        <v>79.599999999999994</v>
      </c>
      <c r="F172" s="2">
        <v>80.8</v>
      </c>
      <c r="G172" s="2">
        <v>77.3</v>
      </c>
      <c r="H172" s="2">
        <v>80.400000000000006</v>
      </c>
      <c r="I172" s="2">
        <v>81.599999999999994</v>
      </c>
      <c r="J172" s="2">
        <v>81.400000000000006</v>
      </c>
      <c r="K172" s="2">
        <v>90.8</v>
      </c>
      <c r="L172" s="2">
        <v>92.3</v>
      </c>
      <c r="M172" s="2">
        <v>111</v>
      </c>
      <c r="N172" s="2">
        <v>91.7</v>
      </c>
      <c r="O172" s="2">
        <v>82</v>
      </c>
      <c r="P172" s="2">
        <v>91.4</v>
      </c>
      <c r="Q172" s="2">
        <v>86.4</v>
      </c>
      <c r="R172" s="2">
        <v>85</v>
      </c>
      <c r="S172" s="2">
        <v>83.7</v>
      </c>
      <c r="T172" s="2">
        <v>85.9</v>
      </c>
      <c r="U172" s="2">
        <v>88.5</v>
      </c>
      <c r="V172" s="2">
        <v>89.6</v>
      </c>
      <c r="W172" s="2">
        <v>93.1</v>
      </c>
      <c r="X172" s="2">
        <v>95.4</v>
      </c>
      <c r="Y172" s="2">
        <v>123.2</v>
      </c>
      <c r="Z172" s="2">
        <v>94.8</v>
      </c>
      <c r="AA172" s="2">
        <v>90.5</v>
      </c>
      <c r="AB172" s="2">
        <v>93.5</v>
      </c>
      <c r="AC172" s="2">
        <v>88.8</v>
      </c>
      <c r="AD172" s="2">
        <v>89.9</v>
      </c>
      <c r="AE172" s="2">
        <v>89.6</v>
      </c>
      <c r="AF172" s="2">
        <v>85.2</v>
      </c>
      <c r="AG172" s="2">
        <v>92</v>
      </c>
      <c r="AH172" s="2">
        <v>91.7</v>
      </c>
      <c r="AI172" s="2">
        <v>95.6</v>
      </c>
      <c r="AJ172" s="2">
        <v>102.3</v>
      </c>
      <c r="AK172" s="2">
        <v>129.69999999999999</v>
      </c>
      <c r="AL172" s="2">
        <v>106</v>
      </c>
      <c r="AM172" s="2">
        <v>95.3</v>
      </c>
      <c r="AN172" s="2">
        <v>102.1</v>
      </c>
      <c r="AO172" s="2">
        <v>98.1</v>
      </c>
      <c r="AP172" s="2">
        <v>99.9</v>
      </c>
      <c r="AQ172" s="2">
        <v>93.8</v>
      </c>
      <c r="AR172" s="2">
        <v>96</v>
      </c>
      <c r="AS172" s="2">
        <v>102.1</v>
      </c>
      <c r="AT172" s="2">
        <v>101</v>
      </c>
      <c r="AU172" s="2">
        <v>107.4</v>
      </c>
      <c r="AV172" s="2">
        <v>113.5</v>
      </c>
      <c r="AW172" s="2">
        <v>143.9</v>
      </c>
      <c r="AX172" s="2">
        <v>114.9</v>
      </c>
      <c r="AY172" s="2">
        <v>104.6</v>
      </c>
      <c r="AZ172" s="2">
        <v>113.8</v>
      </c>
      <c r="BA172" s="2">
        <v>106.5</v>
      </c>
      <c r="BB172" s="2">
        <v>106.6</v>
      </c>
      <c r="BC172" s="2">
        <v>100.1</v>
      </c>
      <c r="BD172" s="2">
        <v>101.1</v>
      </c>
      <c r="BE172" s="2">
        <v>108.7</v>
      </c>
      <c r="BF172" s="2">
        <v>107.5</v>
      </c>
      <c r="BG172" s="2">
        <v>117.2</v>
      </c>
      <c r="BH172" s="2">
        <v>117.4</v>
      </c>
      <c r="BI172" s="2">
        <v>150.5</v>
      </c>
      <c r="BJ172" s="2">
        <v>126.2</v>
      </c>
      <c r="BK172" s="2">
        <v>114.2</v>
      </c>
      <c r="BL172" s="2">
        <v>117.7</v>
      </c>
      <c r="BM172" s="2">
        <v>116.2</v>
      </c>
      <c r="BN172" s="2">
        <v>113.1</v>
      </c>
      <c r="BO172" s="2">
        <v>107.8</v>
      </c>
      <c r="BP172" s="2">
        <v>117.1</v>
      </c>
      <c r="BQ172" s="2">
        <v>116.6</v>
      </c>
      <c r="BR172" s="2">
        <v>121.3</v>
      </c>
      <c r="BS172" s="2">
        <v>130.19999999999999</v>
      </c>
      <c r="BT172" s="2">
        <v>130</v>
      </c>
      <c r="BU172" s="2">
        <v>170.4</v>
      </c>
      <c r="BV172" s="2">
        <v>139.6</v>
      </c>
      <c r="BW172" s="2">
        <v>124.5</v>
      </c>
      <c r="BX172" s="2">
        <v>133.30000000000001</v>
      </c>
      <c r="BY172" s="2">
        <v>127.6</v>
      </c>
      <c r="BZ172" s="2">
        <v>120.2</v>
      </c>
      <c r="CA172" s="2">
        <v>118.4</v>
      </c>
      <c r="CB172" s="2">
        <v>117.6</v>
      </c>
      <c r="CC172" s="2">
        <v>113.5</v>
      </c>
      <c r="CD172" s="2">
        <v>124.9</v>
      </c>
      <c r="CE172" s="2">
        <v>129.5</v>
      </c>
      <c r="CF172" s="2">
        <v>135.69999999999999</v>
      </c>
      <c r="CG172" s="2">
        <v>216.5</v>
      </c>
      <c r="CH172" s="2">
        <v>112.2</v>
      </c>
      <c r="CI172" s="2">
        <v>114.1</v>
      </c>
      <c r="CJ172" s="2">
        <v>138.9</v>
      </c>
      <c r="CK172" s="2">
        <v>131.4</v>
      </c>
      <c r="CL172" s="2">
        <v>134.80000000000001</v>
      </c>
      <c r="CM172" s="2">
        <v>131.9</v>
      </c>
      <c r="CN172" s="2">
        <v>134.9</v>
      </c>
      <c r="CO172" s="2">
        <v>139.9</v>
      </c>
      <c r="CP172" s="2">
        <v>149.5</v>
      </c>
      <c r="CQ172" s="2">
        <v>149.19999999999999</v>
      </c>
      <c r="CR172" s="2">
        <v>161.6</v>
      </c>
      <c r="CS172" s="2">
        <v>258.39999999999998</v>
      </c>
      <c r="CT172" s="2">
        <v>147</v>
      </c>
      <c r="CU172" s="2">
        <v>136.80000000000001</v>
      </c>
      <c r="CV172" s="2">
        <v>150.6</v>
      </c>
      <c r="CW172" s="2">
        <v>144.30000000000001</v>
      </c>
      <c r="CX172" s="2">
        <v>143.69999999999999</v>
      </c>
      <c r="CY172" s="2">
        <v>138.69999999999999</v>
      </c>
      <c r="CZ172" s="2">
        <v>130.69999999999999</v>
      </c>
      <c r="DA172" s="2">
        <v>137.1</v>
      </c>
      <c r="DB172" s="2">
        <v>130.5</v>
      </c>
      <c r="DC172" s="2">
        <v>137.9</v>
      </c>
      <c r="DD172" s="2">
        <v>155.19999999999999</v>
      </c>
      <c r="DE172" s="2">
        <v>233.3</v>
      </c>
      <c r="DF172" s="2">
        <v>139.9</v>
      </c>
      <c r="DG172" s="2">
        <v>127.1</v>
      </c>
      <c r="DH172" s="2">
        <v>139.9</v>
      </c>
      <c r="DI172" s="2">
        <v>133.80000000000001</v>
      </c>
      <c r="DJ172" s="2">
        <v>139.80000000000001</v>
      </c>
      <c r="DK172" s="2">
        <v>126.9</v>
      </c>
      <c r="DL172" s="2">
        <v>128.6</v>
      </c>
      <c r="DM172" s="2">
        <v>140.4</v>
      </c>
      <c r="DN172" s="2">
        <v>133.80000000000001</v>
      </c>
      <c r="DO172" s="2">
        <v>145.1</v>
      </c>
      <c r="DP172" s="2">
        <v>155.1</v>
      </c>
      <c r="DQ172" s="2">
        <v>226.9</v>
      </c>
      <c r="DR172" s="2">
        <v>150</v>
      </c>
      <c r="DS172" s="2">
        <v>135.19999999999999</v>
      </c>
      <c r="DT172" s="2">
        <v>145.4</v>
      </c>
      <c r="DU172" s="2">
        <v>148.19999999999999</v>
      </c>
      <c r="DV172" s="2">
        <v>138.1</v>
      </c>
      <c r="DW172" s="2">
        <v>132.19999999999999</v>
      </c>
      <c r="DX172" s="2">
        <v>139.30000000000001</v>
      </c>
      <c r="DY172" s="2">
        <v>140.1</v>
      </c>
      <c r="DZ172" s="2">
        <v>144.30000000000001</v>
      </c>
      <c r="EA172" s="2">
        <v>155.1</v>
      </c>
      <c r="EB172" s="2">
        <v>153.9</v>
      </c>
      <c r="EC172" s="2">
        <v>245.4</v>
      </c>
      <c r="ED172" s="2">
        <v>156.6</v>
      </c>
      <c r="EE172" s="2">
        <v>138.6</v>
      </c>
      <c r="EF172" s="2">
        <v>144</v>
      </c>
      <c r="EG172" s="2">
        <v>154.30000000000001</v>
      </c>
      <c r="EH172" s="2">
        <v>142.9</v>
      </c>
      <c r="EI172" s="2">
        <v>133.9</v>
      </c>
      <c r="EJ172" s="2">
        <v>148.69999999999999</v>
      </c>
      <c r="EK172" s="2">
        <v>146.5</v>
      </c>
      <c r="EL172" s="2">
        <v>147.5</v>
      </c>
      <c r="EM172" s="2">
        <v>157.6</v>
      </c>
      <c r="EN172" s="2">
        <v>164.2</v>
      </c>
      <c r="EO172" s="2">
        <v>256.10000000000002</v>
      </c>
      <c r="EP172" s="2">
        <v>154.9</v>
      </c>
      <c r="EQ172" s="2">
        <v>141.30000000000001</v>
      </c>
      <c r="ER172" s="2">
        <v>158.5</v>
      </c>
      <c r="ES172" s="2">
        <v>149.30000000000001</v>
      </c>
      <c r="ET172" s="2">
        <v>144.4</v>
      </c>
      <c r="EU172" s="2">
        <v>144.30000000000001</v>
      </c>
      <c r="EV172" s="2">
        <v>153.1</v>
      </c>
      <c r="EW172" s="2">
        <v>149.30000000000001</v>
      </c>
      <c r="EX172" s="2">
        <v>161.9</v>
      </c>
      <c r="EY172" s="2">
        <v>168.4</v>
      </c>
      <c r="EZ172" s="2">
        <v>182</v>
      </c>
      <c r="FA172" s="2">
        <v>281.3</v>
      </c>
      <c r="FB172" s="2">
        <v>170.8</v>
      </c>
      <c r="FC172" s="2">
        <v>156.5</v>
      </c>
      <c r="FD172" s="2">
        <v>170.2</v>
      </c>
      <c r="FE172" s="2">
        <v>166</v>
      </c>
      <c r="FF172" s="2">
        <v>158.69999999999999</v>
      </c>
      <c r="FG172" s="2">
        <v>162.80000000000001</v>
      </c>
      <c r="FH172" s="2">
        <v>164</v>
      </c>
      <c r="FI172" s="2">
        <v>169.3</v>
      </c>
      <c r="FJ172" s="2">
        <v>177.1</v>
      </c>
      <c r="FK172" s="2">
        <v>173</v>
      </c>
      <c r="FL172" s="2">
        <v>195</v>
      </c>
      <c r="FM172" s="2">
        <v>294.7</v>
      </c>
      <c r="FN172" s="2">
        <v>170.4</v>
      </c>
      <c r="FO172" s="2">
        <v>169.2</v>
      </c>
      <c r="FP172" s="2">
        <v>183.1</v>
      </c>
      <c r="FQ172" s="2">
        <v>180.3</v>
      </c>
      <c r="FR172" s="2">
        <v>180.5</v>
      </c>
      <c r="FS172" s="2">
        <v>172.3</v>
      </c>
      <c r="FT172" s="2">
        <v>178.3</v>
      </c>
      <c r="FU172" s="2">
        <v>190.7</v>
      </c>
      <c r="FV172" s="2">
        <v>184.7</v>
      </c>
      <c r="FW172" s="2">
        <v>200.1</v>
      </c>
      <c r="FX172" s="2">
        <v>216.7</v>
      </c>
      <c r="FY172" s="2">
        <v>313.5</v>
      </c>
      <c r="FZ172" s="2">
        <v>191.3</v>
      </c>
      <c r="GA172" s="2">
        <v>183.7</v>
      </c>
      <c r="GB172" s="2">
        <v>205.1</v>
      </c>
      <c r="GC172" s="2">
        <v>192.2</v>
      </c>
      <c r="GD172" s="2">
        <v>206.3</v>
      </c>
      <c r="GE172" s="2">
        <v>191.7</v>
      </c>
      <c r="GF172" s="2">
        <v>193.9</v>
      </c>
      <c r="GG172" s="2">
        <v>200.6</v>
      </c>
      <c r="GH172" s="2">
        <v>194.6</v>
      </c>
      <c r="GI172" s="2">
        <v>215.6</v>
      </c>
      <c r="GJ172" s="2">
        <v>230.3</v>
      </c>
      <c r="GK172" s="2">
        <v>352.9</v>
      </c>
      <c r="GL172" s="2">
        <v>216.5</v>
      </c>
      <c r="GM172" s="2">
        <v>201.7</v>
      </c>
      <c r="GN172" s="2">
        <v>214.3</v>
      </c>
      <c r="GO172" s="2">
        <v>215.1</v>
      </c>
      <c r="GP172" s="2">
        <v>220.4</v>
      </c>
      <c r="GQ172" s="2">
        <v>206.4</v>
      </c>
      <c r="GR172" s="2">
        <v>220.5</v>
      </c>
      <c r="GS172" s="2">
        <v>219.3</v>
      </c>
      <c r="GT172" s="2">
        <v>227</v>
      </c>
      <c r="GU172" s="2">
        <v>247.4</v>
      </c>
      <c r="GV172" s="2">
        <v>259.5</v>
      </c>
      <c r="GW172" s="2">
        <v>399</v>
      </c>
      <c r="GX172" s="2">
        <v>240.6</v>
      </c>
      <c r="GY172" s="2">
        <v>224.7</v>
      </c>
      <c r="GZ172" s="2">
        <v>251</v>
      </c>
      <c r="HA172" s="2">
        <v>244</v>
      </c>
      <c r="HB172" s="2">
        <v>239.4</v>
      </c>
      <c r="HC172" s="2">
        <v>230.2</v>
      </c>
      <c r="HD172" s="2">
        <v>252.7</v>
      </c>
      <c r="HE172" s="2">
        <v>242.5</v>
      </c>
      <c r="HF172" s="2">
        <v>258.2</v>
      </c>
      <c r="HG172" s="2">
        <v>276.89999999999998</v>
      </c>
      <c r="HH172" s="2">
        <v>283.7</v>
      </c>
      <c r="HI172" s="2">
        <v>443.6</v>
      </c>
      <c r="HJ172" s="2">
        <v>251.1</v>
      </c>
      <c r="HK172" s="2">
        <v>249.5</v>
      </c>
      <c r="HL172" s="2">
        <v>263.39999999999998</v>
      </c>
      <c r="HM172" s="2">
        <v>266.89999999999998</v>
      </c>
      <c r="HN172" s="2">
        <v>253.8</v>
      </c>
      <c r="HO172" s="2">
        <v>276.10000000000002</v>
      </c>
      <c r="HP172" s="2">
        <v>254.6</v>
      </c>
      <c r="HQ172" s="2">
        <v>277.10000000000002</v>
      </c>
      <c r="HR172" s="2">
        <v>287.89999999999998</v>
      </c>
      <c r="HS172" s="2">
        <v>291.89999999999998</v>
      </c>
      <c r="HT172" s="2">
        <v>313.8</v>
      </c>
      <c r="HU172" s="2">
        <v>481</v>
      </c>
      <c r="HV172" s="2">
        <v>294.39999999999998</v>
      </c>
      <c r="HW172" s="2">
        <v>267.39999999999998</v>
      </c>
      <c r="HX172" s="2">
        <v>304.3</v>
      </c>
      <c r="HY172" s="2">
        <v>289</v>
      </c>
      <c r="HZ172" s="2">
        <v>292.7</v>
      </c>
      <c r="IA172" s="2">
        <v>279.5</v>
      </c>
      <c r="IB172" s="2">
        <v>275.2</v>
      </c>
      <c r="IC172" s="2">
        <v>283.5</v>
      </c>
      <c r="ID172" s="2">
        <v>288.8</v>
      </c>
      <c r="IE172" s="2">
        <v>318.10000000000002</v>
      </c>
      <c r="IF172" s="2">
        <v>338</v>
      </c>
      <c r="IG172" s="2">
        <v>506.3</v>
      </c>
      <c r="IH172" s="2">
        <v>328.9</v>
      </c>
      <c r="II172" s="2">
        <v>296.60000000000002</v>
      </c>
      <c r="IJ172" s="2">
        <v>340.2</v>
      </c>
      <c r="IK172" s="2">
        <v>307.39999999999998</v>
      </c>
      <c r="IL172" s="2">
        <v>313.2</v>
      </c>
      <c r="IM172" s="2">
        <v>297.60000000000002</v>
      </c>
      <c r="IN172" s="2">
        <v>331.2</v>
      </c>
      <c r="IO172" s="2">
        <v>338.5</v>
      </c>
      <c r="IP172" s="2">
        <v>337.2</v>
      </c>
      <c r="IQ172" s="2">
        <v>375.7</v>
      </c>
      <c r="IR172" s="2">
        <v>400.9</v>
      </c>
      <c r="IS172" s="2">
        <v>557.79999999999995</v>
      </c>
      <c r="IT172" s="2">
        <v>384.8</v>
      </c>
      <c r="IU172" s="2">
        <v>336.4</v>
      </c>
      <c r="IV172" s="2">
        <v>365.1</v>
      </c>
      <c r="IW172" s="2">
        <v>378.8</v>
      </c>
      <c r="IX172" s="2">
        <v>366.8</v>
      </c>
      <c r="IY172" s="2">
        <v>356.7</v>
      </c>
      <c r="IZ172" s="2">
        <v>373.2</v>
      </c>
      <c r="JA172" s="2">
        <v>368.2</v>
      </c>
      <c r="JB172" s="2">
        <v>377.6</v>
      </c>
      <c r="JC172" s="2">
        <v>408.2</v>
      </c>
      <c r="JD172" s="2">
        <v>426.7</v>
      </c>
      <c r="JE172" s="2">
        <v>621.79999999999995</v>
      </c>
      <c r="JF172" s="2">
        <v>406</v>
      </c>
      <c r="JG172" s="2">
        <v>368.7</v>
      </c>
      <c r="JH172" s="2">
        <v>399.7</v>
      </c>
      <c r="JI172" s="2">
        <v>406.6</v>
      </c>
      <c r="JJ172" s="2">
        <v>378.8</v>
      </c>
      <c r="JK172" s="2">
        <v>382.8</v>
      </c>
      <c r="JL172" s="2">
        <v>406.3</v>
      </c>
      <c r="JM172" s="2">
        <v>402</v>
      </c>
      <c r="JN172" s="2">
        <v>409.9</v>
      </c>
      <c r="JO172" s="2">
        <v>442.4</v>
      </c>
      <c r="JP172" s="2">
        <v>446.3</v>
      </c>
      <c r="JQ172" s="2">
        <v>699.1</v>
      </c>
      <c r="JR172" s="2">
        <v>404.1</v>
      </c>
      <c r="JS172" s="2">
        <v>389.4</v>
      </c>
      <c r="JT172" s="2">
        <v>442.6</v>
      </c>
      <c r="JU172" s="2">
        <v>430.7</v>
      </c>
      <c r="JV172" s="2">
        <v>409</v>
      </c>
      <c r="JW172" s="2">
        <v>416.2</v>
      </c>
      <c r="JX172" s="2">
        <v>435.3</v>
      </c>
      <c r="JY172" s="2">
        <v>446.2</v>
      </c>
      <c r="JZ172" s="2">
        <v>459.7</v>
      </c>
      <c r="KA172" s="2">
        <v>469.5</v>
      </c>
      <c r="KB172" s="2">
        <v>504.1</v>
      </c>
      <c r="KC172" s="2">
        <v>744.6</v>
      </c>
      <c r="KD172" s="2">
        <v>462.2</v>
      </c>
      <c r="KE172" s="2">
        <v>432.8</v>
      </c>
      <c r="KF172" s="2">
        <v>486.3</v>
      </c>
      <c r="KG172" s="2">
        <v>480.6</v>
      </c>
      <c r="KH172" s="2">
        <v>479.8</v>
      </c>
      <c r="KI172" s="2">
        <v>482.6</v>
      </c>
      <c r="KJ172" s="2">
        <v>508</v>
      </c>
      <c r="KK172" s="2">
        <v>525.4</v>
      </c>
      <c r="KL172" s="2">
        <v>538.79999999999995</v>
      </c>
      <c r="KM172" s="2">
        <v>551.9</v>
      </c>
      <c r="KN172" s="2">
        <v>591</v>
      </c>
      <c r="KO172" s="2">
        <v>869.3</v>
      </c>
      <c r="KP172" s="2">
        <v>550.1</v>
      </c>
      <c r="KQ172" s="2">
        <v>519.6</v>
      </c>
      <c r="KR172" s="2">
        <v>577.1</v>
      </c>
      <c r="KS172" s="2">
        <v>557.70000000000005</v>
      </c>
      <c r="KT172" s="2">
        <v>540.4</v>
      </c>
      <c r="KU172" s="2">
        <v>522.9</v>
      </c>
      <c r="KV172" s="2">
        <v>547.79999999999995</v>
      </c>
      <c r="KW172" s="2">
        <v>564.4</v>
      </c>
      <c r="KX172" s="2">
        <v>598.79999999999995</v>
      </c>
      <c r="KY172" s="2">
        <v>612.79999999999995</v>
      </c>
      <c r="KZ172" s="2">
        <v>638.1</v>
      </c>
      <c r="LA172" s="2">
        <v>905.9</v>
      </c>
      <c r="LB172" s="2">
        <v>627.20000000000005</v>
      </c>
      <c r="LC172" s="2">
        <v>543.70000000000005</v>
      </c>
      <c r="LD172" s="2">
        <v>617.6</v>
      </c>
      <c r="LE172" s="2">
        <v>564.1</v>
      </c>
      <c r="LF172" s="2">
        <v>567</v>
      </c>
      <c r="LG172" s="2">
        <v>552.5</v>
      </c>
      <c r="LH172" s="2">
        <v>565.70000000000005</v>
      </c>
      <c r="LI172" s="2">
        <v>564.5</v>
      </c>
      <c r="LJ172" s="2">
        <v>584.5</v>
      </c>
      <c r="LK172" s="2">
        <v>688.9</v>
      </c>
      <c r="LL172" s="2">
        <v>704.9</v>
      </c>
      <c r="LM172" s="2">
        <v>1004.6</v>
      </c>
      <c r="LN172" s="2">
        <v>738</v>
      </c>
      <c r="LO172" s="2">
        <v>621.79999999999995</v>
      </c>
      <c r="LP172" s="2">
        <v>676.4</v>
      </c>
      <c r="LQ172" s="2">
        <v>670.2</v>
      </c>
      <c r="LR172" s="2">
        <v>665.5</v>
      </c>
      <c r="LS172" s="2">
        <v>646.70000000000005</v>
      </c>
      <c r="LT172" s="2">
        <v>657.3</v>
      </c>
      <c r="LU172" s="2">
        <v>672</v>
      </c>
      <c r="LV172" s="2">
        <v>678.4</v>
      </c>
      <c r="LW172" s="2">
        <v>716.6</v>
      </c>
      <c r="LX172" s="2">
        <v>752.6</v>
      </c>
      <c r="LY172" s="2">
        <v>1029.8</v>
      </c>
      <c r="LZ172" s="2">
        <v>738.2</v>
      </c>
      <c r="MA172" s="2">
        <v>627.5</v>
      </c>
      <c r="MB172" s="2">
        <v>710.2</v>
      </c>
      <c r="MC172" s="2">
        <v>699.5</v>
      </c>
      <c r="MD172" s="2">
        <v>674.8</v>
      </c>
      <c r="ME172" s="2">
        <v>659.2</v>
      </c>
      <c r="MF172" s="2">
        <v>689.1</v>
      </c>
      <c r="MG172" s="2">
        <v>692.8</v>
      </c>
      <c r="MH172" s="2">
        <v>725</v>
      </c>
      <c r="MI172" s="2">
        <v>760.1</v>
      </c>
      <c r="MJ172" s="2">
        <v>793.1</v>
      </c>
      <c r="MK172" s="2">
        <v>1142.9000000000001</v>
      </c>
      <c r="ML172" s="2">
        <v>778.1</v>
      </c>
      <c r="MM172" s="2">
        <v>677</v>
      </c>
      <c r="MN172" s="2">
        <v>747.2</v>
      </c>
      <c r="MO172" s="2">
        <v>760.8</v>
      </c>
      <c r="MP172" s="2">
        <v>707.7</v>
      </c>
    </row>
    <row r="173" spans="1:354" x14ac:dyDescent="0.25">
      <c r="A173" t="s">
        <v>171</v>
      </c>
      <c r="B173" s="12" t="s">
        <v>391</v>
      </c>
      <c r="C173" t="s">
        <v>218</v>
      </c>
      <c r="D173" t="str">
        <f t="shared" si="2"/>
        <v>Other specialised food retailing</v>
      </c>
      <c r="E173" s="2">
        <v>149.6</v>
      </c>
      <c r="F173" s="2">
        <v>149.69999999999999</v>
      </c>
      <c r="G173" s="2">
        <v>149</v>
      </c>
      <c r="H173" s="2">
        <v>153.5</v>
      </c>
      <c r="I173" s="2">
        <v>147.30000000000001</v>
      </c>
      <c r="J173" s="2">
        <v>151.80000000000001</v>
      </c>
      <c r="K173" s="2">
        <v>157.30000000000001</v>
      </c>
      <c r="L173" s="2">
        <v>156.5</v>
      </c>
      <c r="M173" s="2">
        <v>182.3</v>
      </c>
      <c r="N173" s="2">
        <v>151.9</v>
      </c>
      <c r="O173" s="2">
        <v>146.69999999999999</v>
      </c>
      <c r="P173" s="2">
        <v>160.30000000000001</v>
      </c>
      <c r="Q173" s="2">
        <v>148.1</v>
      </c>
      <c r="R173" s="2">
        <v>152.4</v>
      </c>
      <c r="S173" s="2">
        <v>151.6</v>
      </c>
      <c r="T173" s="2">
        <v>159.5</v>
      </c>
      <c r="U173" s="2">
        <v>159.1</v>
      </c>
      <c r="V173" s="2">
        <v>157.69999999999999</v>
      </c>
      <c r="W173" s="2">
        <v>156.4</v>
      </c>
      <c r="X173" s="2">
        <v>159.6</v>
      </c>
      <c r="Y173" s="2">
        <v>184.3</v>
      </c>
      <c r="Z173" s="2">
        <v>157.6</v>
      </c>
      <c r="AA173" s="2">
        <v>157.1</v>
      </c>
      <c r="AB173" s="2">
        <v>163</v>
      </c>
      <c r="AC173" s="2">
        <v>155.9</v>
      </c>
      <c r="AD173" s="2">
        <v>165.9</v>
      </c>
      <c r="AE173" s="2">
        <v>156.69999999999999</v>
      </c>
      <c r="AF173" s="2">
        <v>158.1</v>
      </c>
      <c r="AG173" s="2">
        <v>165.5</v>
      </c>
      <c r="AH173" s="2">
        <v>158.4</v>
      </c>
      <c r="AI173" s="2">
        <v>167.5</v>
      </c>
      <c r="AJ173" s="2">
        <v>172.6</v>
      </c>
      <c r="AK173" s="2">
        <v>188.6</v>
      </c>
      <c r="AL173" s="2">
        <v>172</v>
      </c>
      <c r="AM173" s="2">
        <v>160.4</v>
      </c>
      <c r="AN173" s="2">
        <v>170.1</v>
      </c>
      <c r="AO173" s="2">
        <v>169.4</v>
      </c>
      <c r="AP173" s="2">
        <v>179.8</v>
      </c>
      <c r="AQ173" s="2">
        <v>166.2</v>
      </c>
      <c r="AR173" s="2">
        <v>180.4</v>
      </c>
      <c r="AS173" s="2">
        <v>186.7</v>
      </c>
      <c r="AT173" s="2">
        <v>179.7</v>
      </c>
      <c r="AU173" s="2">
        <v>197.6</v>
      </c>
      <c r="AV173" s="2">
        <v>200.3</v>
      </c>
      <c r="AW173" s="2">
        <v>220.1</v>
      </c>
      <c r="AX173" s="2">
        <v>198</v>
      </c>
      <c r="AY173" s="2">
        <v>180.1</v>
      </c>
      <c r="AZ173" s="2">
        <v>191.3</v>
      </c>
      <c r="BA173" s="2">
        <v>192.6</v>
      </c>
      <c r="BB173" s="2">
        <v>204.4</v>
      </c>
      <c r="BC173" s="2">
        <v>192.3</v>
      </c>
      <c r="BD173" s="2">
        <v>201.6</v>
      </c>
      <c r="BE173" s="2">
        <v>205.4</v>
      </c>
      <c r="BF173" s="2">
        <v>200.8</v>
      </c>
      <c r="BG173" s="2">
        <v>211.6</v>
      </c>
      <c r="BH173" s="2">
        <v>208.2</v>
      </c>
      <c r="BI173" s="2">
        <v>239.3</v>
      </c>
      <c r="BJ173" s="2">
        <v>210.7</v>
      </c>
      <c r="BK173" s="2">
        <v>199.3</v>
      </c>
      <c r="BL173" s="2">
        <v>203.5</v>
      </c>
      <c r="BM173" s="2">
        <v>209.1</v>
      </c>
      <c r="BN173" s="2">
        <v>212.9</v>
      </c>
      <c r="BO173" s="2">
        <v>207.6</v>
      </c>
      <c r="BP173" s="2">
        <v>222.9</v>
      </c>
      <c r="BQ173" s="2">
        <v>217.1</v>
      </c>
      <c r="BR173" s="2">
        <v>217.5</v>
      </c>
      <c r="BS173" s="2">
        <v>226.7</v>
      </c>
      <c r="BT173" s="2">
        <v>219.3</v>
      </c>
      <c r="BU173" s="2">
        <v>254.7</v>
      </c>
      <c r="BV173" s="2">
        <v>219</v>
      </c>
      <c r="BW173" s="2">
        <v>211.6</v>
      </c>
      <c r="BX173" s="2">
        <v>228.3</v>
      </c>
      <c r="BY173" s="2">
        <v>219.6</v>
      </c>
      <c r="BZ173" s="2">
        <v>222.7</v>
      </c>
      <c r="CA173" s="2">
        <v>224</v>
      </c>
      <c r="CB173" s="2">
        <v>227.8</v>
      </c>
      <c r="CC173" s="2">
        <v>233.1</v>
      </c>
      <c r="CD173" s="2">
        <v>237.5</v>
      </c>
      <c r="CE173" s="2">
        <v>240.4</v>
      </c>
      <c r="CF173" s="2">
        <v>238.9</v>
      </c>
      <c r="CG173" s="2">
        <v>280.39999999999998</v>
      </c>
      <c r="CH173" s="2">
        <v>244.7</v>
      </c>
      <c r="CI173" s="2">
        <v>226.9</v>
      </c>
      <c r="CJ173" s="2">
        <v>248.3</v>
      </c>
      <c r="CK173" s="2">
        <v>237.6</v>
      </c>
      <c r="CL173" s="2">
        <v>247.5</v>
      </c>
      <c r="CM173" s="2">
        <v>250.4</v>
      </c>
      <c r="CN173" s="2">
        <v>246.9</v>
      </c>
      <c r="CO173" s="2">
        <v>252.2</v>
      </c>
      <c r="CP173" s="2">
        <v>252.6</v>
      </c>
      <c r="CQ173" s="2">
        <v>257.60000000000002</v>
      </c>
      <c r="CR173" s="2">
        <v>263.89999999999998</v>
      </c>
      <c r="CS173" s="2">
        <v>308.7</v>
      </c>
      <c r="CT173" s="2">
        <v>274.10000000000002</v>
      </c>
      <c r="CU173" s="2">
        <v>254.8</v>
      </c>
      <c r="CV173" s="2">
        <v>280.3</v>
      </c>
      <c r="CW173" s="2">
        <v>266.39999999999998</v>
      </c>
      <c r="CX173" s="2">
        <v>276.89999999999998</v>
      </c>
      <c r="CY173" s="2">
        <v>282.60000000000002</v>
      </c>
      <c r="CZ173" s="2">
        <v>278.2</v>
      </c>
      <c r="DA173" s="2">
        <v>288.2</v>
      </c>
      <c r="DB173" s="2">
        <v>266.39999999999998</v>
      </c>
      <c r="DC173" s="2">
        <v>280.8</v>
      </c>
      <c r="DD173" s="2">
        <v>284.10000000000002</v>
      </c>
      <c r="DE173" s="2">
        <v>314</v>
      </c>
      <c r="DF173" s="2">
        <v>281.60000000000002</v>
      </c>
      <c r="DG173" s="2">
        <v>257.7</v>
      </c>
      <c r="DH173" s="2">
        <v>279.7</v>
      </c>
      <c r="DI173" s="2">
        <v>270.60000000000002</v>
      </c>
      <c r="DJ173" s="2">
        <v>282.5</v>
      </c>
      <c r="DK173" s="2">
        <v>271.3</v>
      </c>
      <c r="DL173" s="2">
        <v>283.5</v>
      </c>
      <c r="DM173" s="2">
        <v>292.10000000000002</v>
      </c>
      <c r="DN173" s="2">
        <v>275.10000000000002</v>
      </c>
      <c r="DO173" s="2">
        <v>295.8</v>
      </c>
      <c r="DP173" s="2">
        <v>293.3</v>
      </c>
      <c r="DQ173" s="2">
        <v>327.2</v>
      </c>
      <c r="DR173" s="2">
        <v>297.89999999999998</v>
      </c>
      <c r="DS173" s="2">
        <v>281.5</v>
      </c>
      <c r="DT173" s="2">
        <v>297.89999999999998</v>
      </c>
      <c r="DU173" s="2">
        <v>299.3</v>
      </c>
      <c r="DV173" s="2">
        <v>303.7</v>
      </c>
      <c r="DW173" s="2">
        <v>284.10000000000002</v>
      </c>
      <c r="DX173" s="2">
        <v>298.60000000000002</v>
      </c>
      <c r="DY173" s="2">
        <v>293</v>
      </c>
      <c r="DZ173" s="2">
        <v>293.39999999999998</v>
      </c>
      <c r="EA173" s="2">
        <v>307.3</v>
      </c>
      <c r="EB173" s="2">
        <v>297.2</v>
      </c>
      <c r="EC173" s="2">
        <v>347.4</v>
      </c>
      <c r="ED173" s="2">
        <v>299.60000000000002</v>
      </c>
      <c r="EE173" s="2">
        <v>278.39999999999998</v>
      </c>
      <c r="EF173" s="2">
        <v>293.39999999999998</v>
      </c>
      <c r="EG173" s="2">
        <v>298.3</v>
      </c>
      <c r="EH173" s="2">
        <v>293.10000000000002</v>
      </c>
      <c r="EI173" s="2">
        <v>287.60000000000002</v>
      </c>
      <c r="EJ173" s="2">
        <v>304.3</v>
      </c>
      <c r="EK173" s="2">
        <v>291.39999999999998</v>
      </c>
      <c r="EL173" s="2">
        <v>296.39999999999998</v>
      </c>
      <c r="EM173" s="2">
        <v>303.39999999999998</v>
      </c>
      <c r="EN173" s="2">
        <v>303.2</v>
      </c>
      <c r="EO173" s="2">
        <v>357.7</v>
      </c>
      <c r="EP173" s="2">
        <v>312.8</v>
      </c>
      <c r="EQ173" s="2">
        <v>293</v>
      </c>
      <c r="ER173" s="2">
        <v>329</v>
      </c>
      <c r="ES173" s="2">
        <v>310.5</v>
      </c>
      <c r="ET173" s="2">
        <v>309.60000000000002</v>
      </c>
      <c r="EU173" s="2">
        <v>297.7</v>
      </c>
      <c r="EV173" s="2">
        <v>301</v>
      </c>
      <c r="EW173" s="2">
        <v>307.39999999999998</v>
      </c>
      <c r="EX173" s="2">
        <v>312.60000000000002</v>
      </c>
      <c r="EY173" s="2">
        <v>338.2</v>
      </c>
      <c r="EZ173" s="2">
        <v>333.6</v>
      </c>
      <c r="FA173" s="2">
        <v>396.6</v>
      </c>
      <c r="FB173" s="2">
        <v>357.5</v>
      </c>
      <c r="FC173" s="2">
        <v>338.2</v>
      </c>
      <c r="FD173" s="2">
        <v>363.7</v>
      </c>
      <c r="FE173" s="2">
        <v>361.2</v>
      </c>
      <c r="FF173" s="2">
        <v>360.8</v>
      </c>
      <c r="FG173" s="2">
        <v>353.2</v>
      </c>
      <c r="FH173" s="2">
        <v>363.1</v>
      </c>
      <c r="FI173" s="2">
        <v>380.8</v>
      </c>
      <c r="FJ173" s="2">
        <v>372.7</v>
      </c>
      <c r="FK173" s="2">
        <v>394.7</v>
      </c>
      <c r="FL173" s="2">
        <v>410.6</v>
      </c>
      <c r="FM173" s="2">
        <v>461.4</v>
      </c>
      <c r="FN173" s="2">
        <v>374.4</v>
      </c>
      <c r="FO173" s="2">
        <v>366</v>
      </c>
      <c r="FP173" s="2">
        <v>369.4</v>
      </c>
      <c r="FQ173" s="2">
        <v>370.6</v>
      </c>
      <c r="FR173" s="2">
        <v>377.7</v>
      </c>
      <c r="FS173" s="2">
        <v>373.5</v>
      </c>
      <c r="FT173" s="2">
        <v>377.7</v>
      </c>
      <c r="FU173" s="2">
        <v>379.9</v>
      </c>
      <c r="FV173" s="2">
        <v>361.2</v>
      </c>
      <c r="FW173" s="2">
        <v>382.7</v>
      </c>
      <c r="FX173" s="2">
        <v>378.3</v>
      </c>
      <c r="FY173" s="2">
        <v>426.8</v>
      </c>
      <c r="FZ173" s="2">
        <v>372.8</v>
      </c>
      <c r="GA173" s="2">
        <v>339.9</v>
      </c>
      <c r="GB173" s="2">
        <v>363.4</v>
      </c>
      <c r="GC173" s="2">
        <v>373.6</v>
      </c>
      <c r="GD173" s="2">
        <v>375.5</v>
      </c>
      <c r="GE173" s="2">
        <v>361.5</v>
      </c>
      <c r="GF173" s="2">
        <v>425.8</v>
      </c>
      <c r="GG173" s="2">
        <v>421.2</v>
      </c>
      <c r="GH173" s="2">
        <v>417.1</v>
      </c>
      <c r="GI173" s="2">
        <v>441.5</v>
      </c>
      <c r="GJ173" s="2">
        <v>432.3</v>
      </c>
      <c r="GK173" s="2">
        <v>507.8</v>
      </c>
      <c r="GL173" s="2">
        <v>476.9</v>
      </c>
      <c r="GM173" s="2">
        <v>432.2</v>
      </c>
      <c r="GN173" s="2">
        <v>451.5</v>
      </c>
      <c r="GO173" s="2">
        <v>454.9</v>
      </c>
      <c r="GP173" s="2">
        <v>455.7</v>
      </c>
      <c r="GQ173" s="2">
        <v>440.2</v>
      </c>
      <c r="GR173" s="2">
        <v>461.9</v>
      </c>
      <c r="GS173" s="2">
        <v>448.2</v>
      </c>
      <c r="GT173" s="2">
        <v>460.7</v>
      </c>
      <c r="GU173" s="2">
        <v>475</v>
      </c>
      <c r="GV173" s="2">
        <v>445.9</v>
      </c>
      <c r="GW173" s="2">
        <v>541.70000000000005</v>
      </c>
      <c r="GX173" s="2">
        <v>465.7</v>
      </c>
      <c r="GY173" s="2">
        <v>436.9</v>
      </c>
      <c r="GZ173" s="2">
        <v>474.9</v>
      </c>
      <c r="HA173" s="2">
        <v>483.9</v>
      </c>
      <c r="HB173" s="2">
        <v>462.3</v>
      </c>
      <c r="HC173" s="2">
        <v>455.8</v>
      </c>
      <c r="HD173" s="2">
        <v>493.5</v>
      </c>
      <c r="HE173" s="2">
        <v>484</v>
      </c>
      <c r="HF173" s="2">
        <v>485.8</v>
      </c>
      <c r="HG173" s="2">
        <v>511</v>
      </c>
      <c r="HH173" s="2">
        <v>493</v>
      </c>
      <c r="HI173" s="2">
        <v>611.6</v>
      </c>
      <c r="HJ173" s="2">
        <v>444</v>
      </c>
      <c r="HK173" s="2">
        <v>418.9</v>
      </c>
      <c r="HL173" s="2">
        <v>439.1</v>
      </c>
      <c r="HM173" s="2">
        <v>401.8</v>
      </c>
      <c r="HN173" s="2">
        <v>398</v>
      </c>
      <c r="HO173" s="2">
        <v>396.3</v>
      </c>
      <c r="HP173" s="2">
        <v>410.8</v>
      </c>
      <c r="HQ173" s="2">
        <v>419.2</v>
      </c>
      <c r="HR173" s="2">
        <v>420.8</v>
      </c>
      <c r="HS173" s="2">
        <v>394.1</v>
      </c>
      <c r="HT173" s="2">
        <v>389.8</v>
      </c>
      <c r="HU173" s="2">
        <v>464.5</v>
      </c>
      <c r="HV173" s="2">
        <v>395.5</v>
      </c>
      <c r="HW173" s="2">
        <v>375.7</v>
      </c>
      <c r="HX173" s="2">
        <v>422.5</v>
      </c>
      <c r="HY173" s="2">
        <v>428.8</v>
      </c>
      <c r="HZ173" s="2">
        <v>416.8</v>
      </c>
      <c r="IA173" s="2">
        <v>414.3</v>
      </c>
      <c r="IB173" s="2">
        <v>427.4</v>
      </c>
      <c r="IC173" s="2">
        <v>437.3</v>
      </c>
      <c r="ID173" s="2">
        <v>430.1</v>
      </c>
      <c r="IE173" s="2">
        <v>474.8</v>
      </c>
      <c r="IF173" s="2">
        <v>485.5</v>
      </c>
      <c r="IG173" s="2">
        <v>559.4</v>
      </c>
      <c r="IH173" s="2">
        <v>515.29999999999995</v>
      </c>
      <c r="II173" s="2">
        <v>468.9</v>
      </c>
      <c r="IJ173" s="2">
        <v>504</v>
      </c>
      <c r="IK173" s="2">
        <v>491.1</v>
      </c>
      <c r="IL173" s="2">
        <v>515.79999999999995</v>
      </c>
      <c r="IM173" s="2">
        <v>482.6</v>
      </c>
      <c r="IN173" s="2">
        <v>528.79999999999995</v>
      </c>
      <c r="IO173" s="2">
        <v>523.1</v>
      </c>
      <c r="IP173" s="2">
        <v>527.1</v>
      </c>
      <c r="IQ173" s="2">
        <v>524</v>
      </c>
      <c r="IR173" s="2">
        <v>518.29999999999995</v>
      </c>
      <c r="IS173" s="2">
        <v>598</v>
      </c>
      <c r="IT173" s="2">
        <v>503.2</v>
      </c>
      <c r="IU173" s="2">
        <v>458.8</v>
      </c>
      <c r="IV173" s="2">
        <v>490.6</v>
      </c>
      <c r="IW173" s="2">
        <v>475.1</v>
      </c>
      <c r="IX173" s="2">
        <v>474.3</v>
      </c>
      <c r="IY173" s="2">
        <v>448.8</v>
      </c>
      <c r="IZ173" s="2">
        <v>497.8</v>
      </c>
      <c r="JA173" s="2">
        <v>500.9</v>
      </c>
      <c r="JB173" s="2">
        <v>504.2</v>
      </c>
      <c r="JC173" s="2">
        <v>520.6</v>
      </c>
      <c r="JD173" s="2">
        <v>516.5</v>
      </c>
      <c r="JE173" s="2">
        <v>590.79999999999995</v>
      </c>
      <c r="JF173" s="2">
        <v>534.4</v>
      </c>
      <c r="JG173" s="2">
        <v>494.9</v>
      </c>
      <c r="JH173" s="2">
        <v>522.20000000000005</v>
      </c>
      <c r="JI173" s="2">
        <v>540.70000000000005</v>
      </c>
      <c r="JJ173" s="2">
        <v>513.5</v>
      </c>
      <c r="JK173" s="2">
        <v>508.3</v>
      </c>
      <c r="JL173" s="2">
        <v>517.20000000000005</v>
      </c>
      <c r="JM173" s="2">
        <v>512.1</v>
      </c>
      <c r="JN173" s="2">
        <v>515.79999999999995</v>
      </c>
      <c r="JO173" s="2">
        <v>543.20000000000005</v>
      </c>
      <c r="JP173" s="2">
        <v>551.9</v>
      </c>
      <c r="JQ173" s="2">
        <v>651.5</v>
      </c>
      <c r="JR173" s="2">
        <v>544.20000000000005</v>
      </c>
      <c r="JS173" s="2">
        <v>510.5</v>
      </c>
      <c r="JT173" s="2">
        <v>567.6</v>
      </c>
      <c r="JU173" s="2">
        <v>564.5</v>
      </c>
      <c r="JV173" s="2">
        <v>539.1</v>
      </c>
      <c r="JW173" s="2">
        <v>531.4</v>
      </c>
      <c r="JX173" s="2">
        <v>545.1</v>
      </c>
      <c r="JY173" s="2">
        <v>553.9</v>
      </c>
      <c r="JZ173" s="2">
        <v>555</v>
      </c>
      <c r="KA173" s="2">
        <v>591.4</v>
      </c>
      <c r="KB173" s="2">
        <v>593.9</v>
      </c>
      <c r="KC173" s="2">
        <v>697.2</v>
      </c>
      <c r="KD173" s="2">
        <v>604.4</v>
      </c>
      <c r="KE173" s="2">
        <v>570.6</v>
      </c>
      <c r="KF173" s="2">
        <v>626.29999999999995</v>
      </c>
      <c r="KG173" s="2">
        <v>594.79999999999995</v>
      </c>
      <c r="KH173" s="2">
        <v>593.29999999999995</v>
      </c>
      <c r="KI173" s="2">
        <v>575.6</v>
      </c>
      <c r="KJ173" s="2">
        <v>573</v>
      </c>
      <c r="KK173" s="2">
        <v>589.9</v>
      </c>
      <c r="KL173" s="2">
        <v>586.29999999999995</v>
      </c>
      <c r="KM173" s="2">
        <v>630.1</v>
      </c>
      <c r="KN173" s="2">
        <v>635.20000000000005</v>
      </c>
      <c r="KO173" s="2">
        <v>742.9</v>
      </c>
      <c r="KP173" s="2">
        <v>662.3</v>
      </c>
      <c r="KQ173" s="2">
        <v>628</v>
      </c>
      <c r="KR173" s="2">
        <v>682.9</v>
      </c>
      <c r="KS173" s="2">
        <v>687.2</v>
      </c>
      <c r="KT173" s="2">
        <v>676.9</v>
      </c>
      <c r="KU173" s="2">
        <v>649</v>
      </c>
      <c r="KV173" s="2">
        <v>688.9</v>
      </c>
      <c r="KW173" s="2">
        <v>701.3</v>
      </c>
      <c r="KX173" s="2">
        <v>681.6</v>
      </c>
      <c r="KY173" s="2">
        <v>697.8</v>
      </c>
      <c r="KZ173" s="2">
        <v>685</v>
      </c>
      <c r="LA173" s="2">
        <v>809.2</v>
      </c>
      <c r="LB173" s="2">
        <v>631.29999999999995</v>
      </c>
      <c r="LC173" s="2">
        <v>615.70000000000005</v>
      </c>
      <c r="LD173" s="2">
        <v>642</v>
      </c>
      <c r="LE173" s="2">
        <v>602.70000000000005</v>
      </c>
      <c r="LF173" s="2">
        <v>617.29999999999995</v>
      </c>
      <c r="LG173" s="2">
        <v>585.79999999999995</v>
      </c>
      <c r="LH173" s="2">
        <v>632.4</v>
      </c>
      <c r="LI173" s="2">
        <v>655.5</v>
      </c>
      <c r="LJ173" s="2">
        <v>653.5</v>
      </c>
      <c r="LK173" s="2">
        <v>680.8</v>
      </c>
      <c r="LL173" s="2">
        <v>679.7</v>
      </c>
      <c r="LM173" s="2">
        <v>842.6</v>
      </c>
      <c r="LN173" s="2">
        <v>634.4</v>
      </c>
      <c r="LO173" s="2">
        <v>607</v>
      </c>
      <c r="LP173" s="2">
        <v>666.4</v>
      </c>
      <c r="LQ173" s="2">
        <v>665.4</v>
      </c>
      <c r="LR173" s="2">
        <v>646.5</v>
      </c>
      <c r="LS173" s="2">
        <v>626.79999999999995</v>
      </c>
      <c r="LT173" s="2">
        <v>632.79999999999995</v>
      </c>
      <c r="LU173" s="2">
        <v>648.5</v>
      </c>
      <c r="LV173" s="2">
        <v>641.6</v>
      </c>
      <c r="LW173" s="2">
        <v>683</v>
      </c>
      <c r="LX173" s="2">
        <v>709.3</v>
      </c>
      <c r="LY173" s="2">
        <v>919.3</v>
      </c>
      <c r="LZ173" s="2">
        <v>632.79999999999995</v>
      </c>
      <c r="MA173" s="2">
        <v>578.9</v>
      </c>
      <c r="MB173" s="2">
        <v>633.20000000000005</v>
      </c>
      <c r="MC173" s="2">
        <v>626.4</v>
      </c>
      <c r="MD173" s="2">
        <v>621.79999999999995</v>
      </c>
      <c r="ME173" s="2">
        <v>589.6</v>
      </c>
      <c r="MF173" s="2">
        <v>601.5</v>
      </c>
      <c r="MG173" s="2">
        <v>604</v>
      </c>
      <c r="MH173" s="2">
        <v>608.9</v>
      </c>
      <c r="MI173" s="2">
        <v>647.4</v>
      </c>
      <c r="MJ173" s="2">
        <v>656.8</v>
      </c>
      <c r="MK173" s="2">
        <v>841.7</v>
      </c>
      <c r="ML173" s="2">
        <v>637.5</v>
      </c>
      <c r="MM173" s="2">
        <v>613.20000000000005</v>
      </c>
      <c r="MN173" s="2">
        <v>652.1</v>
      </c>
      <c r="MO173" s="2">
        <v>667.4</v>
      </c>
      <c r="MP173" s="2">
        <v>645.1</v>
      </c>
    </row>
    <row r="174" spans="1:354" x14ac:dyDescent="0.25">
      <c r="A174" t="s">
        <v>172</v>
      </c>
      <c r="B174" s="12" t="s">
        <v>392</v>
      </c>
      <c r="C174" t="s">
        <v>218</v>
      </c>
      <c r="D174" t="str">
        <f t="shared" si="2"/>
        <v>Food retailing</v>
      </c>
      <c r="E174" s="2">
        <v>1162.5999999999999</v>
      </c>
      <c r="F174" s="2">
        <v>1150.9000000000001</v>
      </c>
      <c r="G174" s="2">
        <v>1160</v>
      </c>
      <c r="H174" s="2">
        <v>1206.4000000000001</v>
      </c>
      <c r="I174" s="2">
        <v>1152.5</v>
      </c>
      <c r="J174" s="2">
        <v>1189.0999999999999</v>
      </c>
      <c r="K174" s="2">
        <v>1247.4000000000001</v>
      </c>
      <c r="L174" s="2">
        <v>1280.7</v>
      </c>
      <c r="M174" s="2">
        <v>1483.7</v>
      </c>
      <c r="N174" s="2">
        <v>1202.8</v>
      </c>
      <c r="O174" s="2">
        <v>1224.2</v>
      </c>
      <c r="P174" s="2">
        <v>1332.4</v>
      </c>
      <c r="Q174" s="2">
        <v>1270.9000000000001</v>
      </c>
      <c r="R174" s="2">
        <v>1251.7</v>
      </c>
      <c r="S174" s="2">
        <v>1269.3</v>
      </c>
      <c r="T174" s="2">
        <v>1292.8</v>
      </c>
      <c r="U174" s="2">
        <v>1337</v>
      </c>
      <c r="V174" s="2">
        <v>1322.8</v>
      </c>
      <c r="W174" s="2">
        <v>1355.4</v>
      </c>
      <c r="X174" s="2">
        <v>1410.9</v>
      </c>
      <c r="Y174" s="2">
        <v>1642.3</v>
      </c>
      <c r="Z174" s="2">
        <v>1314.5</v>
      </c>
      <c r="AA174" s="2">
        <v>1335.4</v>
      </c>
      <c r="AB174" s="2">
        <v>1388.8</v>
      </c>
      <c r="AC174" s="2">
        <v>1346.5</v>
      </c>
      <c r="AD174" s="2">
        <v>1404.3</v>
      </c>
      <c r="AE174" s="2">
        <v>1367.6</v>
      </c>
      <c r="AF174" s="2">
        <v>1361.6</v>
      </c>
      <c r="AG174" s="2">
        <v>1436.7</v>
      </c>
      <c r="AH174" s="2">
        <v>1355.6</v>
      </c>
      <c r="AI174" s="2">
        <v>1462.7</v>
      </c>
      <c r="AJ174" s="2">
        <v>1501.4</v>
      </c>
      <c r="AK174" s="2">
        <v>1686.6</v>
      </c>
      <c r="AL174" s="2">
        <v>1484.7</v>
      </c>
      <c r="AM174" s="2">
        <v>1397</v>
      </c>
      <c r="AN174" s="2">
        <v>1495</v>
      </c>
      <c r="AO174" s="2">
        <v>1474.9</v>
      </c>
      <c r="AP174" s="2">
        <v>1556.8</v>
      </c>
      <c r="AQ174" s="2">
        <v>1453.7</v>
      </c>
      <c r="AR174" s="2">
        <v>1558.6</v>
      </c>
      <c r="AS174" s="2">
        <v>1585.7</v>
      </c>
      <c r="AT174" s="2">
        <v>1518</v>
      </c>
      <c r="AU174" s="2">
        <v>1655.7</v>
      </c>
      <c r="AV174" s="2">
        <v>1667.3</v>
      </c>
      <c r="AW174" s="2">
        <v>1867.3</v>
      </c>
      <c r="AX174" s="2">
        <v>1674.4</v>
      </c>
      <c r="AY174" s="2">
        <v>1558.5</v>
      </c>
      <c r="AZ174" s="2">
        <v>1676.6</v>
      </c>
      <c r="BA174" s="2">
        <v>1643.7</v>
      </c>
      <c r="BB174" s="2">
        <v>1746.5</v>
      </c>
      <c r="BC174" s="2">
        <v>1638.5</v>
      </c>
      <c r="BD174" s="2">
        <v>1721.8</v>
      </c>
      <c r="BE174" s="2">
        <v>1720.9</v>
      </c>
      <c r="BF174" s="2">
        <v>1705.7</v>
      </c>
      <c r="BG174" s="2">
        <v>1816.4</v>
      </c>
      <c r="BH174" s="2">
        <v>1774.7</v>
      </c>
      <c r="BI174" s="2">
        <v>2073.6</v>
      </c>
      <c r="BJ174" s="2">
        <v>1830.7</v>
      </c>
      <c r="BK174" s="2">
        <v>1710.1</v>
      </c>
      <c r="BL174" s="2">
        <v>1791</v>
      </c>
      <c r="BM174" s="2">
        <v>1824.4</v>
      </c>
      <c r="BN174" s="2">
        <v>1823.3</v>
      </c>
      <c r="BO174" s="2">
        <v>1761.9</v>
      </c>
      <c r="BP174" s="2">
        <v>1856.9</v>
      </c>
      <c r="BQ174" s="2">
        <v>1821</v>
      </c>
      <c r="BR174" s="2">
        <v>1830</v>
      </c>
      <c r="BS174" s="2">
        <v>1942.4</v>
      </c>
      <c r="BT174" s="2">
        <v>1885.9</v>
      </c>
      <c r="BU174" s="2">
        <v>2272.4</v>
      </c>
      <c r="BV174" s="2">
        <v>1885.1</v>
      </c>
      <c r="BW174" s="2">
        <v>1845.2</v>
      </c>
      <c r="BX174" s="2">
        <v>2021.6</v>
      </c>
      <c r="BY174" s="2">
        <v>1937.5</v>
      </c>
      <c r="BZ174" s="2">
        <v>1907</v>
      </c>
      <c r="CA174" s="2">
        <v>1925.7</v>
      </c>
      <c r="CB174" s="2">
        <v>1932.6</v>
      </c>
      <c r="CC174" s="2">
        <v>1977.6</v>
      </c>
      <c r="CD174" s="2">
        <v>2035.2</v>
      </c>
      <c r="CE174" s="2">
        <v>2050.6999999999998</v>
      </c>
      <c r="CF174" s="2">
        <v>2109.5</v>
      </c>
      <c r="CG174" s="2">
        <v>2549.6999999999998</v>
      </c>
      <c r="CH174" s="2">
        <v>2056.1</v>
      </c>
      <c r="CI174" s="2">
        <v>1990.2</v>
      </c>
      <c r="CJ174" s="2">
        <v>2261.1999999999998</v>
      </c>
      <c r="CK174" s="2">
        <v>2104.6</v>
      </c>
      <c r="CL174" s="2">
        <v>2139</v>
      </c>
      <c r="CM174" s="2">
        <v>2170.3000000000002</v>
      </c>
      <c r="CN174" s="2">
        <v>2163.1</v>
      </c>
      <c r="CO174" s="2">
        <v>2255.1</v>
      </c>
      <c r="CP174" s="2">
        <v>2262.6</v>
      </c>
      <c r="CQ174" s="2">
        <v>2221.6999999999998</v>
      </c>
      <c r="CR174" s="2">
        <v>2327.5</v>
      </c>
      <c r="CS174" s="2">
        <v>2788.4</v>
      </c>
      <c r="CT174" s="2">
        <v>2277.4</v>
      </c>
      <c r="CU174" s="2">
        <v>2185.3000000000002</v>
      </c>
      <c r="CV174" s="2">
        <v>2439.5</v>
      </c>
      <c r="CW174" s="2">
        <v>2286</v>
      </c>
      <c r="CX174" s="2">
        <v>2382.9</v>
      </c>
      <c r="CY174" s="2">
        <v>2361.9</v>
      </c>
      <c r="CZ174" s="2">
        <v>2302.9</v>
      </c>
      <c r="DA174" s="2">
        <v>2469</v>
      </c>
      <c r="DB174" s="2">
        <v>2307.8000000000002</v>
      </c>
      <c r="DC174" s="2">
        <v>2442.4</v>
      </c>
      <c r="DD174" s="2">
        <v>2553.4</v>
      </c>
      <c r="DE174" s="2">
        <v>2887.2</v>
      </c>
      <c r="DF174" s="2">
        <v>2551.9</v>
      </c>
      <c r="DG174" s="2">
        <v>2341.5</v>
      </c>
      <c r="DH174" s="2">
        <v>2593.6</v>
      </c>
      <c r="DI174" s="2">
        <v>2402.9</v>
      </c>
      <c r="DJ174" s="2">
        <v>2584.5</v>
      </c>
      <c r="DK174" s="2">
        <v>2410</v>
      </c>
      <c r="DL174" s="2">
        <v>2540</v>
      </c>
      <c r="DM174" s="2">
        <v>2684</v>
      </c>
      <c r="DN174" s="2">
        <v>2452.1</v>
      </c>
      <c r="DO174" s="2">
        <v>2679.6</v>
      </c>
      <c r="DP174" s="2">
        <v>2693.4</v>
      </c>
      <c r="DQ174" s="2">
        <v>2984.8</v>
      </c>
      <c r="DR174" s="2">
        <v>2684.5</v>
      </c>
      <c r="DS174" s="2">
        <v>2562.4</v>
      </c>
      <c r="DT174" s="2">
        <v>2643.1</v>
      </c>
      <c r="DU174" s="2">
        <v>2707.1</v>
      </c>
      <c r="DV174" s="2">
        <v>2697.5</v>
      </c>
      <c r="DW174" s="2">
        <v>2584.1999999999998</v>
      </c>
      <c r="DX174" s="2">
        <v>2754.7</v>
      </c>
      <c r="DY174" s="2">
        <v>2670.5</v>
      </c>
      <c r="DZ174" s="2">
        <v>2665.6</v>
      </c>
      <c r="EA174" s="2">
        <v>2858.5</v>
      </c>
      <c r="EB174" s="2">
        <v>2700.6</v>
      </c>
      <c r="EC174" s="2">
        <v>3221.5</v>
      </c>
      <c r="ED174" s="2">
        <v>2789.1</v>
      </c>
      <c r="EE174" s="2">
        <v>2610.6</v>
      </c>
      <c r="EF174" s="2">
        <v>2795.8</v>
      </c>
      <c r="EG174" s="2">
        <v>2832.7</v>
      </c>
      <c r="EH174" s="2">
        <v>2773.6</v>
      </c>
      <c r="EI174" s="2">
        <v>2714.1</v>
      </c>
      <c r="EJ174" s="2">
        <v>2876.2</v>
      </c>
      <c r="EK174" s="2">
        <v>2734</v>
      </c>
      <c r="EL174" s="2">
        <v>2805.7</v>
      </c>
      <c r="EM174" s="2">
        <v>2901.8</v>
      </c>
      <c r="EN174" s="2">
        <v>2872.4</v>
      </c>
      <c r="EO174" s="2">
        <v>3433.4</v>
      </c>
      <c r="EP174" s="2">
        <v>2834.4</v>
      </c>
      <c r="EQ174" s="2">
        <v>2724.2</v>
      </c>
      <c r="ER174" s="2">
        <v>3048.7</v>
      </c>
      <c r="ES174" s="2">
        <v>2837.4</v>
      </c>
      <c r="ET174" s="2">
        <v>2848.7</v>
      </c>
      <c r="EU174" s="2">
        <v>2869.9</v>
      </c>
      <c r="EV174" s="2">
        <v>2953.3</v>
      </c>
      <c r="EW174" s="2">
        <v>2964.7</v>
      </c>
      <c r="EX174" s="2">
        <v>3013.5</v>
      </c>
      <c r="EY174" s="2">
        <v>3081.6</v>
      </c>
      <c r="EZ174" s="2">
        <v>3082.7</v>
      </c>
      <c r="FA174" s="2">
        <v>3700</v>
      </c>
      <c r="FB174" s="2">
        <v>3063</v>
      </c>
      <c r="FC174" s="2">
        <v>2949.1</v>
      </c>
      <c r="FD174" s="2">
        <v>3244.4</v>
      </c>
      <c r="FE174" s="2">
        <v>3151</v>
      </c>
      <c r="FF174" s="2">
        <v>3200</v>
      </c>
      <c r="FG174" s="2">
        <v>3179.6</v>
      </c>
      <c r="FH174" s="2">
        <v>3212</v>
      </c>
      <c r="FI174" s="2">
        <v>3342.3</v>
      </c>
      <c r="FJ174" s="2">
        <v>3301.7</v>
      </c>
      <c r="FK174" s="2">
        <v>3369.8</v>
      </c>
      <c r="FL174" s="2">
        <v>3485.3</v>
      </c>
      <c r="FM174" s="2">
        <v>3996.9</v>
      </c>
      <c r="FN174" s="2">
        <v>3357.2</v>
      </c>
      <c r="FO174" s="2">
        <v>3339</v>
      </c>
      <c r="FP174" s="2">
        <v>3468.7</v>
      </c>
      <c r="FQ174" s="2">
        <v>3346.5</v>
      </c>
      <c r="FR174" s="2">
        <v>3515.8</v>
      </c>
      <c r="FS174" s="2">
        <v>3329.3</v>
      </c>
      <c r="FT174" s="2">
        <v>3433.3</v>
      </c>
      <c r="FU174" s="2">
        <v>3577.3</v>
      </c>
      <c r="FV174" s="2">
        <v>3377.2</v>
      </c>
      <c r="FW174" s="2">
        <v>3648.3</v>
      </c>
      <c r="FX174" s="2">
        <v>3649.2</v>
      </c>
      <c r="FY174" s="2">
        <v>4034.4</v>
      </c>
      <c r="FZ174" s="2">
        <v>3688.2</v>
      </c>
      <c r="GA174" s="2">
        <v>3363</v>
      </c>
      <c r="GB174" s="2">
        <v>3676.9</v>
      </c>
      <c r="GC174" s="2">
        <v>3480.1</v>
      </c>
      <c r="GD174" s="2">
        <v>3682.6</v>
      </c>
      <c r="GE174" s="2">
        <v>3414.8</v>
      </c>
      <c r="GF174" s="2">
        <v>3652.3</v>
      </c>
      <c r="GG174" s="2">
        <v>3669</v>
      </c>
      <c r="GH174" s="2">
        <v>3585.7</v>
      </c>
      <c r="GI174" s="2">
        <v>3879.4</v>
      </c>
      <c r="GJ174" s="2">
        <v>3794</v>
      </c>
      <c r="GK174" s="2">
        <v>4339.8</v>
      </c>
      <c r="GL174" s="2">
        <v>3973.8</v>
      </c>
      <c r="GM174" s="2">
        <v>3571.6</v>
      </c>
      <c r="GN174" s="2">
        <v>3799.6</v>
      </c>
      <c r="GO174" s="2">
        <v>3832.3</v>
      </c>
      <c r="GP174" s="2">
        <v>3882.4</v>
      </c>
      <c r="GQ174" s="2">
        <v>3705.2</v>
      </c>
      <c r="GR174" s="2">
        <v>3951.3</v>
      </c>
      <c r="GS174" s="2">
        <v>3888.9</v>
      </c>
      <c r="GT174" s="2">
        <v>3897.8</v>
      </c>
      <c r="GU174" s="2">
        <v>4213.3</v>
      </c>
      <c r="GV174" s="2">
        <v>4003.3</v>
      </c>
      <c r="GW174" s="2">
        <v>4690.1000000000004</v>
      </c>
      <c r="GX174" s="2">
        <v>4218.6000000000004</v>
      </c>
      <c r="GY174" s="2">
        <v>3844.3</v>
      </c>
      <c r="GZ174" s="2">
        <v>4250.8999999999996</v>
      </c>
      <c r="HA174" s="2">
        <v>4091.1</v>
      </c>
      <c r="HB174" s="2">
        <v>4079</v>
      </c>
      <c r="HC174" s="2">
        <v>3961.9</v>
      </c>
      <c r="HD174" s="2">
        <v>4239.3999999999996</v>
      </c>
      <c r="HE174" s="2">
        <v>4117.8</v>
      </c>
      <c r="HF174" s="2">
        <v>4184</v>
      </c>
      <c r="HG174" s="2">
        <v>4373.6000000000004</v>
      </c>
      <c r="HH174" s="2">
        <v>4273</v>
      </c>
      <c r="HI174" s="2">
        <v>5099.8</v>
      </c>
      <c r="HJ174" s="2">
        <v>4247.2</v>
      </c>
      <c r="HK174" s="2">
        <v>4069.7</v>
      </c>
      <c r="HL174" s="2">
        <v>4353.3999999999996</v>
      </c>
      <c r="HM174" s="2">
        <v>4174.3999999999996</v>
      </c>
      <c r="HN174" s="2">
        <v>4161.7</v>
      </c>
      <c r="HO174" s="2">
        <v>4175.1000000000004</v>
      </c>
      <c r="HP174" s="2">
        <v>4221.2</v>
      </c>
      <c r="HQ174" s="2">
        <v>4362.8999999999996</v>
      </c>
      <c r="HR174" s="2">
        <v>4315.6000000000004</v>
      </c>
      <c r="HS174" s="2">
        <v>4384.7</v>
      </c>
      <c r="HT174" s="2">
        <v>4450.8999999999996</v>
      </c>
      <c r="HU174" s="2">
        <v>5194.1000000000004</v>
      </c>
      <c r="HV174" s="2">
        <v>4486.2</v>
      </c>
      <c r="HW174" s="2">
        <v>4221.3</v>
      </c>
      <c r="HX174" s="2">
        <v>4699.1000000000004</v>
      </c>
      <c r="HY174" s="2">
        <v>4497.1000000000004</v>
      </c>
      <c r="HZ174" s="2">
        <v>4603</v>
      </c>
      <c r="IA174" s="2">
        <v>4458.2</v>
      </c>
      <c r="IB174" s="2">
        <v>4532.8</v>
      </c>
      <c r="IC174" s="2">
        <v>4745.1000000000004</v>
      </c>
      <c r="ID174" s="2">
        <v>4606.5</v>
      </c>
      <c r="IE174" s="2">
        <v>4863.1000000000004</v>
      </c>
      <c r="IF174" s="2">
        <v>4941.5</v>
      </c>
      <c r="IG174" s="2">
        <v>5543</v>
      </c>
      <c r="IH174" s="2">
        <v>5044.6000000000004</v>
      </c>
      <c r="II174" s="2">
        <v>4559.3999999999996</v>
      </c>
      <c r="IJ174" s="2">
        <v>5098.2</v>
      </c>
      <c r="IK174" s="2">
        <v>4747.6000000000004</v>
      </c>
      <c r="IL174" s="2">
        <v>5028.5</v>
      </c>
      <c r="IM174" s="2">
        <v>4716.1000000000004</v>
      </c>
      <c r="IN174" s="2">
        <v>4971.5</v>
      </c>
      <c r="IO174" s="2">
        <v>5145.5</v>
      </c>
      <c r="IP174" s="2">
        <v>4912.5</v>
      </c>
      <c r="IQ174" s="2">
        <v>5283.5</v>
      </c>
      <c r="IR174" s="2">
        <v>5300.6</v>
      </c>
      <c r="IS174" s="2">
        <v>5862.1</v>
      </c>
      <c r="IT174" s="2">
        <v>5402.8</v>
      </c>
      <c r="IU174" s="2">
        <v>4861</v>
      </c>
      <c r="IV174" s="2">
        <v>5280.2</v>
      </c>
      <c r="IW174" s="2">
        <v>5171.5</v>
      </c>
      <c r="IX174" s="2">
        <v>5316.3</v>
      </c>
      <c r="IY174" s="2">
        <v>4895.3999999999996</v>
      </c>
      <c r="IZ174" s="2">
        <v>5296.9</v>
      </c>
      <c r="JA174" s="2">
        <v>5286.8</v>
      </c>
      <c r="JB174" s="2">
        <v>5192.1000000000004</v>
      </c>
      <c r="JC174" s="2">
        <v>5583.9</v>
      </c>
      <c r="JD174" s="2">
        <v>5498.8</v>
      </c>
      <c r="JE174" s="2">
        <v>6269.7</v>
      </c>
      <c r="JF174" s="2">
        <v>5769.9</v>
      </c>
      <c r="JG174" s="2">
        <v>5311.8</v>
      </c>
      <c r="JH174" s="2">
        <v>5602.4</v>
      </c>
      <c r="JI174" s="2">
        <v>5627.7</v>
      </c>
      <c r="JJ174" s="2">
        <v>5542.3</v>
      </c>
      <c r="JK174" s="2">
        <v>5406.3</v>
      </c>
      <c r="JL174" s="2">
        <v>5722.7</v>
      </c>
      <c r="JM174" s="2">
        <v>5569.3</v>
      </c>
      <c r="JN174" s="2">
        <v>5622.8</v>
      </c>
      <c r="JO174" s="2">
        <v>5819.7</v>
      </c>
      <c r="JP174" s="2">
        <v>5753.4</v>
      </c>
      <c r="JQ174" s="2">
        <v>6753.1</v>
      </c>
      <c r="JR174" s="2">
        <v>5710.3</v>
      </c>
      <c r="JS174" s="2">
        <v>5336.4</v>
      </c>
      <c r="JT174" s="2">
        <v>5936.5</v>
      </c>
      <c r="JU174" s="2">
        <v>5710.9</v>
      </c>
      <c r="JV174" s="2">
        <v>5661</v>
      </c>
      <c r="JW174" s="2">
        <v>5582.8</v>
      </c>
      <c r="JX174" s="2">
        <v>5888.5</v>
      </c>
      <c r="JY174" s="2">
        <v>5929.6</v>
      </c>
      <c r="JZ174" s="2">
        <v>5931.4</v>
      </c>
      <c r="KA174" s="2">
        <v>6100.1</v>
      </c>
      <c r="KB174" s="2">
        <v>6071.2</v>
      </c>
      <c r="KC174" s="2">
        <v>7083.5</v>
      </c>
      <c r="KD174" s="2">
        <v>6113.6</v>
      </c>
      <c r="KE174" s="2">
        <v>5704.1</v>
      </c>
      <c r="KF174" s="2">
        <v>6335.1</v>
      </c>
      <c r="KG174" s="2">
        <v>6139.3</v>
      </c>
      <c r="KH174" s="2">
        <v>6133.3</v>
      </c>
      <c r="KI174" s="2">
        <v>6071.6</v>
      </c>
      <c r="KJ174" s="2">
        <v>6197.4</v>
      </c>
      <c r="KK174" s="2">
        <v>6368.5</v>
      </c>
      <c r="KL174" s="2">
        <v>6296.9</v>
      </c>
      <c r="KM174" s="2">
        <v>6567.2</v>
      </c>
      <c r="KN174" s="2">
        <v>6614.2</v>
      </c>
      <c r="KO174" s="2">
        <v>7569.8</v>
      </c>
      <c r="KP174" s="2">
        <v>6638.4</v>
      </c>
      <c r="KQ174" s="2">
        <v>6172.9</v>
      </c>
      <c r="KR174" s="2">
        <v>6863</v>
      </c>
      <c r="KS174" s="2">
        <v>6600</v>
      </c>
      <c r="KT174" s="2">
        <v>6691.7</v>
      </c>
      <c r="KU174" s="2">
        <v>6518</v>
      </c>
      <c r="KV174" s="2">
        <v>6751.1</v>
      </c>
      <c r="KW174" s="2">
        <v>7001.1</v>
      </c>
      <c r="KX174" s="2">
        <v>6847.4</v>
      </c>
      <c r="KY174" s="2">
        <v>7144.7</v>
      </c>
      <c r="KZ174" s="2">
        <v>7250</v>
      </c>
      <c r="LA174" s="2">
        <v>8154.3</v>
      </c>
      <c r="LB174" s="2">
        <v>7206.3</v>
      </c>
      <c r="LC174" s="2">
        <v>6787.8</v>
      </c>
      <c r="LD174" s="2">
        <v>7315.8</v>
      </c>
      <c r="LE174" s="2">
        <v>6882.6</v>
      </c>
      <c r="LF174" s="2">
        <v>7163.6</v>
      </c>
      <c r="LG174" s="2">
        <v>6761.8</v>
      </c>
      <c r="LH174" s="2">
        <v>7240.5</v>
      </c>
      <c r="LI174" s="2">
        <v>7355.4</v>
      </c>
      <c r="LJ174" s="2">
        <v>7095.7</v>
      </c>
      <c r="LK174" s="2">
        <v>7642.8</v>
      </c>
      <c r="LL174" s="2">
        <v>7630.1</v>
      </c>
      <c r="LM174" s="2">
        <v>8784.9</v>
      </c>
      <c r="LN174" s="2">
        <v>7985.3</v>
      </c>
      <c r="LO174" s="2">
        <v>7151.3</v>
      </c>
      <c r="LP174" s="2">
        <v>7832.4</v>
      </c>
      <c r="LQ174" s="2">
        <v>7710.6</v>
      </c>
      <c r="LR174" s="2">
        <v>7763.2</v>
      </c>
      <c r="LS174" s="2">
        <v>7399.3</v>
      </c>
      <c r="LT174" s="2">
        <v>7725.6</v>
      </c>
      <c r="LU174" s="2">
        <v>7807.5</v>
      </c>
      <c r="LV174" s="2">
        <v>7635.8</v>
      </c>
      <c r="LW174" s="2">
        <v>8109.6</v>
      </c>
      <c r="LX174" s="2">
        <v>8203.7000000000007</v>
      </c>
      <c r="LY174" s="2">
        <v>9248</v>
      </c>
      <c r="LZ174" s="2">
        <v>8092.3</v>
      </c>
      <c r="MA174" s="2">
        <v>7242</v>
      </c>
      <c r="MB174" s="2">
        <v>8016.5</v>
      </c>
      <c r="MC174" s="2">
        <v>7834.3</v>
      </c>
      <c r="MD174" s="2">
        <v>7886.3</v>
      </c>
      <c r="ME174" s="2">
        <v>7525.1</v>
      </c>
      <c r="MF174" s="2">
        <v>8041.8</v>
      </c>
      <c r="MG174" s="2">
        <v>7922.7</v>
      </c>
      <c r="MH174" s="2">
        <v>7854.9</v>
      </c>
      <c r="MI174" s="2">
        <v>8239.9</v>
      </c>
      <c r="MJ174" s="2">
        <v>8287.7999999999993</v>
      </c>
      <c r="MK174" s="2">
        <v>9489.1</v>
      </c>
      <c r="ML174" s="2">
        <v>8402.2000000000007</v>
      </c>
      <c r="MM174" s="2">
        <v>7649.1</v>
      </c>
      <c r="MN174" s="2">
        <v>8285</v>
      </c>
      <c r="MO174" s="2">
        <v>8211.1</v>
      </c>
      <c r="MP174" s="2">
        <v>8059.1</v>
      </c>
    </row>
    <row r="175" spans="1:354" x14ac:dyDescent="0.25">
      <c r="A175" t="s">
        <v>173</v>
      </c>
      <c r="B175" s="12" t="s">
        <v>393</v>
      </c>
      <c r="C175" t="s">
        <v>218</v>
      </c>
      <c r="D175" t="str">
        <f t="shared" si="2"/>
        <v>Furniture, floor coverings, houseware &amp; textile goods retailing</v>
      </c>
      <c r="E175" s="2">
        <v>200.3</v>
      </c>
      <c r="F175" s="2">
        <v>210.3</v>
      </c>
      <c r="G175" s="2">
        <v>198.7</v>
      </c>
      <c r="H175" s="2">
        <v>208.7</v>
      </c>
      <c r="I175" s="2">
        <v>206.2</v>
      </c>
      <c r="J175" s="2">
        <v>200.9</v>
      </c>
      <c r="K175" s="2">
        <v>211.9</v>
      </c>
      <c r="L175" s="2">
        <v>232.2</v>
      </c>
      <c r="M175" s="2">
        <v>281.2</v>
      </c>
      <c r="N175" s="2">
        <v>190.7</v>
      </c>
      <c r="O175" s="2">
        <v>194.8</v>
      </c>
      <c r="P175" s="2">
        <v>219.8</v>
      </c>
      <c r="Q175" s="2">
        <v>193.5</v>
      </c>
      <c r="R175" s="2">
        <v>222.9</v>
      </c>
      <c r="S175" s="2">
        <v>210.5</v>
      </c>
      <c r="T175" s="2">
        <v>203.9</v>
      </c>
      <c r="U175" s="2">
        <v>217.7</v>
      </c>
      <c r="V175" s="2">
        <v>213.9</v>
      </c>
      <c r="W175" s="2">
        <v>213.3</v>
      </c>
      <c r="X175" s="2">
        <v>230.1</v>
      </c>
      <c r="Y175" s="2">
        <v>278</v>
      </c>
      <c r="Z175" s="2">
        <v>211.9</v>
      </c>
      <c r="AA175" s="2">
        <v>217.5</v>
      </c>
      <c r="AB175" s="2">
        <v>238.8</v>
      </c>
      <c r="AC175" s="2">
        <v>195.3</v>
      </c>
      <c r="AD175" s="2">
        <v>236.5</v>
      </c>
      <c r="AE175" s="2">
        <v>214.7</v>
      </c>
      <c r="AF175" s="2">
        <v>227.8</v>
      </c>
      <c r="AG175" s="2">
        <v>240.1</v>
      </c>
      <c r="AH175" s="2">
        <v>224.8</v>
      </c>
      <c r="AI175" s="2">
        <v>250.2</v>
      </c>
      <c r="AJ175" s="2">
        <v>266</v>
      </c>
      <c r="AK175" s="2">
        <v>290.8</v>
      </c>
      <c r="AL175" s="2">
        <v>218.8</v>
      </c>
      <c r="AM175" s="2">
        <v>210.6</v>
      </c>
      <c r="AN175" s="2">
        <v>231.1</v>
      </c>
      <c r="AO175" s="2">
        <v>240.2</v>
      </c>
      <c r="AP175" s="2">
        <v>283.5</v>
      </c>
      <c r="AQ175" s="2">
        <v>249.1</v>
      </c>
      <c r="AR175" s="2">
        <v>276</v>
      </c>
      <c r="AS175" s="2">
        <v>275.2</v>
      </c>
      <c r="AT175" s="2">
        <v>267.5</v>
      </c>
      <c r="AU175" s="2">
        <v>301.5</v>
      </c>
      <c r="AV175" s="2">
        <v>317.39999999999998</v>
      </c>
      <c r="AW175" s="2">
        <v>353</v>
      </c>
      <c r="AX175" s="2">
        <v>264.7</v>
      </c>
      <c r="AY175" s="2">
        <v>250.1</v>
      </c>
      <c r="AZ175" s="2">
        <v>252.1</v>
      </c>
      <c r="BA175" s="2">
        <v>279.10000000000002</v>
      </c>
      <c r="BB175" s="2">
        <v>316.60000000000002</v>
      </c>
      <c r="BC175" s="2">
        <v>280.3</v>
      </c>
      <c r="BD175" s="2">
        <v>292.60000000000002</v>
      </c>
      <c r="BE175" s="2">
        <v>292.2</v>
      </c>
      <c r="BF175" s="2">
        <v>286.3</v>
      </c>
      <c r="BG175" s="2">
        <v>311.89999999999998</v>
      </c>
      <c r="BH175" s="2">
        <v>306.5</v>
      </c>
      <c r="BI175" s="2">
        <v>361.3</v>
      </c>
      <c r="BJ175" s="2">
        <v>270.89999999999998</v>
      </c>
      <c r="BK175" s="2">
        <v>257.60000000000002</v>
      </c>
      <c r="BL175" s="2">
        <v>281.60000000000002</v>
      </c>
      <c r="BM175" s="2">
        <v>266.60000000000002</v>
      </c>
      <c r="BN175" s="2">
        <v>291</v>
      </c>
      <c r="BO175" s="2">
        <v>280.2</v>
      </c>
      <c r="BP175" s="2">
        <v>319.7</v>
      </c>
      <c r="BQ175" s="2">
        <v>306.39999999999998</v>
      </c>
      <c r="BR175" s="2">
        <v>303.89999999999998</v>
      </c>
      <c r="BS175" s="2">
        <v>333.7</v>
      </c>
      <c r="BT175" s="2">
        <v>320.7</v>
      </c>
      <c r="BU175" s="2">
        <v>373.1</v>
      </c>
      <c r="BV175" s="2">
        <v>280.8</v>
      </c>
      <c r="BW175" s="2">
        <v>293.2</v>
      </c>
      <c r="BX175" s="2">
        <v>313.3</v>
      </c>
      <c r="BY175" s="2">
        <v>283.10000000000002</v>
      </c>
      <c r="BZ175" s="2">
        <v>331.3</v>
      </c>
      <c r="CA175" s="2">
        <v>331.8</v>
      </c>
      <c r="CB175" s="2">
        <v>319.89999999999998</v>
      </c>
      <c r="CC175" s="2">
        <v>330.6</v>
      </c>
      <c r="CD175" s="2">
        <v>330.1</v>
      </c>
      <c r="CE175" s="2">
        <v>338.6</v>
      </c>
      <c r="CF175" s="2">
        <v>357.5</v>
      </c>
      <c r="CG175" s="2">
        <v>410.1</v>
      </c>
      <c r="CH175" s="2">
        <v>296.5</v>
      </c>
      <c r="CI175" s="2">
        <v>287.10000000000002</v>
      </c>
      <c r="CJ175" s="2">
        <v>304.7</v>
      </c>
      <c r="CK175" s="2">
        <v>312.8</v>
      </c>
      <c r="CL175" s="2">
        <v>337.3</v>
      </c>
      <c r="CM175" s="2">
        <v>335.8</v>
      </c>
      <c r="CN175" s="2">
        <v>323.10000000000002</v>
      </c>
      <c r="CO175" s="2">
        <v>328.3</v>
      </c>
      <c r="CP175" s="2">
        <v>333.2</v>
      </c>
      <c r="CQ175" s="2">
        <v>341.9</v>
      </c>
      <c r="CR175" s="2">
        <v>378.8</v>
      </c>
      <c r="CS175" s="2">
        <v>411.2</v>
      </c>
      <c r="CT175" s="2">
        <v>315.39999999999998</v>
      </c>
      <c r="CU175" s="2">
        <v>294.39999999999998</v>
      </c>
      <c r="CV175" s="2">
        <v>330.4</v>
      </c>
      <c r="CW175" s="2">
        <v>307.5</v>
      </c>
      <c r="CX175" s="2">
        <v>352.8</v>
      </c>
      <c r="CY175" s="2">
        <v>347.7</v>
      </c>
      <c r="CZ175" s="2">
        <v>339.8</v>
      </c>
      <c r="DA175" s="2">
        <v>342.1</v>
      </c>
      <c r="DB175" s="2">
        <v>329.3</v>
      </c>
      <c r="DC175" s="2">
        <v>358.9</v>
      </c>
      <c r="DD175" s="2">
        <v>365.2</v>
      </c>
      <c r="DE175" s="2">
        <v>393.4</v>
      </c>
      <c r="DF175" s="2">
        <v>318.10000000000002</v>
      </c>
      <c r="DG175" s="2">
        <v>300.8</v>
      </c>
      <c r="DH175" s="2">
        <v>324.8</v>
      </c>
      <c r="DI175" s="2">
        <v>328.4</v>
      </c>
      <c r="DJ175" s="2">
        <v>359.1</v>
      </c>
      <c r="DK175" s="2">
        <v>340.2</v>
      </c>
      <c r="DL175" s="2">
        <v>363.7</v>
      </c>
      <c r="DM175" s="2">
        <v>370.2</v>
      </c>
      <c r="DN175" s="2">
        <v>358.7</v>
      </c>
      <c r="DO175" s="2">
        <v>408.6</v>
      </c>
      <c r="DP175" s="2">
        <v>410.3</v>
      </c>
      <c r="DQ175" s="2">
        <v>424.7</v>
      </c>
      <c r="DR175" s="2">
        <v>351.9</v>
      </c>
      <c r="DS175" s="2">
        <v>329.9</v>
      </c>
      <c r="DT175" s="2">
        <v>339.3</v>
      </c>
      <c r="DU175" s="2">
        <v>354.8</v>
      </c>
      <c r="DV175" s="2">
        <v>365.5</v>
      </c>
      <c r="DW175" s="2">
        <v>377.5</v>
      </c>
      <c r="DX175" s="2">
        <v>387.3</v>
      </c>
      <c r="DY175" s="2">
        <v>373.8</v>
      </c>
      <c r="DZ175" s="2">
        <v>372.1</v>
      </c>
      <c r="EA175" s="2">
        <v>410.9</v>
      </c>
      <c r="EB175" s="2">
        <v>396.8</v>
      </c>
      <c r="EC175" s="2">
        <v>457.8</v>
      </c>
      <c r="ED175" s="2">
        <v>367.8</v>
      </c>
      <c r="EE175" s="2">
        <v>339.1</v>
      </c>
      <c r="EF175" s="2">
        <v>390</v>
      </c>
      <c r="EG175" s="2">
        <v>359.8</v>
      </c>
      <c r="EH175" s="2">
        <v>393.1</v>
      </c>
      <c r="EI175" s="2">
        <v>389.6</v>
      </c>
      <c r="EJ175" s="2">
        <v>383.9</v>
      </c>
      <c r="EK175" s="2">
        <v>373.2</v>
      </c>
      <c r="EL175" s="2">
        <v>388.9</v>
      </c>
      <c r="EM175" s="2">
        <v>409.8</v>
      </c>
      <c r="EN175" s="2">
        <v>435.4</v>
      </c>
      <c r="EO175" s="2">
        <v>496.7</v>
      </c>
      <c r="EP175" s="2">
        <v>383.7</v>
      </c>
      <c r="EQ175" s="2">
        <v>374.8</v>
      </c>
      <c r="ER175" s="2">
        <v>408.8</v>
      </c>
      <c r="ES175" s="2">
        <v>388.4</v>
      </c>
      <c r="ET175" s="2">
        <v>417.1</v>
      </c>
      <c r="EU175" s="2">
        <v>431.2</v>
      </c>
      <c r="EV175" s="2">
        <v>424.8</v>
      </c>
      <c r="EW175" s="2">
        <v>447.5</v>
      </c>
      <c r="EX175" s="2">
        <v>439.8</v>
      </c>
      <c r="EY175" s="2">
        <v>436.5</v>
      </c>
      <c r="EZ175" s="2">
        <v>456.9</v>
      </c>
      <c r="FA175" s="2">
        <v>486.2</v>
      </c>
      <c r="FB175" s="2">
        <v>388.8</v>
      </c>
      <c r="FC175" s="2">
        <v>371.4</v>
      </c>
      <c r="FD175" s="2">
        <v>412.4</v>
      </c>
      <c r="FE175" s="2">
        <v>371.1</v>
      </c>
      <c r="FF175" s="2">
        <v>424.2</v>
      </c>
      <c r="FG175" s="2">
        <v>434.1</v>
      </c>
      <c r="FH175" s="2">
        <v>434.2</v>
      </c>
      <c r="FI175" s="2">
        <v>422.9</v>
      </c>
      <c r="FJ175" s="2">
        <v>441.2</v>
      </c>
      <c r="FK175" s="2">
        <v>449.4</v>
      </c>
      <c r="FL175" s="2">
        <v>434.1</v>
      </c>
      <c r="FM175" s="2">
        <v>482</v>
      </c>
      <c r="FN175" s="2">
        <v>405.2</v>
      </c>
      <c r="FO175" s="2">
        <v>377.2</v>
      </c>
      <c r="FP175" s="2">
        <v>399</v>
      </c>
      <c r="FQ175" s="2">
        <v>377.9</v>
      </c>
      <c r="FR175" s="2">
        <v>397.8</v>
      </c>
      <c r="FS175" s="2">
        <v>402.6</v>
      </c>
      <c r="FT175" s="2">
        <v>434.1</v>
      </c>
      <c r="FU175" s="2">
        <v>428.7</v>
      </c>
      <c r="FV175" s="2">
        <v>408.4</v>
      </c>
      <c r="FW175" s="2">
        <v>459.7</v>
      </c>
      <c r="FX175" s="2">
        <v>451.5</v>
      </c>
      <c r="FY175" s="2">
        <v>486.6</v>
      </c>
      <c r="FZ175" s="2">
        <v>426.2</v>
      </c>
      <c r="GA175" s="2">
        <v>388.7</v>
      </c>
      <c r="GB175" s="2">
        <v>394.8</v>
      </c>
      <c r="GC175" s="2">
        <v>407.3</v>
      </c>
      <c r="GD175" s="2">
        <v>431.2</v>
      </c>
      <c r="GE175" s="2">
        <v>426.8</v>
      </c>
      <c r="GF175" s="2">
        <v>447.6</v>
      </c>
      <c r="GG175" s="2">
        <v>426</v>
      </c>
      <c r="GH175" s="2">
        <v>424.8</v>
      </c>
      <c r="GI175" s="2">
        <v>489</v>
      </c>
      <c r="GJ175" s="2">
        <v>477.4</v>
      </c>
      <c r="GK175" s="2">
        <v>523.29999999999995</v>
      </c>
      <c r="GL175" s="2">
        <v>461</v>
      </c>
      <c r="GM175" s="2">
        <v>422</v>
      </c>
      <c r="GN175" s="2">
        <v>448.5</v>
      </c>
      <c r="GO175" s="2">
        <v>434.8</v>
      </c>
      <c r="GP175" s="2">
        <v>479.2</v>
      </c>
      <c r="GQ175" s="2">
        <v>481.8</v>
      </c>
      <c r="GR175" s="2">
        <v>500.7</v>
      </c>
      <c r="GS175" s="2">
        <v>469.5</v>
      </c>
      <c r="GT175" s="2">
        <v>481.4</v>
      </c>
      <c r="GU175" s="2">
        <v>514.4</v>
      </c>
      <c r="GV175" s="2">
        <v>516.5</v>
      </c>
      <c r="GW175" s="2">
        <v>560.5</v>
      </c>
      <c r="GX175" s="2">
        <v>494.7</v>
      </c>
      <c r="GY175" s="2">
        <v>441.9</v>
      </c>
      <c r="GZ175" s="2">
        <v>506.2</v>
      </c>
      <c r="HA175" s="2">
        <v>473.4</v>
      </c>
      <c r="HB175" s="2">
        <v>524.1</v>
      </c>
      <c r="HC175" s="2">
        <v>522.5</v>
      </c>
      <c r="HD175" s="2">
        <v>556.1</v>
      </c>
      <c r="HE175" s="2">
        <v>547.5</v>
      </c>
      <c r="HF175" s="2">
        <v>569.6</v>
      </c>
      <c r="HG175" s="2">
        <v>611.79999999999995</v>
      </c>
      <c r="HH175" s="2">
        <v>616.1</v>
      </c>
      <c r="HI175" s="2">
        <v>656.5</v>
      </c>
      <c r="HJ175" s="2">
        <v>556.70000000000005</v>
      </c>
      <c r="HK175" s="2">
        <v>507.2</v>
      </c>
      <c r="HL175" s="2">
        <v>562.79999999999995</v>
      </c>
      <c r="HM175" s="2">
        <v>510.9</v>
      </c>
      <c r="HN175" s="2">
        <v>569</v>
      </c>
      <c r="HO175" s="2">
        <v>728.6</v>
      </c>
      <c r="HP175" s="2">
        <v>502.1</v>
      </c>
      <c r="HQ175" s="2">
        <v>547.4</v>
      </c>
      <c r="HR175" s="2">
        <v>541.4</v>
      </c>
      <c r="HS175" s="2">
        <v>578.20000000000005</v>
      </c>
      <c r="HT175" s="2">
        <v>602.9</v>
      </c>
      <c r="HU175" s="2">
        <v>655.8</v>
      </c>
      <c r="HV175" s="2">
        <v>565.4</v>
      </c>
      <c r="HW175" s="2">
        <v>496.7</v>
      </c>
      <c r="HX175" s="2">
        <v>565.6</v>
      </c>
      <c r="HY175" s="2">
        <v>552.20000000000005</v>
      </c>
      <c r="HZ175" s="2">
        <v>578.29999999999995</v>
      </c>
      <c r="IA175" s="2">
        <v>613.20000000000005</v>
      </c>
      <c r="IB175" s="2">
        <v>619</v>
      </c>
      <c r="IC175" s="2">
        <v>597.79999999999995</v>
      </c>
      <c r="ID175" s="2">
        <v>576</v>
      </c>
      <c r="IE175" s="2">
        <v>641.1</v>
      </c>
      <c r="IF175" s="2">
        <v>651</v>
      </c>
      <c r="IG175" s="2">
        <v>706.2</v>
      </c>
      <c r="IH175" s="2">
        <v>663.1</v>
      </c>
      <c r="II175" s="2">
        <v>561.79999999999995</v>
      </c>
      <c r="IJ175" s="2">
        <v>597.79999999999995</v>
      </c>
      <c r="IK175" s="2">
        <v>639.9</v>
      </c>
      <c r="IL175" s="2">
        <v>653.4</v>
      </c>
      <c r="IM175" s="2">
        <v>656.3</v>
      </c>
      <c r="IN175" s="2">
        <v>676.3</v>
      </c>
      <c r="IO175" s="2">
        <v>662.1</v>
      </c>
      <c r="IP175" s="2">
        <v>656.1</v>
      </c>
      <c r="IQ175" s="2">
        <v>710.5</v>
      </c>
      <c r="IR175" s="2">
        <v>728.3</v>
      </c>
      <c r="IS175" s="2">
        <v>777.9</v>
      </c>
      <c r="IT175" s="2">
        <v>673.6</v>
      </c>
      <c r="IU175" s="2">
        <v>596.6</v>
      </c>
      <c r="IV175" s="2">
        <v>662.4</v>
      </c>
      <c r="IW175" s="2">
        <v>678.9</v>
      </c>
      <c r="IX175" s="2">
        <v>722.1</v>
      </c>
      <c r="IY175" s="2">
        <v>744.4</v>
      </c>
      <c r="IZ175" s="2">
        <v>757.8</v>
      </c>
      <c r="JA175" s="2">
        <v>726.3</v>
      </c>
      <c r="JB175" s="2">
        <v>750.3</v>
      </c>
      <c r="JC175" s="2">
        <v>788.1</v>
      </c>
      <c r="JD175" s="2">
        <v>790</v>
      </c>
      <c r="JE175" s="2">
        <v>850.6</v>
      </c>
      <c r="JF175" s="2">
        <v>749</v>
      </c>
      <c r="JG175" s="2">
        <v>665.1</v>
      </c>
      <c r="JH175" s="2">
        <v>745.5</v>
      </c>
      <c r="JI175" s="2">
        <v>694</v>
      </c>
      <c r="JJ175" s="2">
        <v>730.9</v>
      </c>
      <c r="JK175" s="2">
        <v>765.3</v>
      </c>
      <c r="JL175" s="2">
        <v>791.7</v>
      </c>
      <c r="JM175" s="2">
        <v>755.8</v>
      </c>
      <c r="JN175" s="2">
        <v>775.9</v>
      </c>
      <c r="JO175" s="2">
        <v>835.4</v>
      </c>
      <c r="JP175" s="2">
        <v>847.7</v>
      </c>
      <c r="JQ175" s="2">
        <v>895.5</v>
      </c>
      <c r="JR175" s="2">
        <v>817.1</v>
      </c>
      <c r="JS175" s="2">
        <v>726.4</v>
      </c>
      <c r="JT175" s="2">
        <v>755.2</v>
      </c>
      <c r="JU175" s="2">
        <v>777.1</v>
      </c>
      <c r="JV175" s="2">
        <v>818.3</v>
      </c>
      <c r="JW175" s="2">
        <v>832.3</v>
      </c>
      <c r="JX175" s="2">
        <v>859.3</v>
      </c>
      <c r="JY175" s="2">
        <v>841.2</v>
      </c>
      <c r="JZ175" s="2">
        <v>823.8</v>
      </c>
      <c r="KA175" s="2">
        <v>839</v>
      </c>
      <c r="KB175" s="2">
        <v>842.4</v>
      </c>
      <c r="KC175" s="2">
        <v>930.6</v>
      </c>
      <c r="KD175" s="2">
        <v>799.8</v>
      </c>
      <c r="KE175" s="2">
        <v>725</v>
      </c>
      <c r="KF175" s="2">
        <v>798.8</v>
      </c>
      <c r="KG175" s="2">
        <v>766.9</v>
      </c>
      <c r="KH175" s="2">
        <v>826.3</v>
      </c>
      <c r="KI175" s="2">
        <v>857.4</v>
      </c>
      <c r="KJ175" s="2">
        <v>885.5</v>
      </c>
      <c r="KK175" s="2">
        <v>884.6</v>
      </c>
      <c r="KL175" s="2">
        <v>895.3</v>
      </c>
      <c r="KM175" s="2">
        <v>942.6</v>
      </c>
      <c r="KN175" s="2">
        <v>959.7</v>
      </c>
      <c r="KO175" s="2">
        <v>1041.3</v>
      </c>
      <c r="KP175" s="2">
        <v>919.7</v>
      </c>
      <c r="KQ175" s="2">
        <v>797.8</v>
      </c>
      <c r="KR175" s="2">
        <v>874.3</v>
      </c>
      <c r="KS175" s="2">
        <v>837</v>
      </c>
      <c r="KT175" s="2">
        <v>910.2</v>
      </c>
      <c r="KU175" s="2">
        <v>956.1</v>
      </c>
      <c r="KV175" s="2">
        <v>921.8</v>
      </c>
      <c r="KW175" s="2">
        <v>933.2</v>
      </c>
      <c r="KX175" s="2">
        <v>925.3</v>
      </c>
      <c r="KY175" s="2">
        <v>996.9</v>
      </c>
      <c r="KZ175" s="2">
        <v>1022.7</v>
      </c>
      <c r="LA175" s="2">
        <v>1093</v>
      </c>
      <c r="LB175" s="2">
        <v>968.6</v>
      </c>
      <c r="LC175" s="2">
        <v>872.5</v>
      </c>
      <c r="LD175" s="2">
        <v>866.6</v>
      </c>
      <c r="LE175" s="2">
        <v>856</v>
      </c>
      <c r="LF175" s="2">
        <v>905.9</v>
      </c>
      <c r="LG175" s="2">
        <v>916.7</v>
      </c>
      <c r="LH175" s="2">
        <v>904.9</v>
      </c>
      <c r="LI175" s="2">
        <v>882.9</v>
      </c>
      <c r="LJ175" s="2">
        <v>863.2</v>
      </c>
      <c r="LK175" s="2">
        <v>928.2</v>
      </c>
      <c r="LL175" s="2">
        <v>917.1</v>
      </c>
      <c r="LM175" s="2">
        <v>1017.9</v>
      </c>
      <c r="LN175" s="2">
        <v>929.3</v>
      </c>
      <c r="LO175" s="2">
        <v>780.1</v>
      </c>
      <c r="LP175" s="2">
        <v>865.6</v>
      </c>
      <c r="LQ175" s="2">
        <v>867.6</v>
      </c>
      <c r="LR175" s="2">
        <v>905.9</v>
      </c>
      <c r="LS175" s="2">
        <v>978.4</v>
      </c>
      <c r="LT175" s="2">
        <v>945.2</v>
      </c>
      <c r="LU175" s="2">
        <v>920.4</v>
      </c>
      <c r="LV175" s="2">
        <v>909</v>
      </c>
      <c r="LW175" s="2">
        <v>975.7</v>
      </c>
      <c r="LX175" s="2">
        <v>960.3</v>
      </c>
      <c r="LY175" s="2">
        <v>1128</v>
      </c>
      <c r="LZ175" s="2">
        <v>960.8</v>
      </c>
      <c r="MA175" s="2">
        <v>862.7</v>
      </c>
      <c r="MB175" s="2">
        <v>905.9</v>
      </c>
      <c r="MC175" s="2">
        <v>837.7</v>
      </c>
      <c r="MD175" s="2">
        <v>890</v>
      </c>
      <c r="ME175" s="2">
        <v>990.4</v>
      </c>
      <c r="MF175" s="2">
        <v>971.9</v>
      </c>
      <c r="MG175" s="2">
        <v>949.2</v>
      </c>
      <c r="MH175" s="2">
        <v>928</v>
      </c>
      <c r="MI175" s="2">
        <v>1017.5</v>
      </c>
      <c r="MJ175" s="2">
        <v>1046.0999999999999</v>
      </c>
      <c r="MK175" s="2">
        <v>1188</v>
      </c>
      <c r="ML175" s="2">
        <v>935.7</v>
      </c>
      <c r="MM175" s="2">
        <v>866</v>
      </c>
      <c r="MN175" s="2">
        <v>924.3</v>
      </c>
      <c r="MO175" s="2">
        <v>929.9</v>
      </c>
      <c r="MP175" s="2">
        <v>965.9</v>
      </c>
    </row>
    <row r="176" spans="1:354" x14ac:dyDescent="0.25">
      <c r="A176" t="s">
        <v>174</v>
      </c>
      <c r="B176" s="12" t="s">
        <v>394</v>
      </c>
      <c r="C176" t="s">
        <v>218</v>
      </c>
      <c r="D176" t="str">
        <f t="shared" si="2"/>
        <v>Electrical &amp; electronic goods retailing</v>
      </c>
      <c r="E176" s="2">
        <v>243.4</v>
      </c>
      <c r="F176" s="2">
        <v>268.3</v>
      </c>
      <c r="G176" s="2">
        <v>266.10000000000002</v>
      </c>
      <c r="H176" s="2">
        <v>273.5</v>
      </c>
      <c r="I176" s="2">
        <v>262.7</v>
      </c>
      <c r="J176" s="2">
        <v>263.10000000000002</v>
      </c>
      <c r="K176" s="2">
        <v>263.3</v>
      </c>
      <c r="L176" s="2">
        <v>285.89999999999998</v>
      </c>
      <c r="M176" s="2">
        <v>410.7</v>
      </c>
      <c r="N176" s="2">
        <v>255.4</v>
      </c>
      <c r="O176" s="2">
        <v>267.5</v>
      </c>
      <c r="P176" s="2">
        <v>315.10000000000002</v>
      </c>
      <c r="Q176" s="2">
        <v>284.2</v>
      </c>
      <c r="R176" s="2">
        <v>304.89999999999998</v>
      </c>
      <c r="S176" s="2">
        <v>294.39999999999998</v>
      </c>
      <c r="T176" s="2">
        <v>293.39999999999998</v>
      </c>
      <c r="U176" s="2">
        <v>320.89999999999998</v>
      </c>
      <c r="V176" s="2">
        <v>295.10000000000002</v>
      </c>
      <c r="W176" s="2">
        <v>301.10000000000002</v>
      </c>
      <c r="X176" s="2">
        <v>350.1</v>
      </c>
      <c r="Y176" s="2">
        <v>486.8</v>
      </c>
      <c r="Z176" s="2">
        <v>281.5</v>
      </c>
      <c r="AA176" s="2">
        <v>292.10000000000002</v>
      </c>
      <c r="AB176" s="2">
        <v>302.60000000000002</v>
      </c>
      <c r="AC176" s="2">
        <v>263</v>
      </c>
      <c r="AD176" s="2">
        <v>329</v>
      </c>
      <c r="AE176" s="2">
        <v>303.10000000000002</v>
      </c>
      <c r="AF176" s="2">
        <v>313</v>
      </c>
      <c r="AG176" s="2">
        <v>314.39999999999998</v>
      </c>
      <c r="AH176" s="2">
        <v>272.2</v>
      </c>
      <c r="AI176" s="2">
        <v>308.60000000000002</v>
      </c>
      <c r="AJ176" s="2">
        <v>351.8</v>
      </c>
      <c r="AK176" s="2">
        <v>475.5</v>
      </c>
      <c r="AL176" s="2">
        <v>295.39999999999998</v>
      </c>
      <c r="AM176" s="2">
        <v>275</v>
      </c>
      <c r="AN176" s="2">
        <v>317.89999999999998</v>
      </c>
      <c r="AO176" s="2">
        <v>292.8</v>
      </c>
      <c r="AP176" s="2">
        <v>361.5</v>
      </c>
      <c r="AQ176" s="2">
        <v>316.7</v>
      </c>
      <c r="AR176" s="2">
        <v>335.9</v>
      </c>
      <c r="AS176" s="2">
        <v>339.3</v>
      </c>
      <c r="AT176" s="2">
        <v>316.2</v>
      </c>
      <c r="AU176" s="2">
        <v>337.7</v>
      </c>
      <c r="AV176" s="2">
        <v>366</v>
      </c>
      <c r="AW176" s="2">
        <v>509.1</v>
      </c>
      <c r="AX176" s="2">
        <v>327.60000000000002</v>
      </c>
      <c r="AY176" s="2">
        <v>293.39999999999998</v>
      </c>
      <c r="AZ176" s="2">
        <v>297.3</v>
      </c>
      <c r="BA176" s="2">
        <v>326.89999999999998</v>
      </c>
      <c r="BB176" s="2">
        <v>385.2</v>
      </c>
      <c r="BC176" s="2">
        <v>340.2</v>
      </c>
      <c r="BD176" s="2">
        <v>375.6</v>
      </c>
      <c r="BE176" s="2">
        <v>376</v>
      </c>
      <c r="BF176" s="2">
        <v>347.6</v>
      </c>
      <c r="BG176" s="2">
        <v>354.7</v>
      </c>
      <c r="BH176" s="2">
        <v>350.4</v>
      </c>
      <c r="BI176" s="2">
        <v>511.4</v>
      </c>
      <c r="BJ176" s="2">
        <v>332.2</v>
      </c>
      <c r="BK176" s="2">
        <v>310.60000000000002</v>
      </c>
      <c r="BL176" s="2">
        <v>333.3</v>
      </c>
      <c r="BM176" s="2">
        <v>339.8</v>
      </c>
      <c r="BN176" s="2">
        <v>384.5</v>
      </c>
      <c r="BO176" s="2">
        <v>381.1</v>
      </c>
      <c r="BP176" s="2">
        <v>394.5</v>
      </c>
      <c r="BQ176" s="2">
        <v>375.5</v>
      </c>
      <c r="BR176" s="2">
        <v>368.4</v>
      </c>
      <c r="BS176" s="2">
        <v>403.8</v>
      </c>
      <c r="BT176" s="2">
        <v>419.4</v>
      </c>
      <c r="BU176" s="2">
        <v>612.4</v>
      </c>
      <c r="BV176" s="2">
        <v>373.5</v>
      </c>
      <c r="BW176" s="2">
        <v>387.7</v>
      </c>
      <c r="BX176" s="2">
        <v>425.6</v>
      </c>
      <c r="BY176" s="2">
        <v>388.4</v>
      </c>
      <c r="BZ176" s="2">
        <v>449.1</v>
      </c>
      <c r="CA176" s="2">
        <v>438.3</v>
      </c>
      <c r="CB176" s="2">
        <v>432</v>
      </c>
      <c r="CC176" s="2">
        <v>434.9</v>
      </c>
      <c r="CD176" s="2">
        <v>417.3</v>
      </c>
      <c r="CE176" s="2">
        <v>414.2</v>
      </c>
      <c r="CF176" s="2">
        <v>471.4</v>
      </c>
      <c r="CG176" s="2">
        <v>663.7</v>
      </c>
      <c r="CH176" s="2">
        <v>433.6</v>
      </c>
      <c r="CI176" s="2">
        <v>404.7</v>
      </c>
      <c r="CJ176" s="2">
        <v>450.3</v>
      </c>
      <c r="CK176" s="2">
        <v>447.4</v>
      </c>
      <c r="CL176" s="2">
        <v>512.4</v>
      </c>
      <c r="CM176" s="2">
        <v>496.3</v>
      </c>
      <c r="CN176" s="2">
        <v>495.3</v>
      </c>
      <c r="CO176" s="2">
        <v>513.29999999999995</v>
      </c>
      <c r="CP176" s="2">
        <v>509.5</v>
      </c>
      <c r="CQ176" s="2">
        <v>515.70000000000005</v>
      </c>
      <c r="CR176" s="2">
        <v>551.79999999999995</v>
      </c>
      <c r="CS176" s="2">
        <v>750.2</v>
      </c>
      <c r="CT176" s="2">
        <v>505</v>
      </c>
      <c r="CU176" s="2">
        <v>475.2</v>
      </c>
      <c r="CV176" s="2">
        <v>511.8</v>
      </c>
      <c r="CW176" s="2">
        <v>491.3</v>
      </c>
      <c r="CX176" s="2">
        <v>559.29999999999995</v>
      </c>
      <c r="CY176" s="2">
        <v>533.5</v>
      </c>
      <c r="CZ176" s="2">
        <v>516.70000000000005</v>
      </c>
      <c r="DA176" s="2">
        <v>544.6</v>
      </c>
      <c r="DB176" s="2">
        <v>492.3</v>
      </c>
      <c r="DC176" s="2">
        <v>531</v>
      </c>
      <c r="DD176" s="2">
        <v>556.20000000000005</v>
      </c>
      <c r="DE176" s="2">
        <v>765.5</v>
      </c>
      <c r="DF176" s="2">
        <v>532.29999999999995</v>
      </c>
      <c r="DG176" s="2">
        <v>483.2</v>
      </c>
      <c r="DH176" s="2">
        <v>487.6</v>
      </c>
      <c r="DI176" s="2">
        <v>499.5</v>
      </c>
      <c r="DJ176" s="2">
        <v>536.1</v>
      </c>
      <c r="DK176" s="2">
        <v>486.7</v>
      </c>
      <c r="DL176" s="2">
        <v>541</v>
      </c>
      <c r="DM176" s="2">
        <v>541.5</v>
      </c>
      <c r="DN176" s="2">
        <v>483.2</v>
      </c>
      <c r="DO176" s="2">
        <v>525.79999999999995</v>
      </c>
      <c r="DP176" s="2">
        <v>545.1</v>
      </c>
      <c r="DQ176" s="2">
        <v>735.2</v>
      </c>
      <c r="DR176" s="2">
        <v>542.20000000000005</v>
      </c>
      <c r="DS176" s="2">
        <v>494.7</v>
      </c>
      <c r="DT176" s="2">
        <v>512.29999999999995</v>
      </c>
      <c r="DU176" s="2">
        <v>501.9</v>
      </c>
      <c r="DV176" s="2">
        <v>533.29999999999995</v>
      </c>
      <c r="DW176" s="2">
        <v>514.79999999999995</v>
      </c>
      <c r="DX176" s="2">
        <v>558.29999999999995</v>
      </c>
      <c r="DY176" s="2">
        <v>508.4</v>
      </c>
      <c r="DZ176" s="2">
        <v>536.1</v>
      </c>
      <c r="EA176" s="2">
        <v>560.5</v>
      </c>
      <c r="EB176" s="2">
        <v>571.5</v>
      </c>
      <c r="EC176" s="2">
        <v>821.4</v>
      </c>
      <c r="ED176" s="2">
        <v>545.1</v>
      </c>
      <c r="EE176" s="2">
        <v>497.8</v>
      </c>
      <c r="EF176" s="2">
        <v>561.4</v>
      </c>
      <c r="EG176" s="2">
        <v>532.1</v>
      </c>
      <c r="EH176" s="2">
        <v>562.5</v>
      </c>
      <c r="EI176" s="2">
        <v>577.29999999999995</v>
      </c>
      <c r="EJ176" s="2">
        <v>618.20000000000005</v>
      </c>
      <c r="EK176" s="2">
        <v>571.9</v>
      </c>
      <c r="EL176" s="2">
        <v>606.79999999999995</v>
      </c>
      <c r="EM176" s="2">
        <v>619.1</v>
      </c>
      <c r="EN176" s="2">
        <v>663.3</v>
      </c>
      <c r="EO176" s="2">
        <v>932.6</v>
      </c>
      <c r="EP176" s="2">
        <v>618.5</v>
      </c>
      <c r="EQ176" s="2">
        <v>574.20000000000005</v>
      </c>
      <c r="ER176" s="2">
        <v>633.9</v>
      </c>
      <c r="ES176" s="2">
        <v>580.20000000000005</v>
      </c>
      <c r="ET176" s="2">
        <v>647</v>
      </c>
      <c r="EU176" s="2">
        <v>660.7</v>
      </c>
      <c r="EV176" s="2">
        <v>643.1</v>
      </c>
      <c r="EW176" s="2">
        <v>676.8</v>
      </c>
      <c r="EX176" s="2">
        <v>636.70000000000005</v>
      </c>
      <c r="EY176" s="2">
        <v>650.29999999999995</v>
      </c>
      <c r="EZ176" s="2">
        <v>721.4</v>
      </c>
      <c r="FA176" s="2">
        <v>1018.4</v>
      </c>
      <c r="FB176" s="2">
        <v>687.7</v>
      </c>
      <c r="FC176" s="2">
        <v>625.6</v>
      </c>
      <c r="FD176" s="2">
        <v>702.4</v>
      </c>
      <c r="FE176" s="2">
        <v>665.6</v>
      </c>
      <c r="FF176" s="2">
        <v>766.5</v>
      </c>
      <c r="FG176" s="2">
        <v>778</v>
      </c>
      <c r="FH176" s="2">
        <v>721.5</v>
      </c>
      <c r="FI176" s="2">
        <v>707.2</v>
      </c>
      <c r="FJ176" s="2">
        <v>702.5</v>
      </c>
      <c r="FK176" s="2">
        <v>693.7</v>
      </c>
      <c r="FL176" s="2">
        <v>763.1</v>
      </c>
      <c r="FM176" s="2">
        <v>1071.9000000000001</v>
      </c>
      <c r="FN176" s="2">
        <v>708.9</v>
      </c>
      <c r="FO176" s="2">
        <v>673.7</v>
      </c>
      <c r="FP176" s="2">
        <v>727.4</v>
      </c>
      <c r="FQ176" s="2">
        <v>692.3</v>
      </c>
      <c r="FR176" s="2">
        <v>781.6</v>
      </c>
      <c r="FS176" s="2">
        <v>774.1</v>
      </c>
      <c r="FT176" s="2">
        <v>814.8</v>
      </c>
      <c r="FU176" s="2">
        <v>786.1</v>
      </c>
      <c r="FV176" s="2">
        <v>729.2</v>
      </c>
      <c r="FW176" s="2">
        <v>776.9</v>
      </c>
      <c r="FX176" s="2">
        <v>816.5</v>
      </c>
      <c r="FY176" s="2">
        <v>1129.7</v>
      </c>
      <c r="FZ176" s="2">
        <v>781.2</v>
      </c>
      <c r="GA176" s="2">
        <v>745.8</v>
      </c>
      <c r="GB176" s="2">
        <v>735.8</v>
      </c>
      <c r="GC176" s="2">
        <v>746.6</v>
      </c>
      <c r="GD176" s="2">
        <v>815.4</v>
      </c>
      <c r="GE176" s="2">
        <v>806.3</v>
      </c>
      <c r="GF176" s="2">
        <v>814.4</v>
      </c>
      <c r="GG176" s="2">
        <v>793.1</v>
      </c>
      <c r="GH176" s="2">
        <v>760.2</v>
      </c>
      <c r="GI176" s="2">
        <v>815.5</v>
      </c>
      <c r="GJ176" s="2">
        <v>826.8</v>
      </c>
      <c r="GK176" s="2">
        <v>1186.7</v>
      </c>
      <c r="GL176" s="2">
        <v>773.4</v>
      </c>
      <c r="GM176" s="2">
        <v>667.4</v>
      </c>
      <c r="GN176" s="2">
        <v>736.7</v>
      </c>
      <c r="GO176" s="2">
        <v>704.7</v>
      </c>
      <c r="GP176" s="2">
        <v>732.8</v>
      </c>
      <c r="GQ176" s="2">
        <v>740.8</v>
      </c>
      <c r="GR176" s="2">
        <v>749.6</v>
      </c>
      <c r="GS176" s="2">
        <v>705.1</v>
      </c>
      <c r="GT176" s="2">
        <v>689.1</v>
      </c>
      <c r="GU176" s="2">
        <v>740.3</v>
      </c>
      <c r="GV176" s="2">
        <v>733.6</v>
      </c>
      <c r="GW176" s="2">
        <v>1097.4000000000001</v>
      </c>
      <c r="GX176" s="2">
        <v>790.7</v>
      </c>
      <c r="GY176" s="2">
        <v>703.2</v>
      </c>
      <c r="GZ176" s="2">
        <v>730.1</v>
      </c>
      <c r="HA176" s="2">
        <v>732.7</v>
      </c>
      <c r="HB176" s="2">
        <v>766.9</v>
      </c>
      <c r="HC176" s="2">
        <v>785.8</v>
      </c>
      <c r="HD176" s="2">
        <v>770.1</v>
      </c>
      <c r="HE176" s="2">
        <v>773.5</v>
      </c>
      <c r="HF176" s="2">
        <v>741.1</v>
      </c>
      <c r="HG176" s="2">
        <v>756</v>
      </c>
      <c r="HH176" s="2">
        <v>788.4</v>
      </c>
      <c r="HI176" s="2">
        <v>1137.0999999999999</v>
      </c>
      <c r="HJ176" s="2">
        <v>762.7</v>
      </c>
      <c r="HK176" s="2">
        <v>741.2</v>
      </c>
      <c r="HL176" s="2">
        <v>771.5</v>
      </c>
      <c r="HM176" s="2">
        <v>695.8</v>
      </c>
      <c r="HN176" s="2">
        <v>837.9</v>
      </c>
      <c r="HO176" s="2">
        <v>974.8</v>
      </c>
      <c r="HP176" s="2">
        <v>833</v>
      </c>
      <c r="HQ176" s="2">
        <v>874.4</v>
      </c>
      <c r="HR176" s="2">
        <v>841.4</v>
      </c>
      <c r="HS176" s="2">
        <v>836.6</v>
      </c>
      <c r="HT176" s="2">
        <v>892.8</v>
      </c>
      <c r="HU176" s="2">
        <v>1212</v>
      </c>
      <c r="HV176" s="2">
        <v>842.9</v>
      </c>
      <c r="HW176" s="2">
        <v>775.4</v>
      </c>
      <c r="HX176" s="2">
        <v>819.8</v>
      </c>
      <c r="HY176" s="2">
        <v>765.7</v>
      </c>
      <c r="HZ176" s="2">
        <v>864.4</v>
      </c>
      <c r="IA176" s="2">
        <v>924</v>
      </c>
      <c r="IB176" s="2">
        <v>926.2</v>
      </c>
      <c r="IC176" s="2">
        <v>932.3</v>
      </c>
      <c r="ID176" s="2">
        <v>881.3</v>
      </c>
      <c r="IE176" s="2">
        <v>921.5</v>
      </c>
      <c r="IF176" s="2">
        <v>1020</v>
      </c>
      <c r="IG176" s="2">
        <v>1386.5</v>
      </c>
      <c r="IH176" s="2">
        <v>971.1</v>
      </c>
      <c r="II176" s="2">
        <v>840.1</v>
      </c>
      <c r="IJ176" s="2">
        <v>903</v>
      </c>
      <c r="IK176" s="2">
        <v>930.2</v>
      </c>
      <c r="IL176" s="2">
        <v>1069.4000000000001</v>
      </c>
      <c r="IM176" s="2">
        <v>1096.5</v>
      </c>
      <c r="IN176" s="2">
        <v>1047.3</v>
      </c>
      <c r="IO176" s="2">
        <v>1042.4000000000001</v>
      </c>
      <c r="IP176" s="2">
        <v>979.2</v>
      </c>
      <c r="IQ176" s="2">
        <v>1032.9000000000001</v>
      </c>
      <c r="IR176" s="2">
        <v>1083.5999999999999</v>
      </c>
      <c r="IS176" s="2">
        <v>1511.2</v>
      </c>
      <c r="IT176" s="2">
        <v>1021.5</v>
      </c>
      <c r="IU176" s="2">
        <v>887.6</v>
      </c>
      <c r="IV176" s="2">
        <v>939</v>
      </c>
      <c r="IW176" s="2">
        <v>891.5</v>
      </c>
      <c r="IX176" s="2">
        <v>993.1</v>
      </c>
      <c r="IY176" s="2">
        <v>1037.0999999999999</v>
      </c>
      <c r="IZ176" s="2">
        <v>1049.7</v>
      </c>
      <c r="JA176" s="2">
        <v>1021.2</v>
      </c>
      <c r="JB176" s="2">
        <v>992.6</v>
      </c>
      <c r="JC176" s="2">
        <v>1082.7</v>
      </c>
      <c r="JD176" s="2">
        <v>1109.3</v>
      </c>
      <c r="JE176" s="2">
        <v>1597.5</v>
      </c>
      <c r="JF176" s="2">
        <v>1153.8</v>
      </c>
      <c r="JG176" s="2">
        <v>1029.8</v>
      </c>
      <c r="JH176" s="2">
        <v>1084</v>
      </c>
      <c r="JI176" s="2">
        <v>1006.2</v>
      </c>
      <c r="JJ176" s="2">
        <v>1066</v>
      </c>
      <c r="JK176" s="2">
        <v>1162.7</v>
      </c>
      <c r="JL176" s="2">
        <v>1150.5</v>
      </c>
      <c r="JM176" s="2">
        <v>1122.7</v>
      </c>
      <c r="JN176" s="2">
        <v>1094.7</v>
      </c>
      <c r="JO176" s="2">
        <v>1171.4000000000001</v>
      </c>
      <c r="JP176" s="2">
        <v>1261.9000000000001</v>
      </c>
      <c r="JQ176" s="2">
        <v>1733.5</v>
      </c>
      <c r="JR176" s="2">
        <v>1179.5999999999999</v>
      </c>
      <c r="JS176" s="2">
        <v>1039.8</v>
      </c>
      <c r="JT176" s="2">
        <v>1095.4000000000001</v>
      </c>
      <c r="JU176" s="2">
        <v>1115.2</v>
      </c>
      <c r="JV176" s="2">
        <v>1170.4000000000001</v>
      </c>
      <c r="JW176" s="2">
        <v>1264.0999999999999</v>
      </c>
      <c r="JX176" s="2">
        <v>1221.5</v>
      </c>
      <c r="JY176" s="2">
        <v>1205.9000000000001</v>
      </c>
      <c r="JZ176" s="2">
        <v>1187.5999999999999</v>
      </c>
      <c r="KA176" s="2">
        <v>1206.9000000000001</v>
      </c>
      <c r="KB176" s="2">
        <v>1308.5</v>
      </c>
      <c r="KC176" s="2">
        <v>1898.6</v>
      </c>
      <c r="KD176" s="2">
        <v>1280.2</v>
      </c>
      <c r="KE176" s="2">
        <v>1082.5999999999999</v>
      </c>
      <c r="KF176" s="2">
        <v>1190.0999999999999</v>
      </c>
      <c r="KG176" s="2">
        <v>1120.8</v>
      </c>
      <c r="KH176" s="2">
        <v>1276.8</v>
      </c>
      <c r="KI176" s="2">
        <v>1383.9</v>
      </c>
      <c r="KJ176" s="2">
        <v>1332.4</v>
      </c>
      <c r="KK176" s="2">
        <v>1307.0999999999999</v>
      </c>
      <c r="KL176" s="2">
        <v>1327.3</v>
      </c>
      <c r="KM176" s="2">
        <v>1346.9</v>
      </c>
      <c r="KN176" s="2">
        <v>1464.2</v>
      </c>
      <c r="KO176" s="2">
        <v>2072</v>
      </c>
      <c r="KP176" s="2">
        <v>1419.1</v>
      </c>
      <c r="KQ176" s="2">
        <v>1252</v>
      </c>
      <c r="KR176" s="2">
        <v>1433.7</v>
      </c>
      <c r="KS176" s="2">
        <v>1263.4000000000001</v>
      </c>
      <c r="KT176" s="2">
        <v>1391.3</v>
      </c>
      <c r="KU176" s="2">
        <v>1531.3</v>
      </c>
      <c r="KV176" s="2">
        <v>1463.2</v>
      </c>
      <c r="KW176" s="2">
        <v>1492.3</v>
      </c>
      <c r="KX176" s="2">
        <v>1450.9</v>
      </c>
      <c r="KY176" s="2">
        <v>1454</v>
      </c>
      <c r="KZ176" s="2">
        <v>1612.9</v>
      </c>
      <c r="LA176" s="2">
        <v>2308.9</v>
      </c>
      <c r="LB176" s="2">
        <v>1564.3</v>
      </c>
      <c r="LC176" s="2">
        <v>1331.2</v>
      </c>
      <c r="LD176" s="2">
        <v>1372.9</v>
      </c>
      <c r="LE176" s="2">
        <v>1437.2</v>
      </c>
      <c r="LF176" s="2">
        <v>1501.7</v>
      </c>
      <c r="LG176" s="2">
        <v>1602</v>
      </c>
      <c r="LH176" s="2">
        <v>1547.4</v>
      </c>
      <c r="LI176" s="2">
        <v>1526.3</v>
      </c>
      <c r="LJ176" s="2">
        <v>1441.6</v>
      </c>
      <c r="LK176" s="2">
        <v>1512.7</v>
      </c>
      <c r="LL176" s="2">
        <v>1584.2</v>
      </c>
      <c r="LM176" s="2">
        <v>2549.8000000000002</v>
      </c>
      <c r="LN176" s="2">
        <v>1579.9</v>
      </c>
      <c r="LO176" s="2">
        <v>1300</v>
      </c>
      <c r="LP176" s="2">
        <v>1441.7</v>
      </c>
      <c r="LQ176" s="2">
        <v>1361.6</v>
      </c>
      <c r="LR176" s="2">
        <v>1484.7</v>
      </c>
      <c r="LS176" s="2">
        <v>1685.1</v>
      </c>
      <c r="LT176" s="2">
        <v>1567</v>
      </c>
      <c r="LU176" s="2">
        <v>1534.3</v>
      </c>
      <c r="LV176" s="2">
        <v>1433</v>
      </c>
      <c r="LW176" s="2">
        <v>1510.1</v>
      </c>
      <c r="LX176" s="2">
        <v>1683.4</v>
      </c>
      <c r="LY176" s="2">
        <v>2385.6999999999998</v>
      </c>
      <c r="LZ176" s="2">
        <v>1583.8</v>
      </c>
      <c r="MA176" s="2">
        <v>1298</v>
      </c>
      <c r="MB176" s="2">
        <v>1410.7</v>
      </c>
      <c r="MC176" s="2">
        <v>1373.5</v>
      </c>
      <c r="MD176" s="2">
        <v>1475.4</v>
      </c>
      <c r="ME176" s="2">
        <v>1638.2</v>
      </c>
      <c r="MF176" s="2">
        <v>1555.6</v>
      </c>
      <c r="MG176" s="2">
        <v>1541.3</v>
      </c>
      <c r="MH176" s="2">
        <v>1452.1</v>
      </c>
      <c r="MI176" s="2">
        <v>1469.1</v>
      </c>
      <c r="MJ176" s="2">
        <v>1586.5</v>
      </c>
      <c r="MK176" s="2">
        <v>2377.9</v>
      </c>
      <c r="ML176" s="2">
        <v>1451.9</v>
      </c>
      <c r="MM176" s="2">
        <v>1235.5999999999999</v>
      </c>
      <c r="MN176" s="2">
        <v>1362.6</v>
      </c>
      <c r="MO176" s="2">
        <v>1286.3</v>
      </c>
      <c r="MP176" s="2">
        <v>1397.7</v>
      </c>
    </row>
    <row r="177" spans="1:354" x14ac:dyDescent="0.25">
      <c r="A177" t="s">
        <v>175</v>
      </c>
      <c r="B177" s="12" t="s">
        <v>395</v>
      </c>
      <c r="C177" t="s">
        <v>218</v>
      </c>
      <c r="D177" t="str">
        <f t="shared" si="2"/>
        <v>Hardware, building &amp; garden supplies retailing</v>
      </c>
      <c r="E177" s="2">
        <v>148.6</v>
      </c>
      <c r="F177" s="2">
        <v>151</v>
      </c>
      <c r="G177" s="2">
        <v>142.6</v>
      </c>
      <c r="H177" s="2">
        <v>150.1</v>
      </c>
      <c r="I177" s="2">
        <v>153.69999999999999</v>
      </c>
      <c r="J177" s="2">
        <v>157.9</v>
      </c>
      <c r="K177" s="2">
        <v>162.6</v>
      </c>
      <c r="L177" s="2">
        <v>199</v>
      </c>
      <c r="M177" s="2">
        <v>385</v>
      </c>
      <c r="N177" s="2">
        <v>169.9</v>
      </c>
      <c r="O177" s="2">
        <v>159.4</v>
      </c>
      <c r="P177" s="2">
        <v>184.2</v>
      </c>
      <c r="Q177" s="2">
        <v>155.69999999999999</v>
      </c>
      <c r="R177" s="2">
        <v>170.1</v>
      </c>
      <c r="S177" s="2">
        <v>157</v>
      </c>
      <c r="T177" s="2">
        <v>159.6</v>
      </c>
      <c r="U177" s="2">
        <v>172.4</v>
      </c>
      <c r="V177" s="2">
        <v>181.4</v>
      </c>
      <c r="W177" s="2">
        <v>200.2</v>
      </c>
      <c r="X177" s="2">
        <v>235.3</v>
      </c>
      <c r="Y177" s="2">
        <v>433</v>
      </c>
      <c r="Z177" s="2">
        <v>190.8</v>
      </c>
      <c r="AA177" s="2">
        <v>188.9</v>
      </c>
      <c r="AB177" s="2">
        <v>204.6</v>
      </c>
      <c r="AC177" s="2">
        <v>176.4</v>
      </c>
      <c r="AD177" s="2">
        <v>189.5</v>
      </c>
      <c r="AE177" s="2">
        <v>159.5</v>
      </c>
      <c r="AF177" s="2">
        <v>167.9</v>
      </c>
      <c r="AG177" s="2">
        <v>186.3</v>
      </c>
      <c r="AH177" s="2">
        <v>182</v>
      </c>
      <c r="AI177" s="2">
        <v>210.5</v>
      </c>
      <c r="AJ177" s="2">
        <v>241.5</v>
      </c>
      <c r="AK177" s="2">
        <v>408.3</v>
      </c>
      <c r="AL177" s="2">
        <v>188.8</v>
      </c>
      <c r="AM177" s="2">
        <v>183.8</v>
      </c>
      <c r="AN177" s="2">
        <v>193.2</v>
      </c>
      <c r="AO177" s="2">
        <v>188.6</v>
      </c>
      <c r="AP177" s="2">
        <v>210.8</v>
      </c>
      <c r="AQ177" s="2">
        <v>176.5</v>
      </c>
      <c r="AR177" s="2">
        <v>188</v>
      </c>
      <c r="AS177" s="2">
        <v>201</v>
      </c>
      <c r="AT177" s="2">
        <v>193.1</v>
      </c>
      <c r="AU177" s="2">
        <v>242.1</v>
      </c>
      <c r="AV177" s="2">
        <v>289.8</v>
      </c>
      <c r="AW177" s="2">
        <v>489.6</v>
      </c>
      <c r="AX177" s="2">
        <v>220.4</v>
      </c>
      <c r="AY177" s="2">
        <v>220.1</v>
      </c>
      <c r="AZ177" s="2">
        <v>218.6</v>
      </c>
      <c r="BA177" s="2">
        <v>221.1</v>
      </c>
      <c r="BB177" s="2">
        <v>233.3</v>
      </c>
      <c r="BC177" s="2">
        <v>213.2</v>
      </c>
      <c r="BD177" s="2">
        <v>210</v>
      </c>
      <c r="BE177" s="2">
        <v>229.9</v>
      </c>
      <c r="BF177" s="2">
        <v>228.4</v>
      </c>
      <c r="BG177" s="2">
        <v>284</v>
      </c>
      <c r="BH177" s="2">
        <v>311.3</v>
      </c>
      <c r="BI177" s="2">
        <v>541.29999999999995</v>
      </c>
      <c r="BJ177" s="2">
        <v>258</v>
      </c>
      <c r="BK177" s="2">
        <v>244.4</v>
      </c>
      <c r="BL177" s="2">
        <v>247.5</v>
      </c>
      <c r="BM177" s="2">
        <v>240.5</v>
      </c>
      <c r="BN177" s="2">
        <v>258</v>
      </c>
      <c r="BO177" s="2">
        <v>225</v>
      </c>
      <c r="BP177" s="2">
        <v>244.7</v>
      </c>
      <c r="BQ177" s="2">
        <v>256.39999999999998</v>
      </c>
      <c r="BR177" s="2">
        <v>280.60000000000002</v>
      </c>
      <c r="BS177" s="2">
        <v>321.2</v>
      </c>
      <c r="BT177" s="2">
        <v>344.5</v>
      </c>
      <c r="BU177" s="2">
        <v>590.6</v>
      </c>
      <c r="BV177" s="2">
        <v>284.7</v>
      </c>
      <c r="BW177" s="2">
        <v>287.39999999999998</v>
      </c>
      <c r="BX177" s="2">
        <v>296.7</v>
      </c>
      <c r="BY177" s="2">
        <v>273.8</v>
      </c>
      <c r="BZ177" s="2">
        <v>294.60000000000002</v>
      </c>
      <c r="CA177" s="2">
        <v>283.5</v>
      </c>
      <c r="CB177" s="2">
        <v>293.10000000000002</v>
      </c>
      <c r="CC177" s="2">
        <v>307.89999999999998</v>
      </c>
      <c r="CD177" s="2">
        <v>293.2</v>
      </c>
      <c r="CE177" s="2">
        <v>340.1</v>
      </c>
      <c r="CF177" s="2">
        <v>382.1</v>
      </c>
      <c r="CG177" s="2">
        <v>641</v>
      </c>
      <c r="CH177" s="2">
        <v>359.1</v>
      </c>
      <c r="CI177" s="2">
        <v>329.6</v>
      </c>
      <c r="CJ177" s="2">
        <v>352</v>
      </c>
      <c r="CK177" s="2">
        <v>328.9</v>
      </c>
      <c r="CL177" s="2">
        <v>353.9</v>
      </c>
      <c r="CM177" s="2">
        <v>319.7</v>
      </c>
      <c r="CN177" s="2">
        <v>317.5</v>
      </c>
      <c r="CO177" s="2">
        <v>319.89999999999998</v>
      </c>
      <c r="CP177" s="2">
        <v>331.3</v>
      </c>
      <c r="CQ177" s="2">
        <v>359.8</v>
      </c>
      <c r="CR177" s="2">
        <v>420.6</v>
      </c>
      <c r="CS177" s="2">
        <v>552.79999999999995</v>
      </c>
      <c r="CT177" s="2">
        <v>308.10000000000002</v>
      </c>
      <c r="CU177" s="2">
        <v>278.3</v>
      </c>
      <c r="CV177" s="2">
        <v>306</v>
      </c>
      <c r="CW177" s="2">
        <v>284.89999999999998</v>
      </c>
      <c r="CX177" s="2">
        <v>299.5</v>
      </c>
      <c r="CY177" s="2">
        <v>279.2</v>
      </c>
      <c r="CZ177" s="2">
        <v>279.7</v>
      </c>
      <c r="DA177" s="2">
        <v>299.3</v>
      </c>
      <c r="DB177" s="2">
        <v>289.7</v>
      </c>
      <c r="DC177" s="2">
        <v>325.39999999999998</v>
      </c>
      <c r="DD177" s="2">
        <v>355.6</v>
      </c>
      <c r="DE177" s="2">
        <v>500.6</v>
      </c>
      <c r="DF177" s="2">
        <v>296.89999999999998</v>
      </c>
      <c r="DG177" s="2">
        <v>310.39999999999998</v>
      </c>
      <c r="DH177" s="2">
        <v>321</v>
      </c>
      <c r="DI177" s="2">
        <v>308.39999999999998</v>
      </c>
      <c r="DJ177" s="2">
        <v>310.10000000000002</v>
      </c>
      <c r="DK177" s="2">
        <v>283.10000000000002</v>
      </c>
      <c r="DL177" s="2">
        <v>315.39999999999998</v>
      </c>
      <c r="DM177" s="2">
        <v>320</v>
      </c>
      <c r="DN177" s="2">
        <v>323.7</v>
      </c>
      <c r="DO177" s="2">
        <v>378.1</v>
      </c>
      <c r="DP177" s="2">
        <v>387.6</v>
      </c>
      <c r="DQ177" s="2">
        <v>500.8</v>
      </c>
      <c r="DR177" s="2">
        <v>309.39999999999998</v>
      </c>
      <c r="DS177" s="2">
        <v>318.8</v>
      </c>
      <c r="DT177" s="2">
        <v>347.9</v>
      </c>
      <c r="DU177" s="2">
        <v>350</v>
      </c>
      <c r="DV177" s="2">
        <v>329.6</v>
      </c>
      <c r="DW177" s="2">
        <v>307</v>
      </c>
      <c r="DX177" s="2">
        <v>333.4</v>
      </c>
      <c r="DY177" s="2">
        <v>312.5</v>
      </c>
      <c r="DZ177" s="2">
        <v>352.4</v>
      </c>
      <c r="EA177" s="2">
        <v>408.2</v>
      </c>
      <c r="EB177" s="2">
        <v>413.9</v>
      </c>
      <c r="EC177" s="2">
        <v>537.9</v>
      </c>
      <c r="ED177" s="2">
        <v>379.8</v>
      </c>
      <c r="EE177" s="2">
        <v>353.5</v>
      </c>
      <c r="EF177" s="2">
        <v>395.2</v>
      </c>
      <c r="EG177" s="2">
        <v>382.7</v>
      </c>
      <c r="EH177" s="2">
        <v>368.6</v>
      </c>
      <c r="EI177" s="2">
        <v>341.6</v>
      </c>
      <c r="EJ177" s="2">
        <v>343.8</v>
      </c>
      <c r="EK177" s="2">
        <v>355.3</v>
      </c>
      <c r="EL177" s="2">
        <v>370.5</v>
      </c>
      <c r="EM177" s="2">
        <v>409</v>
      </c>
      <c r="EN177" s="2">
        <v>433.5</v>
      </c>
      <c r="EO177" s="2">
        <v>582.5</v>
      </c>
      <c r="EP177" s="2">
        <v>371.2</v>
      </c>
      <c r="EQ177" s="2">
        <v>376</v>
      </c>
      <c r="ER177" s="2">
        <v>408.7</v>
      </c>
      <c r="ES177" s="2">
        <v>366.3</v>
      </c>
      <c r="ET177" s="2">
        <v>379.5</v>
      </c>
      <c r="EU177" s="2">
        <v>364.1</v>
      </c>
      <c r="EV177" s="2">
        <v>359.9</v>
      </c>
      <c r="EW177" s="2">
        <v>378.8</v>
      </c>
      <c r="EX177" s="2">
        <v>398.7</v>
      </c>
      <c r="EY177" s="2">
        <v>421.8</v>
      </c>
      <c r="EZ177" s="2">
        <v>438.3</v>
      </c>
      <c r="FA177" s="2">
        <v>554.29999999999995</v>
      </c>
      <c r="FB177" s="2">
        <v>387.3</v>
      </c>
      <c r="FC177" s="2">
        <v>376.3</v>
      </c>
      <c r="FD177" s="2">
        <v>418.9</v>
      </c>
      <c r="FE177" s="2">
        <v>383.9</v>
      </c>
      <c r="FF177" s="2">
        <v>385.6</v>
      </c>
      <c r="FG177" s="2">
        <v>395.5</v>
      </c>
      <c r="FH177" s="2">
        <v>389.9</v>
      </c>
      <c r="FI177" s="2">
        <v>420.7</v>
      </c>
      <c r="FJ177" s="2">
        <v>439.3</v>
      </c>
      <c r="FK177" s="2">
        <v>479.5</v>
      </c>
      <c r="FL177" s="2">
        <v>508.3</v>
      </c>
      <c r="FM177" s="2">
        <v>658.5</v>
      </c>
      <c r="FN177" s="2">
        <v>466.6</v>
      </c>
      <c r="FO177" s="2">
        <v>434.6</v>
      </c>
      <c r="FP177" s="2">
        <v>456.2</v>
      </c>
      <c r="FQ177" s="2">
        <v>428.6</v>
      </c>
      <c r="FR177" s="2">
        <v>465.2</v>
      </c>
      <c r="FS177" s="2">
        <v>434.2</v>
      </c>
      <c r="FT177" s="2">
        <v>446.1</v>
      </c>
      <c r="FU177" s="2">
        <v>450.2</v>
      </c>
      <c r="FV177" s="2">
        <v>446.2</v>
      </c>
      <c r="FW177" s="2">
        <v>503.9</v>
      </c>
      <c r="FX177" s="2">
        <v>530.70000000000005</v>
      </c>
      <c r="FY177" s="2">
        <v>679.8</v>
      </c>
      <c r="FZ177" s="2">
        <v>478.6</v>
      </c>
      <c r="GA177" s="2">
        <v>442.4</v>
      </c>
      <c r="GB177" s="2">
        <v>478.3</v>
      </c>
      <c r="GC177" s="2">
        <v>456.9</v>
      </c>
      <c r="GD177" s="2">
        <v>466.2</v>
      </c>
      <c r="GE177" s="2">
        <v>431.2</v>
      </c>
      <c r="GF177" s="2">
        <v>436.1</v>
      </c>
      <c r="GG177" s="2">
        <v>443.8</v>
      </c>
      <c r="GH177" s="2">
        <v>493.8</v>
      </c>
      <c r="GI177" s="2">
        <v>506.6</v>
      </c>
      <c r="GJ177" s="2">
        <v>531.29999999999995</v>
      </c>
      <c r="GK177" s="2">
        <v>708.4</v>
      </c>
      <c r="GL177" s="2">
        <v>490.5</v>
      </c>
      <c r="GM177" s="2">
        <v>441.9</v>
      </c>
      <c r="GN177" s="2">
        <v>474.7</v>
      </c>
      <c r="GO177" s="2">
        <v>462.4</v>
      </c>
      <c r="GP177" s="2">
        <v>465</v>
      </c>
      <c r="GQ177" s="2">
        <v>446.2</v>
      </c>
      <c r="GR177" s="2">
        <v>449.4</v>
      </c>
      <c r="GS177" s="2">
        <v>475.3</v>
      </c>
      <c r="GT177" s="2">
        <v>514.6</v>
      </c>
      <c r="GU177" s="2">
        <v>528.9</v>
      </c>
      <c r="GV177" s="2">
        <v>525.79999999999995</v>
      </c>
      <c r="GW177" s="2">
        <v>665.4</v>
      </c>
      <c r="GX177" s="2">
        <v>490</v>
      </c>
      <c r="GY177" s="2">
        <v>452.2</v>
      </c>
      <c r="GZ177" s="2">
        <v>497.3</v>
      </c>
      <c r="HA177" s="2">
        <v>474.9</v>
      </c>
      <c r="HB177" s="2">
        <v>473.5</v>
      </c>
      <c r="HC177" s="2">
        <v>470.7</v>
      </c>
      <c r="HD177" s="2">
        <v>491.2</v>
      </c>
      <c r="HE177" s="2">
        <v>509.6</v>
      </c>
      <c r="HF177" s="2">
        <v>583.6</v>
      </c>
      <c r="HG177" s="2">
        <v>633</v>
      </c>
      <c r="HH177" s="2">
        <v>632.5</v>
      </c>
      <c r="HI177" s="2">
        <v>774.6</v>
      </c>
      <c r="HJ177" s="2">
        <v>605.29999999999995</v>
      </c>
      <c r="HK177" s="2">
        <v>565.20000000000005</v>
      </c>
      <c r="HL177" s="2">
        <v>585.6</v>
      </c>
      <c r="HM177" s="2">
        <v>563</v>
      </c>
      <c r="HN177" s="2">
        <v>578.79999999999995</v>
      </c>
      <c r="HO177" s="2">
        <v>642.9</v>
      </c>
      <c r="HP177" s="2">
        <v>540.6</v>
      </c>
      <c r="HQ177" s="2">
        <v>591.29999999999995</v>
      </c>
      <c r="HR177" s="2">
        <v>632.9</v>
      </c>
      <c r="HS177" s="2">
        <v>683.5</v>
      </c>
      <c r="HT177" s="2">
        <v>717.6</v>
      </c>
      <c r="HU177" s="2">
        <v>908.1</v>
      </c>
      <c r="HV177" s="2">
        <v>687.5</v>
      </c>
      <c r="HW177" s="2">
        <v>615.20000000000005</v>
      </c>
      <c r="HX177" s="2">
        <v>677.8</v>
      </c>
      <c r="HY177" s="2">
        <v>664.8</v>
      </c>
      <c r="HZ177" s="2">
        <v>675.6</v>
      </c>
      <c r="IA177" s="2">
        <v>667.9</v>
      </c>
      <c r="IB177" s="2">
        <v>672.3</v>
      </c>
      <c r="IC177" s="2">
        <v>723</v>
      </c>
      <c r="ID177" s="2">
        <v>731.4</v>
      </c>
      <c r="IE177" s="2">
        <v>842.3</v>
      </c>
      <c r="IF177" s="2">
        <v>846.4</v>
      </c>
      <c r="IG177" s="2">
        <v>1021.1</v>
      </c>
      <c r="IH177" s="2">
        <v>804.6</v>
      </c>
      <c r="II177" s="2">
        <v>722</v>
      </c>
      <c r="IJ177" s="2">
        <v>795.6</v>
      </c>
      <c r="IK177" s="2">
        <v>765.9</v>
      </c>
      <c r="IL177" s="2">
        <v>755.8</v>
      </c>
      <c r="IM177" s="2">
        <v>722.1</v>
      </c>
      <c r="IN177" s="2">
        <v>741.7</v>
      </c>
      <c r="IO177" s="2">
        <v>796.6</v>
      </c>
      <c r="IP177" s="2">
        <v>825.2</v>
      </c>
      <c r="IQ177" s="2">
        <v>891.9</v>
      </c>
      <c r="IR177" s="2">
        <v>941</v>
      </c>
      <c r="IS177" s="2">
        <v>1077</v>
      </c>
      <c r="IT177" s="2">
        <v>833.4</v>
      </c>
      <c r="IU177" s="2">
        <v>747.7</v>
      </c>
      <c r="IV177" s="2">
        <v>829.3</v>
      </c>
      <c r="IW177" s="2">
        <v>798.6</v>
      </c>
      <c r="IX177" s="2">
        <v>824.7</v>
      </c>
      <c r="IY177" s="2">
        <v>814.2</v>
      </c>
      <c r="IZ177" s="2">
        <v>867.6</v>
      </c>
      <c r="JA177" s="2">
        <v>917.6</v>
      </c>
      <c r="JB177" s="2">
        <v>983.8</v>
      </c>
      <c r="JC177" s="2">
        <v>1032.9000000000001</v>
      </c>
      <c r="JD177" s="2">
        <v>1048.9000000000001</v>
      </c>
      <c r="JE177" s="2">
        <v>1202.4000000000001</v>
      </c>
      <c r="JF177" s="2">
        <v>927.1</v>
      </c>
      <c r="JG177" s="2">
        <v>850.6</v>
      </c>
      <c r="JH177" s="2">
        <v>916.7</v>
      </c>
      <c r="JI177" s="2">
        <v>869</v>
      </c>
      <c r="JJ177" s="2">
        <v>878.2</v>
      </c>
      <c r="JK177" s="2">
        <v>865.8</v>
      </c>
      <c r="JL177" s="2">
        <v>901</v>
      </c>
      <c r="JM177" s="2">
        <v>919.6</v>
      </c>
      <c r="JN177" s="2">
        <v>977.5</v>
      </c>
      <c r="JO177" s="2">
        <v>1071.5</v>
      </c>
      <c r="JP177" s="2">
        <v>1075.4000000000001</v>
      </c>
      <c r="JQ177" s="2">
        <v>1248.4000000000001</v>
      </c>
      <c r="JR177" s="2">
        <v>966.5</v>
      </c>
      <c r="JS177" s="2">
        <v>856.7</v>
      </c>
      <c r="JT177" s="2">
        <v>932.3</v>
      </c>
      <c r="JU177" s="2">
        <v>895.1</v>
      </c>
      <c r="JV177" s="2">
        <v>890.6</v>
      </c>
      <c r="JW177" s="2">
        <v>872.9</v>
      </c>
      <c r="JX177" s="2">
        <v>883.7</v>
      </c>
      <c r="JY177" s="2">
        <v>937.4</v>
      </c>
      <c r="JZ177" s="2">
        <v>959.6</v>
      </c>
      <c r="KA177" s="2">
        <v>1053.3</v>
      </c>
      <c r="KB177" s="2">
        <v>1102</v>
      </c>
      <c r="KC177" s="2">
        <v>1258.8</v>
      </c>
      <c r="KD177" s="2">
        <v>956</v>
      </c>
      <c r="KE177" s="2">
        <v>885</v>
      </c>
      <c r="KF177" s="2">
        <v>964.5</v>
      </c>
      <c r="KG177" s="2">
        <v>916.4</v>
      </c>
      <c r="KH177" s="2">
        <v>923.1</v>
      </c>
      <c r="KI177" s="2">
        <v>906.9</v>
      </c>
      <c r="KJ177" s="2">
        <v>902.5</v>
      </c>
      <c r="KK177" s="2">
        <v>958.5</v>
      </c>
      <c r="KL177" s="2">
        <v>973.5</v>
      </c>
      <c r="KM177" s="2">
        <v>1057.3</v>
      </c>
      <c r="KN177" s="2">
        <v>1070.2</v>
      </c>
      <c r="KO177" s="2">
        <v>1188</v>
      </c>
      <c r="KP177" s="2">
        <v>993.5</v>
      </c>
      <c r="KQ177" s="2">
        <v>913.7</v>
      </c>
      <c r="KR177" s="2">
        <v>975.3</v>
      </c>
      <c r="KS177" s="2">
        <v>909.8</v>
      </c>
      <c r="KT177" s="2">
        <v>938.3</v>
      </c>
      <c r="KU177" s="2">
        <v>911.5</v>
      </c>
      <c r="KV177" s="2">
        <v>948.6</v>
      </c>
      <c r="KW177" s="2">
        <v>1008.1</v>
      </c>
      <c r="KX177" s="2">
        <v>1067.0999999999999</v>
      </c>
      <c r="KY177" s="2">
        <v>1140.5</v>
      </c>
      <c r="KZ177" s="2">
        <v>1138.7</v>
      </c>
      <c r="LA177" s="2">
        <v>1282.8</v>
      </c>
      <c r="LB177" s="2">
        <v>1002.2</v>
      </c>
      <c r="LC177" s="2">
        <v>939.2</v>
      </c>
      <c r="LD177" s="2">
        <v>973</v>
      </c>
      <c r="LE177" s="2">
        <v>945.3</v>
      </c>
      <c r="LF177" s="2">
        <v>941.6</v>
      </c>
      <c r="LG177" s="2">
        <v>925</v>
      </c>
      <c r="LH177" s="2">
        <v>961.6</v>
      </c>
      <c r="LI177" s="2">
        <v>1001.8</v>
      </c>
      <c r="LJ177" s="2">
        <v>1023</v>
      </c>
      <c r="LK177" s="2">
        <v>1089.7</v>
      </c>
      <c r="LL177" s="2">
        <v>1094.3</v>
      </c>
      <c r="LM177" s="2">
        <v>1340.9</v>
      </c>
      <c r="LN177" s="2">
        <v>1051.5</v>
      </c>
      <c r="LO177" s="2">
        <v>888.1</v>
      </c>
      <c r="LP177" s="2">
        <v>994.3</v>
      </c>
      <c r="LQ177" s="2">
        <v>974.7</v>
      </c>
      <c r="LR177" s="2">
        <v>989.1</v>
      </c>
      <c r="LS177" s="2">
        <v>957.1</v>
      </c>
      <c r="LT177" s="2">
        <v>940.1</v>
      </c>
      <c r="LU177" s="2">
        <v>1013</v>
      </c>
      <c r="LV177" s="2">
        <v>1064.0999999999999</v>
      </c>
      <c r="LW177" s="2">
        <v>1155.5</v>
      </c>
      <c r="LX177" s="2">
        <v>1143.7</v>
      </c>
      <c r="LY177" s="2">
        <v>1193.7</v>
      </c>
      <c r="LZ177" s="2">
        <v>1016.5</v>
      </c>
      <c r="MA177" s="2">
        <v>891.7</v>
      </c>
      <c r="MB177" s="2">
        <v>1005.6</v>
      </c>
      <c r="MC177" s="2">
        <v>1001.9</v>
      </c>
      <c r="MD177" s="2">
        <v>994.5</v>
      </c>
      <c r="ME177" s="2">
        <v>964</v>
      </c>
      <c r="MF177" s="2">
        <v>954.1</v>
      </c>
      <c r="MG177" s="2">
        <v>1007.5</v>
      </c>
      <c r="MH177" s="2">
        <v>1094.8</v>
      </c>
      <c r="MI177" s="2">
        <v>1202.5</v>
      </c>
      <c r="MJ177" s="2">
        <v>1196.8</v>
      </c>
      <c r="MK177" s="2">
        <v>1279.7</v>
      </c>
      <c r="ML177" s="2">
        <v>1068.2</v>
      </c>
      <c r="MM177" s="2">
        <v>961.1</v>
      </c>
      <c r="MN177" s="2">
        <v>1074.9000000000001</v>
      </c>
      <c r="MO177" s="2">
        <v>1032.9000000000001</v>
      </c>
      <c r="MP177" s="2">
        <v>1025.9000000000001</v>
      </c>
    </row>
    <row r="178" spans="1:354" x14ac:dyDescent="0.25">
      <c r="A178" t="s">
        <v>176</v>
      </c>
      <c r="B178" s="12" t="s">
        <v>396</v>
      </c>
      <c r="C178" t="s">
        <v>218</v>
      </c>
      <c r="D178" t="str">
        <f t="shared" si="2"/>
        <v>Household goods retailing</v>
      </c>
      <c r="E178" s="2">
        <v>592.29999999999995</v>
      </c>
      <c r="F178" s="2">
        <v>629.6</v>
      </c>
      <c r="G178" s="2">
        <v>607.4</v>
      </c>
      <c r="H178" s="2">
        <v>632.4</v>
      </c>
      <c r="I178" s="2">
        <v>622.6</v>
      </c>
      <c r="J178" s="2">
        <v>622</v>
      </c>
      <c r="K178" s="2">
        <v>637.79999999999995</v>
      </c>
      <c r="L178" s="2">
        <v>717.2</v>
      </c>
      <c r="M178" s="2">
        <v>1077</v>
      </c>
      <c r="N178" s="2">
        <v>615.9</v>
      </c>
      <c r="O178" s="2">
        <v>621.70000000000005</v>
      </c>
      <c r="P178" s="2">
        <v>719.1</v>
      </c>
      <c r="Q178" s="2">
        <v>633.4</v>
      </c>
      <c r="R178" s="2">
        <v>697.9</v>
      </c>
      <c r="S178" s="2">
        <v>661.8</v>
      </c>
      <c r="T178" s="2">
        <v>656.9</v>
      </c>
      <c r="U178" s="2">
        <v>711</v>
      </c>
      <c r="V178" s="2">
        <v>690.3</v>
      </c>
      <c r="W178" s="2">
        <v>714.6</v>
      </c>
      <c r="X178" s="2">
        <v>815.5</v>
      </c>
      <c r="Y178" s="2">
        <v>1197.8</v>
      </c>
      <c r="Z178" s="2">
        <v>684.2</v>
      </c>
      <c r="AA178" s="2">
        <v>698.5</v>
      </c>
      <c r="AB178" s="2">
        <v>746</v>
      </c>
      <c r="AC178" s="2">
        <v>634.70000000000005</v>
      </c>
      <c r="AD178" s="2">
        <v>755</v>
      </c>
      <c r="AE178" s="2">
        <v>677.2</v>
      </c>
      <c r="AF178" s="2">
        <v>708.7</v>
      </c>
      <c r="AG178" s="2">
        <v>740.9</v>
      </c>
      <c r="AH178" s="2">
        <v>679</v>
      </c>
      <c r="AI178" s="2">
        <v>769.3</v>
      </c>
      <c r="AJ178" s="2">
        <v>859.3</v>
      </c>
      <c r="AK178" s="2">
        <v>1174.5999999999999</v>
      </c>
      <c r="AL178" s="2">
        <v>703</v>
      </c>
      <c r="AM178" s="2">
        <v>669.4</v>
      </c>
      <c r="AN178" s="2">
        <v>742.2</v>
      </c>
      <c r="AO178" s="2">
        <v>721.6</v>
      </c>
      <c r="AP178" s="2">
        <v>855.8</v>
      </c>
      <c r="AQ178" s="2">
        <v>742.3</v>
      </c>
      <c r="AR178" s="2">
        <v>799.9</v>
      </c>
      <c r="AS178" s="2">
        <v>815.5</v>
      </c>
      <c r="AT178" s="2">
        <v>776.8</v>
      </c>
      <c r="AU178" s="2">
        <v>881.3</v>
      </c>
      <c r="AV178" s="2">
        <v>973.2</v>
      </c>
      <c r="AW178" s="2">
        <v>1351.7</v>
      </c>
      <c r="AX178" s="2">
        <v>812.6</v>
      </c>
      <c r="AY178" s="2">
        <v>763.6</v>
      </c>
      <c r="AZ178" s="2">
        <v>768</v>
      </c>
      <c r="BA178" s="2">
        <v>827</v>
      </c>
      <c r="BB178" s="2">
        <v>935.1</v>
      </c>
      <c r="BC178" s="2">
        <v>833.6</v>
      </c>
      <c r="BD178" s="2">
        <v>878.2</v>
      </c>
      <c r="BE178" s="2">
        <v>898.1</v>
      </c>
      <c r="BF178" s="2">
        <v>862.3</v>
      </c>
      <c r="BG178" s="2">
        <v>950.6</v>
      </c>
      <c r="BH178" s="2">
        <v>968.2</v>
      </c>
      <c r="BI178" s="2">
        <v>1414</v>
      </c>
      <c r="BJ178" s="2">
        <v>861.1</v>
      </c>
      <c r="BK178" s="2">
        <v>812.5</v>
      </c>
      <c r="BL178" s="2">
        <v>862.3</v>
      </c>
      <c r="BM178" s="2">
        <v>846.8</v>
      </c>
      <c r="BN178" s="2">
        <v>933.6</v>
      </c>
      <c r="BO178" s="2">
        <v>886.2</v>
      </c>
      <c r="BP178" s="2">
        <v>958.9</v>
      </c>
      <c r="BQ178" s="2">
        <v>938.2</v>
      </c>
      <c r="BR178" s="2">
        <v>953</v>
      </c>
      <c r="BS178" s="2">
        <v>1058.8</v>
      </c>
      <c r="BT178" s="2">
        <v>1084.5999999999999</v>
      </c>
      <c r="BU178" s="2">
        <v>1576.1</v>
      </c>
      <c r="BV178" s="2">
        <v>938.9</v>
      </c>
      <c r="BW178" s="2">
        <v>968.3</v>
      </c>
      <c r="BX178" s="2">
        <v>1035.5999999999999</v>
      </c>
      <c r="BY178" s="2">
        <v>945.3</v>
      </c>
      <c r="BZ178" s="2">
        <v>1074.9000000000001</v>
      </c>
      <c r="CA178" s="2">
        <v>1053.5999999999999</v>
      </c>
      <c r="CB178" s="2">
        <v>1045.0999999999999</v>
      </c>
      <c r="CC178" s="2">
        <v>1073.4000000000001</v>
      </c>
      <c r="CD178" s="2">
        <v>1040.7</v>
      </c>
      <c r="CE178" s="2">
        <v>1092.9000000000001</v>
      </c>
      <c r="CF178" s="2">
        <v>1210.9000000000001</v>
      </c>
      <c r="CG178" s="2">
        <v>1714.8</v>
      </c>
      <c r="CH178" s="2">
        <v>1089.2</v>
      </c>
      <c r="CI178" s="2">
        <v>1021.5</v>
      </c>
      <c r="CJ178" s="2">
        <v>1107</v>
      </c>
      <c r="CK178" s="2">
        <v>1089</v>
      </c>
      <c r="CL178" s="2">
        <v>1203.5999999999999</v>
      </c>
      <c r="CM178" s="2">
        <v>1151.9000000000001</v>
      </c>
      <c r="CN178" s="2">
        <v>1135.8</v>
      </c>
      <c r="CO178" s="2">
        <v>1161.5</v>
      </c>
      <c r="CP178" s="2">
        <v>1174</v>
      </c>
      <c r="CQ178" s="2">
        <v>1217.4000000000001</v>
      </c>
      <c r="CR178" s="2">
        <v>1351.2</v>
      </c>
      <c r="CS178" s="2">
        <v>1714.2</v>
      </c>
      <c r="CT178" s="2">
        <v>1128.5</v>
      </c>
      <c r="CU178" s="2">
        <v>1048</v>
      </c>
      <c r="CV178" s="2">
        <v>1148.2</v>
      </c>
      <c r="CW178" s="2">
        <v>1083.7</v>
      </c>
      <c r="CX178" s="2">
        <v>1211.5999999999999</v>
      </c>
      <c r="CY178" s="2">
        <v>1160.4000000000001</v>
      </c>
      <c r="CZ178" s="2">
        <v>1136.2</v>
      </c>
      <c r="DA178" s="2">
        <v>1186</v>
      </c>
      <c r="DB178" s="2">
        <v>1111.3</v>
      </c>
      <c r="DC178" s="2">
        <v>1215.3</v>
      </c>
      <c r="DD178" s="2">
        <v>1277</v>
      </c>
      <c r="DE178" s="2">
        <v>1659.5</v>
      </c>
      <c r="DF178" s="2">
        <v>1147.3</v>
      </c>
      <c r="DG178" s="2">
        <v>1094.5</v>
      </c>
      <c r="DH178" s="2">
        <v>1133.5</v>
      </c>
      <c r="DI178" s="2">
        <v>1136.3</v>
      </c>
      <c r="DJ178" s="2">
        <v>1205.3</v>
      </c>
      <c r="DK178" s="2">
        <v>1110</v>
      </c>
      <c r="DL178" s="2">
        <v>1220.0999999999999</v>
      </c>
      <c r="DM178" s="2">
        <v>1231.5999999999999</v>
      </c>
      <c r="DN178" s="2">
        <v>1165.5999999999999</v>
      </c>
      <c r="DO178" s="2">
        <v>1312.5</v>
      </c>
      <c r="DP178" s="2">
        <v>1343.1</v>
      </c>
      <c r="DQ178" s="2">
        <v>1660.7</v>
      </c>
      <c r="DR178" s="2">
        <v>1203.5</v>
      </c>
      <c r="DS178" s="2">
        <v>1143.3</v>
      </c>
      <c r="DT178" s="2">
        <v>1199.5</v>
      </c>
      <c r="DU178" s="2">
        <v>1206.7</v>
      </c>
      <c r="DV178" s="2">
        <v>1228.4000000000001</v>
      </c>
      <c r="DW178" s="2">
        <v>1199.3</v>
      </c>
      <c r="DX178" s="2">
        <v>1278.9000000000001</v>
      </c>
      <c r="DY178" s="2">
        <v>1194.8</v>
      </c>
      <c r="DZ178" s="2">
        <v>1260.5999999999999</v>
      </c>
      <c r="EA178" s="2">
        <v>1379.7</v>
      </c>
      <c r="EB178" s="2">
        <v>1382.2</v>
      </c>
      <c r="EC178" s="2">
        <v>1817.1</v>
      </c>
      <c r="ED178" s="2">
        <v>1292.7</v>
      </c>
      <c r="EE178" s="2">
        <v>1190.4000000000001</v>
      </c>
      <c r="EF178" s="2">
        <v>1346.6</v>
      </c>
      <c r="EG178" s="2">
        <v>1274.5</v>
      </c>
      <c r="EH178" s="2">
        <v>1324.2</v>
      </c>
      <c r="EI178" s="2">
        <v>1308.5999999999999</v>
      </c>
      <c r="EJ178" s="2">
        <v>1345.9</v>
      </c>
      <c r="EK178" s="2">
        <v>1300.5</v>
      </c>
      <c r="EL178" s="2">
        <v>1366.1</v>
      </c>
      <c r="EM178" s="2">
        <v>1438</v>
      </c>
      <c r="EN178" s="2">
        <v>1532.2</v>
      </c>
      <c r="EO178" s="2">
        <v>2011.8</v>
      </c>
      <c r="EP178" s="2">
        <v>1373.4</v>
      </c>
      <c r="EQ178" s="2">
        <v>1325.1</v>
      </c>
      <c r="ER178" s="2">
        <v>1451.4</v>
      </c>
      <c r="ES178" s="2">
        <v>1334.8</v>
      </c>
      <c r="ET178" s="2">
        <v>1443.6</v>
      </c>
      <c r="EU178" s="2">
        <v>1456</v>
      </c>
      <c r="EV178" s="2">
        <v>1427.8</v>
      </c>
      <c r="EW178" s="2">
        <v>1503.1</v>
      </c>
      <c r="EX178" s="2">
        <v>1475.2</v>
      </c>
      <c r="EY178" s="2">
        <v>1508.7</v>
      </c>
      <c r="EZ178" s="2">
        <v>1616.5</v>
      </c>
      <c r="FA178" s="2">
        <v>2058.9</v>
      </c>
      <c r="FB178" s="2">
        <v>1463.9</v>
      </c>
      <c r="FC178" s="2">
        <v>1373.3</v>
      </c>
      <c r="FD178" s="2">
        <v>1533.7</v>
      </c>
      <c r="FE178" s="2">
        <v>1420.6</v>
      </c>
      <c r="FF178" s="2">
        <v>1576.3</v>
      </c>
      <c r="FG178" s="2">
        <v>1607.5</v>
      </c>
      <c r="FH178" s="2">
        <v>1545.7</v>
      </c>
      <c r="FI178" s="2">
        <v>1550.8</v>
      </c>
      <c r="FJ178" s="2">
        <v>1583</v>
      </c>
      <c r="FK178" s="2">
        <v>1622.6</v>
      </c>
      <c r="FL178" s="2">
        <v>1705.5</v>
      </c>
      <c r="FM178" s="2">
        <v>2212.4</v>
      </c>
      <c r="FN178" s="2">
        <v>1580.7</v>
      </c>
      <c r="FO178" s="2">
        <v>1485.5</v>
      </c>
      <c r="FP178" s="2">
        <v>1582.6</v>
      </c>
      <c r="FQ178" s="2">
        <v>1498.9</v>
      </c>
      <c r="FR178" s="2">
        <v>1644.5</v>
      </c>
      <c r="FS178" s="2">
        <v>1610.9</v>
      </c>
      <c r="FT178" s="2">
        <v>1695</v>
      </c>
      <c r="FU178" s="2">
        <v>1664.9</v>
      </c>
      <c r="FV178" s="2">
        <v>1583.8</v>
      </c>
      <c r="FW178" s="2">
        <v>1740.4</v>
      </c>
      <c r="FX178" s="2">
        <v>1798.7</v>
      </c>
      <c r="FY178" s="2">
        <v>2296.1</v>
      </c>
      <c r="FZ178" s="2">
        <v>1686</v>
      </c>
      <c r="GA178" s="2">
        <v>1576.9</v>
      </c>
      <c r="GB178" s="2">
        <v>1608.8</v>
      </c>
      <c r="GC178" s="2">
        <v>1610.8</v>
      </c>
      <c r="GD178" s="2">
        <v>1712.9</v>
      </c>
      <c r="GE178" s="2">
        <v>1664.3</v>
      </c>
      <c r="GF178" s="2">
        <v>1698</v>
      </c>
      <c r="GG178" s="2">
        <v>1662.9</v>
      </c>
      <c r="GH178" s="2">
        <v>1678.9</v>
      </c>
      <c r="GI178" s="2">
        <v>1811.1</v>
      </c>
      <c r="GJ178" s="2">
        <v>1835.5</v>
      </c>
      <c r="GK178" s="2">
        <v>2418.4</v>
      </c>
      <c r="GL178" s="2">
        <v>1724.9</v>
      </c>
      <c r="GM178" s="2">
        <v>1531.3</v>
      </c>
      <c r="GN178" s="2">
        <v>1660</v>
      </c>
      <c r="GO178" s="2">
        <v>1602</v>
      </c>
      <c r="GP178" s="2">
        <v>1677</v>
      </c>
      <c r="GQ178" s="2">
        <v>1668.8</v>
      </c>
      <c r="GR178" s="2">
        <v>1699.6</v>
      </c>
      <c r="GS178" s="2">
        <v>1649.9</v>
      </c>
      <c r="GT178" s="2">
        <v>1685</v>
      </c>
      <c r="GU178" s="2">
        <v>1783.6</v>
      </c>
      <c r="GV178" s="2">
        <v>1776</v>
      </c>
      <c r="GW178" s="2">
        <v>2323.1999999999998</v>
      </c>
      <c r="GX178" s="2">
        <v>1775.4</v>
      </c>
      <c r="GY178" s="2">
        <v>1597.2</v>
      </c>
      <c r="GZ178" s="2">
        <v>1733.6</v>
      </c>
      <c r="HA178" s="2">
        <v>1681</v>
      </c>
      <c r="HB178" s="2">
        <v>1764.5</v>
      </c>
      <c r="HC178" s="2">
        <v>1779</v>
      </c>
      <c r="HD178" s="2">
        <v>1817.4</v>
      </c>
      <c r="HE178" s="2">
        <v>1830.7</v>
      </c>
      <c r="HF178" s="2">
        <v>1894.3</v>
      </c>
      <c r="HG178" s="2">
        <v>2000.7</v>
      </c>
      <c r="HH178" s="2">
        <v>2037</v>
      </c>
      <c r="HI178" s="2">
        <v>2568.3000000000002</v>
      </c>
      <c r="HJ178" s="2">
        <v>1924.7</v>
      </c>
      <c r="HK178" s="2">
        <v>1813.6</v>
      </c>
      <c r="HL178" s="2">
        <v>1919.9</v>
      </c>
      <c r="HM178" s="2">
        <v>1769.8</v>
      </c>
      <c r="HN178" s="2">
        <v>1985.7</v>
      </c>
      <c r="HO178" s="2">
        <v>2346.3000000000002</v>
      </c>
      <c r="HP178" s="2">
        <v>1875.7</v>
      </c>
      <c r="HQ178" s="2">
        <v>2013.1</v>
      </c>
      <c r="HR178" s="2">
        <v>2015.7</v>
      </c>
      <c r="HS178" s="2">
        <v>2098.1999999999998</v>
      </c>
      <c r="HT178" s="2">
        <v>2213.3000000000002</v>
      </c>
      <c r="HU178" s="2">
        <v>2776</v>
      </c>
      <c r="HV178" s="2">
        <v>2095.8000000000002</v>
      </c>
      <c r="HW178" s="2">
        <v>1887.4</v>
      </c>
      <c r="HX178" s="2">
        <v>2063.1999999999998</v>
      </c>
      <c r="HY178" s="2">
        <v>1982.7</v>
      </c>
      <c r="HZ178" s="2">
        <v>2118.3000000000002</v>
      </c>
      <c r="IA178" s="2">
        <v>2205.1</v>
      </c>
      <c r="IB178" s="2">
        <v>2217.5</v>
      </c>
      <c r="IC178" s="2">
        <v>2253.1</v>
      </c>
      <c r="ID178" s="2">
        <v>2188.6999999999998</v>
      </c>
      <c r="IE178" s="2">
        <v>2404.9</v>
      </c>
      <c r="IF178" s="2">
        <v>2517.4</v>
      </c>
      <c r="IG178" s="2">
        <v>3113.9</v>
      </c>
      <c r="IH178" s="2">
        <v>2438.8000000000002</v>
      </c>
      <c r="II178" s="2">
        <v>2123.9</v>
      </c>
      <c r="IJ178" s="2">
        <v>2296.4</v>
      </c>
      <c r="IK178" s="2">
        <v>2336</v>
      </c>
      <c r="IL178" s="2">
        <v>2478.6</v>
      </c>
      <c r="IM178" s="2">
        <v>2475</v>
      </c>
      <c r="IN178" s="2">
        <v>2465.3000000000002</v>
      </c>
      <c r="IO178" s="2">
        <v>2501.1999999999998</v>
      </c>
      <c r="IP178" s="2">
        <v>2460.6</v>
      </c>
      <c r="IQ178" s="2">
        <v>2635.3</v>
      </c>
      <c r="IR178" s="2">
        <v>2752.9</v>
      </c>
      <c r="IS178" s="2">
        <v>3366.1</v>
      </c>
      <c r="IT178" s="2">
        <v>2528.5</v>
      </c>
      <c r="IU178" s="2">
        <v>2231.8000000000002</v>
      </c>
      <c r="IV178" s="2">
        <v>2430.6999999999998</v>
      </c>
      <c r="IW178" s="2">
        <v>2368.9</v>
      </c>
      <c r="IX178" s="2">
        <v>2539.9</v>
      </c>
      <c r="IY178" s="2">
        <v>2595.6</v>
      </c>
      <c r="IZ178" s="2">
        <v>2675.1</v>
      </c>
      <c r="JA178" s="2">
        <v>2665.2</v>
      </c>
      <c r="JB178" s="2">
        <v>2726.7</v>
      </c>
      <c r="JC178" s="2">
        <v>2903.8</v>
      </c>
      <c r="JD178" s="2">
        <v>2948.3</v>
      </c>
      <c r="JE178" s="2">
        <v>3650.5</v>
      </c>
      <c r="JF178" s="2">
        <v>2829.9</v>
      </c>
      <c r="JG178" s="2">
        <v>2545.4</v>
      </c>
      <c r="JH178" s="2">
        <v>2746.3</v>
      </c>
      <c r="JI178" s="2">
        <v>2569.1999999999998</v>
      </c>
      <c r="JJ178" s="2">
        <v>2675.2</v>
      </c>
      <c r="JK178" s="2">
        <v>2793.8</v>
      </c>
      <c r="JL178" s="2">
        <v>2843.3</v>
      </c>
      <c r="JM178" s="2">
        <v>2798.1</v>
      </c>
      <c r="JN178" s="2">
        <v>2848</v>
      </c>
      <c r="JO178" s="2">
        <v>3078.3</v>
      </c>
      <c r="JP178" s="2">
        <v>3185.1</v>
      </c>
      <c r="JQ178" s="2">
        <v>3877.3</v>
      </c>
      <c r="JR178" s="2">
        <v>2963.1</v>
      </c>
      <c r="JS178" s="2">
        <v>2622.9</v>
      </c>
      <c r="JT178" s="2">
        <v>2782.9</v>
      </c>
      <c r="JU178" s="2">
        <v>2787.4</v>
      </c>
      <c r="JV178" s="2">
        <v>2879.3</v>
      </c>
      <c r="JW178" s="2">
        <v>2969.3</v>
      </c>
      <c r="JX178" s="2">
        <v>2964.4</v>
      </c>
      <c r="JY178" s="2">
        <v>2984.4</v>
      </c>
      <c r="JZ178" s="2">
        <v>2971</v>
      </c>
      <c r="KA178" s="2">
        <v>3099.2</v>
      </c>
      <c r="KB178" s="2">
        <v>3252.9</v>
      </c>
      <c r="KC178" s="2">
        <v>4088.1</v>
      </c>
      <c r="KD178" s="2">
        <v>3036</v>
      </c>
      <c r="KE178" s="2">
        <v>2692.5</v>
      </c>
      <c r="KF178" s="2">
        <v>2953.4</v>
      </c>
      <c r="KG178" s="2">
        <v>2804.1</v>
      </c>
      <c r="KH178" s="2">
        <v>3026.2</v>
      </c>
      <c r="KI178" s="2">
        <v>3148.2</v>
      </c>
      <c r="KJ178" s="2">
        <v>3120.4</v>
      </c>
      <c r="KK178" s="2">
        <v>3150.1</v>
      </c>
      <c r="KL178" s="2">
        <v>3196.1</v>
      </c>
      <c r="KM178" s="2">
        <v>3346.8</v>
      </c>
      <c r="KN178" s="2">
        <v>3494</v>
      </c>
      <c r="KO178" s="2">
        <v>4301.3</v>
      </c>
      <c r="KP178" s="2">
        <v>3332.3</v>
      </c>
      <c r="KQ178" s="2">
        <v>2963.4</v>
      </c>
      <c r="KR178" s="2">
        <v>3283.3</v>
      </c>
      <c r="KS178" s="2">
        <v>3010.1</v>
      </c>
      <c r="KT178" s="2">
        <v>3239.8</v>
      </c>
      <c r="KU178" s="2">
        <v>3399</v>
      </c>
      <c r="KV178" s="2">
        <v>3333.5</v>
      </c>
      <c r="KW178" s="2">
        <v>3433.6</v>
      </c>
      <c r="KX178" s="2">
        <v>3443.2</v>
      </c>
      <c r="KY178" s="2">
        <v>3591.4</v>
      </c>
      <c r="KZ178" s="2">
        <v>3774.4</v>
      </c>
      <c r="LA178" s="2">
        <v>4684.7</v>
      </c>
      <c r="LB178" s="2">
        <v>3535.1</v>
      </c>
      <c r="LC178" s="2">
        <v>3142.9</v>
      </c>
      <c r="LD178" s="2">
        <v>3212.5</v>
      </c>
      <c r="LE178" s="2">
        <v>3238.4</v>
      </c>
      <c r="LF178" s="2">
        <v>3349.2</v>
      </c>
      <c r="LG178" s="2">
        <v>3443.7</v>
      </c>
      <c r="LH178" s="2">
        <v>3413.8</v>
      </c>
      <c r="LI178" s="2">
        <v>3411</v>
      </c>
      <c r="LJ178" s="2">
        <v>3327.8</v>
      </c>
      <c r="LK178" s="2">
        <v>3530.5</v>
      </c>
      <c r="LL178" s="2">
        <v>3595.6</v>
      </c>
      <c r="LM178" s="2">
        <v>4908.6000000000004</v>
      </c>
      <c r="LN178" s="2">
        <v>3560.7</v>
      </c>
      <c r="LO178" s="2">
        <v>2968.2</v>
      </c>
      <c r="LP178" s="2">
        <v>3301.6</v>
      </c>
      <c r="LQ178" s="2">
        <v>3203.9</v>
      </c>
      <c r="LR178" s="2">
        <v>3379.7</v>
      </c>
      <c r="LS178" s="2">
        <v>3620.6</v>
      </c>
      <c r="LT178" s="2">
        <v>3452.3</v>
      </c>
      <c r="LU178" s="2">
        <v>3467.7</v>
      </c>
      <c r="LV178" s="2">
        <v>3406.1</v>
      </c>
      <c r="LW178" s="2">
        <v>3641.3</v>
      </c>
      <c r="LX178" s="2">
        <v>3787.3</v>
      </c>
      <c r="LY178" s="2">
        <v>4707.5</v>
      </c>
      <c r="LZ178" s="2">
        <v>3561.1</v>
      </c>
      <c r="MA178" s="2">
        <v>3052.3</v>
      </c>
      <c r="MB178" s="2">
        <v>3322.2</v>
      </c>
      <c r="MC178" s="2">
        <v>3213</v>
      </c>
      <c r="MD178" s="2">
        <v>3359.8</v>
      </c>
      <c r="ME178" s="2">
        <v>3592.6</v>
      </c>
      <c r="MF178" s="2">
        <v>3481.6</v>
      </c>
      <c r="MG178" s="2">
        <v>3498.1</v>
      </c>
      <c r="MH178" s="2">
        <v>3474.8</v>
      </c>
      <c r="MI178" s="2">
        <v>3689.1</v>
      </c>
      <c r="MJ178" s="2">
        <v>3829.3</v>
      </c>
      <c r="MK178" s="2">
        <v>4845.6000000000004</v>
      </c>
      <c r="ML178" s="2">
        <v>3455.8</v>
      </c>
      <c r="MM178" s="2">
        <v>3062.8</v>
      </c>
      <c r="MN178" s="2">
        <v>3361.7</v>
      </c>
      <c r="MO178" s="2">
        <v>3249.1</v>
      </c>
      <c r="MP178" s="2">
        <v>3389.6</v>
      </c>
    </row>
    <row r="179" spans="1:354" x14ac:dyDescent="0.25">
      <c r="A179" t="s">
        <v>177</v>
      </c>
      <c r="B179" s="12" t="s">
        <v>397</v>
      </c>
      <c r="C179" t="s">
        <v>218</v>
      </c>
      <c r="D179" t="str">
        <f t="shared" si="2"/>
        <v>Clothing retailing</v>
      </c>
      <c r="E179" s="2">
        <v>268.5</v>
      </c>
      <c r="F179" s="2">
        <v>289.8</v>
      </c>
      <c r="G179" s="2">
        <v>261.89999999999998</v>
      </c>
      <c r="H179" s="2">
        <v>267.2</v>
      </c>
      <c r="I179" s="2">
        <v>241.5</v>
      </c>
      <c r="J179" s="2">
        <v>256.2</v>
      </c>
      <c r="K179" s="2">
        <v>261.3</v>
      </c>
      <c r="L179" s="2">
        <v>302.39999999999998</v>
      </c>
      <c r="M179" s="2">
        <v>426.1</v>
      </c>
      <c r="N179" s="2">
        <v>237.7</v>
      </c>
      <c r="O179" s="2">
        <v>216.4</v>
      </c>
      <c r="P179" s="2">
        <v>279.7</v>
      </c>
      <c r="Q179" s="2">
        <v>308.3</v>
      </c>
      <c r="R179" s="2">
        <v>310.8</v>
      </c>
      <c r="S179" s="2">
        <v>284.60000000000002</v>
      </c>
      <c r="T179" s="2">
        <v>286.2</v>
      </c>
      <c r="U179" s="2">
        <v>283</v>
      </c>
      <c r="V179" s="2">
        <v>298.5</v>
      </c>
      <c r="W179" s="2">
        <v>291.8</v>
      </c>
      <c r="X179" s="2">
        <v>320.3</v>
      </c>
      <c r="Y179" s="2">
        <v>464.5</v>
      </c>
      <c r="Z179" s="2">
        <v>256.8</v>
      </c>
      <c r="AA179" s="2">
        <v>251.2</v>
      </c>
      <c r="AB179" s="2">
        <v>309</v>
      </c>
      <c r="AC179" s="2">
        <v>298.60000000000002</v>
      </c>
      <c r="AD179" s="2">
        <v>356</v>
      </c>
      <c r="AE179" s="2">
        <v>295.7</v>
      </c>
      <c r="AF179" s="2">
        <v>304.60000000000002</v>
      </c>
      <c r="AG179" s="2">
        <v>304</v>
      </c>
      <c r="AH179" s="2">
        <v>284.2</v>
      </c>
      <c r="AI179" s="2">
        <v>326.39999999999998</v>
      </c>
      <c r="AJ179" s="2">
        <v>359.1</v>
      </c>
      <c r="AK179" s="2">
        <v>472.5</v>
      </c>
      <c r="AL179" s="2">
        <v>292</v>
      </c>
      <c r="AM179" s="2">
        <v>269.10000000000002</v>
      </c>
      <c r="AN179" s="2">
        <v>309.39999999999998</v>
      </c>
      <c r="AO179" s="2">
        <v>335.1</v>
      </c>
      <c r="AP179" s="2">
        <v>405.4</v>
      </c>
      <c r="AQ179" s="2">
        <v>338.7</v>
      </c>
      <c r="AR179" s="2">
        <v>356.6</v>
      </c>
      <c r="AS179" s="2">
        <v>346.7</v>
      </c>
      <c r="AT179" s="2">
        <v>333.4</v>
      </c>
      <c r="AU179" s="2">
        <v>385.5</v>
      </c>
      <c r="AV179" s="2">
        <v>411.5</v>
      </c>
      <c r="AW179" s="2">
        <v>555.29999999999995</v>
      </c>
      <c r="AX179" s="2">
        <v>320.3</v>
      </c>
      <c r="AY179" s="2">
        <v>288.2</v>
      </c>
      <c r="AZ179" s="2">
        <v>304.89999999999998</v>
      </c>
      <c r="BA179" s="2">
        <v>370.4</v>
      </c>
      <c r="BB179" s="2">
        <v>435.7</v>
      </c>
      <c r="BC179" s="2">
        <v>357.8</v>
      </c>
      <c r="BD179" s="2">
        <v>371</v>
      </c>
      <c r="BE179" s="2">
        <v>352.1</v>
      </c>
      <c r="BF179" s="2">
        <v>359.4</v>
      </c>
      <c r="BG179" s="2">
        <v>395.1</v>
      </c>
      <c r="BH179" s="2">
        <v>397.4</v>
      </c>
      <c r="BI179" s="2">
        <v>591.70000000000005</v>
      </c>
      <c r="BJ179" s="2">
        <v>324</v>
      </c>
      <c r="BK179" s="2">
        <v>295.89999999999998</v>
      </c>
      <c r="BL179" s="2">
        <v>347.3</v>
      </c>
      <c r="BM179" s="2">
        <v>386.1</v>
      </c>
      <c r="BN179" s="2">
        <v>431.4</v>
      </c>
      <c r="BO179" s="2">
        <v>390.3</v>
      </c>
      <c r="BP179" s="2">
        <v>428.9</v>
      </c>
      <c r="BQ179" s="2">
        <v>381.1</v>
      </c>
      <c r="BR179" s="2">
        <v>413.9</v>
      </c>
      <c r="BS179" s="2">
        <v>435.6</v>
      </c>
      <c r="BT179" s="2">
        <v>427.4</v>
      </c>
      <c r="BU179" s="2">
        <v>635.4</v>
      </c>
      <c r="BV179" s="2">
        <v>341.1</v>
      </c>
      <c r="BW179" s="2">
        <v>359.7</v>
      </c>
      <c r="BX179" s="2">
        <v>398.7</v>
      </c>
      <c r="BY179" s="2">
        <v>408</v>
      </c>
      <c r="BZ179" s="2">
        <v>451.5</v>
      </c>
      <c r="CA179" s="2">
        <v>440.1</v>
      </c>
      <c r="CB179" s="2">
        <v>433.5</v>
      </c>
      <c r="CC179" s="2">
        <v>424.1</v>
      </c>
      <c r="CD179" s="2">
        <v>470.6</v>
      </c>
      <c r="CE179" s="2">
        <v>472.6</v>
      </c>
      <c r="CF179" s="2">
        <v>479.9</v>
      </c>
      <c r="CG179" s="2">
        <v>678.6</v>
      </c>
      <c r="CH179" s="2">
        <v>432.6</v>
      </c>
      <c r="CI179" s="2">
        <v>371.8</v>
      </c>
      <c r="CJ179" s="2">
        <v>428</v>
      </c>
      <c r="CK179" s="2">
        <v>462.7</v>
      </c>
      <c r="CL179" s="2">
        <v>494.9</v>
      </c>
      <c r="CM179" s="2">
        <v>480.9</v>
      </c>
      <c r="CN179" s="2">
        <v>460.1</v>
      </c>
      <c r="CO179" s="2">
        <v>432.9</v>
      </c>
      <c r="CP179" s="2">
        <v>452.9</v>
      </c>
      <c r="CQ179" s="2">
        <v>465</v>
      </c>
      <c r="CR179" s="2">
        <v>505.5</v>
      </c>
      <c r="CS179" s="2">
        <v>670.1</v>
      </c>
      <c r="CT179" s="2">
        <v>422.1</v>
      </c>
      <c r="CU179" s="2">
        <v>357.6</v>
      </c>
      <c r="CV179" s="2">
        <v>425</v>
      </c>
      <c r="CW179" s="2">
        <v>456</v>
      </c>
      <c r="CX179" s="2">
        <v>515.79999999999995</v>
      </c>
      <c r="CY179" s="2">
        <v>477.2</v>
      </c>
      <c r="CZ179" s="2">
        <v>466.1</v>
      </c>
      <c r="DA179" s="2">
        <v>457.5</v>
      </c>
      <c r="DB179" s="2">
        <v>451.2</v>
      </c>
      <c r="DC179" s="2">
        <v>487.2</v>
      </c>
      <c r="DD179" s="2">
        <v>515.29999999999995</v>
      </c>
      <c r="DE179" s="2">
        <v>690.7</v>
      </c>
      <c r="DF179" s="2">
        <v>444.3</v>
      </c>
      <c r="DG179" s="2">
        <v>385.3</v>
      </c>
      <c r="DH179" s="2">
        <v>423.6</v>
      </c>
      <c r="DI179" s="2">
        <v>493.1</v>
      </c>
      <c r="DJ179" s="2">
        <v>529.4</v>
      </c>
      <c r="DK179" s="2">
        <v>466.7</v>
      </c>
      <c r="DL179" s="2">
        <v>529.79999999999995</v>
      </c>
      <c r="DM179" s="2">
        <v>477.4</v>
      </c>
      <c r="DN179" s="2">
        <v>453.9</v>
      </c>
      <c r="DO179" s="2">
        <v>532.1</v>
      </c>
      <c r="DP179" s="2">
        <v>518.4</v>
      </c>
      <c r="DQ179" s="2">
        <v>727.5</v>
      </c>
      <c r="DR179" s="2">
        <v>480.1</v>
      </c>
      <c r="DS179" s="2">
        <v>424.1</v>
      </c>
      <c r="DT179" s="2">
        <v>447.9</v>
      </c>
      <c r="DU179" s="2">
        <v>509.8</v>
      </c>
      <c r="DV179" s="2">
        <v>547.9</v>
      </c>
      <c r="DW179" s="2">
        <v>522.1</v>
      </c>
      <c r="DX179" s="2">
        <v>527.79999999999995</v>
      </c>
      <c r="DY179" s="2">
        <v>445</v>
      </c>
      <c r="DZ179" s="2">
        <v>458.7</v>
      </c>
      <c r="EA179" s="2">
        <v>517.9</v>
      </c>
      <c r="EB179" s="2">
        <v>501.2</v>
      </c>
      <c r="EC179" s="2">
        <v>719.2</v>
      </c>
      <c r="ED179" s="2">
        <v>447.7</v>
      </c>
      <c r="EE179" s="2">
        <v>390</v>
      </c>
      <c r="EF179" s="2">
        <v>437.1</v>
      </c>
      <c r="EG179" s="2">
        <v>467.5</v>
      </c>
      <c r="EH179" s="2">
        <v>511.7</v>
      </c>
      <c r="EI179" s="2">
        <v>501.8</v>
      </c>
      <c r="EJ179" s="2">
        <v>498.3</v>
      </c>
      <c r="EK179" s="2">
        <v>440.2</v>
      </c>
      <c r="EL179" s="2">
        <v>458.8</v>
      </c>
      <c r="EM179" s="2">
        <v>478.3</v>
      </c>
      <c r="EN179" s="2">
        <v>504.3</v>
      </c>
      <c r="EO179" s="2">
        <v>720.1</v>
      </c>
      <c r="EP179" s="2">
        <v>450.7</v>
      </c>
      <c r="EQ179" s="2">
        <v>388</v>
      </c>
      <c r="ER179" s="2">
        <v>468.6</v>
      </c>
      <c r="ES179" s="2">
        <v>497.3</v>
      </c>
      <c r="ET179" s="2">
        <v>511.4</v>
      </c>
      <c r="EU179" s="2">
        <v>476.5</v>
      </c>
      <c r="EV179" s="2">
        <v>470.7</v>
      </c>
      <c r="EW179" s="2">
        <v>459</v>
      </c>
      <c r="EX179" s="2">
        <v>486.8</v>
      </c>
      <c r="EY179" s="2">
        <v>499.5</v>
      </c>
      <c r="EZ179" s="2">
        <v>522.5</v>
      </c>
      <c r="FA179" s="2">
        <v>742.7</v>
      </c>
      <c r="FB179" s="2">
        <v>477.3</v>
      </c>
      <c r="FC179" s="2">
        <v>405.3</v>
      </c>
      <c r="FD179" s="2">
        <v>468.6</v>
      </c>
      <c r="FE179" s="2">
        <v>520.70000000000005</v>
      </c>
      <c r="FF179" s="2">
        <v>523.29999999999995</v>
      </c>
      <c r="FG179" s="2">
        <v>521</v>
      </c>
      <c r="FH179" s="2">
        <v>483.2</v>
      </c>
      <c r="FI179" s="2">
        <v>481.4</v>
      </c>
      <c r="FJ179" s="2">
        <v>489.2</v>
      </c>
      <c r="FK179" s="2">
        <v>507.6</v>
      </c>
      <c r="FL179" s="2">
        <v>541.70000000000005</v>
      </c>
      <c r="FM179" s="2">
        <v>764.5</v>
      </c>
      <c r="FN179" s="2">
        <v>500.2</v>
      </c>
      <c r="FO179" s="2">
        <v>424.3</v>
      </c>
      <c r="FP179" s="2">
        <v>465.7</v>
      </c>
      <c r="FQ179" s="2">
        <v>507.1</v>
      </c>
      <c r="FR179" s="2">
        <v>538.6</v>
      </c>
      <c r="FS179" s="2">
        <v>497.6</v>
      </c>
      <c r="FT179" s="2">
        <v>509.3</v>
      </c>
      <c r="FU179" s="2">
        <v>476.4</v>
      </c>
      <c r="FV179" s="2">
        <v>467.7</v>
      </c>
      <c r="FW179" s="2">
        <v>510.2</v>
      </c>
      <c r="FX179" s="2">
        <v>505.1</v>
      </c>
      <c r="FY179" s="2">
        <v>721.2</v>
      </c>
      <c r="FZ179" s="2">
        <v>474.1</v>
      </c>
      <c r="GA179" s="2">
        <v>381.8</v>
      </c>
      <c r="GB179" s="2">
        <v>423.5</v>
      </c>
      <c r="GC179" s="2">
        <v>486.9</v>
      </c>
      <c r="GD179" s="2">
        <v>541.29999999999995</v>
      </c>
      <c r="GE179" s="2">
        <v>470.3</v>
      </c>
      <c r="GF179" s="2">
        <v>490.9</v>
      </c>
      <c r="GG179" s="2">
        <v>451.9</v>
      </c>
      <c r="GH179" s="2">
        <v>479.1</v>
      </c>
      <c r="GI179" s="2">
        <v>511.1</v>
      </c>
      <c r="GJ179" s="2">
        <v>529</v>
      </c>
      <c r="GK179" s="2">
        <v>755.6</v>
      </c>
      <c r="GL179" s="2">
        <v>485.1</v>
      </c>
      <c r="GM179" s="2">
        <v>408.3</v>
      </c>
      <c r="GN179" s="2">
        <v>459.7</v>
      </c>
      <c r="GO179" s="2">
        <v>520.79999999999995</v>
      </c>
      <c r="GP179" s="2">
        <v>579.70000000000005</v>
      </c>
      <c r="GQ179" s="2">
        <v>535.5</v>
      </c>
      <c r="GR179" s="2">
        <v>563.9</v>
      </c>
      <c r="GS179" s="2">
        <v>521</v>
      </c>
      <c r="GT179" s="2">
        <v>543.79999999999995</v>
      </c>
      <c r="GU179" s="2">
        <v>580.1</v>
      </c>
      <c r="GV179" s="2">
        <v>567.6</v>
      </c>
      <c r="GW179" s="2">
        <v>849.8</v>
      </c>
      <c r="GX179" s="2">
        <v>521.20000000000005</v>
      </c>
      <c r="GY179" s="2">
        <v>452.1</v>
      </c>
      <c r="GZ179" s="2">
        <v>548.29999999999995</v>
      </c>
      <c r="HA179" s="2">
        <v>598.4</v>
      </c>
      <c r="HB179" s="2">
        <v>607.20000000000005</v>
      </c>
      <c r="HC179" s="2">
        <v>603.29999999999995</v>
      </c>
      <c r="HD179" s="2">
        <v>576.79999999999995</v>
      </c>
      <c r="HE179" s="2">
        <v>561.79999999999995</v>
      </c>
      <c r="HF179" s="2">
        <v>601.4</v>
      </c>
      <c r="HG179" s="2">
        <v>628.70000000000005</v>
      </c>
      <c r="HH179" s="2">
        <v>644.5</v>
      </c>
      <c r="HI179" s="2">
        <v>956.4</v>
      </c>
      <c r="HJ179" s="2">
        <v>548.29999999999995</v>
      </c>
      <c r="HK179" s="2">
        <v>454.7</v>
      </c>
      <c r="HL179" s="2">
        <v>541.5</v>
      </c>
      <c r="HM179" s="2">
        <v>571.6</v>
      </c>
      <c r="HN179" s="2">
        <v>626</v>
      </c>
      <c r="HO179" s="2">
        <v>709</v>
      </c>
      <c r="HP179" s="2">
        <v>496.8</v>
      </c>
      <c r="HQ179" s="2">
        <v>523.9</v>
      </c>
      <c r="HR179" s="2">
        <v>626</v>
      </c>
      <c r="HS179" s="2">
        <v>566.1</v>
      </c>
      <c r="HT179" s="2">
        <v>610.4</v>
      </c>
      <c r="HU179" s="2">
        <v>920.6</v>
      </c>
      <c r="HV179" s="2">
        <v>562.20000000000005</v>
      </c>
      <c r="HW179" s="2">
        <v>461.1</v>
      </c>
      <c r="HX179" s="2">
        <v>570.29999999999995</v>
      </c>
      <c r="HY179" s="2">
        <v>627.70000000000005</v>
      </c>
      <c r="HZ179" s="2">
        <v>672</v>
      </c>
      <c r="IA179" s="2">
        <v>629.20000000000005</v>
      </c>
      <c r="IB179" s="2">
        <v>600.6</v>
      </c>
      <c r="IC179" s="2">
        <v>573.6</v>
      </c>
      <c r="ID179" s="2">
        <v>604.5</v>
      </c>
      <c r="IE179" s="2">
        <v>654.79999999999995</v>
      </c>
      <c r="IF179" s="2">
        <v>681.5</v>
      </c>
      <c r="IG179" s="2">
        <v>998.6</v>
      </c>
      <c r="IH179" s="2">
        <v>651.9</v>
      </c>
      <c r="II179" s="2">
        <v>530</v>
      </c>
      <c r="IJ179" s="2">
        <v>622.79999999999995</v>
      </c>
      <c r="IK179" s="2">
        <v>659.4</v>
      </c>
      <c r="IL179" s="2">
        <v>706.6</v>
      </c>
      <c r="IM179" s="2">
        <v>639.20000000000005</v>
      </c>
      <c r="IN179" s="2">
        <v>635.79999999999995</v>
      </c>
      <c r="IO179" s="2">
        <v>643.9</v>
      </c>
      <c r="IP179" s="2">
        <v>664.5</v>
      </c>
      <c r="IQ179" s="2">
        <v>719.2</v>
      </c>
      <c r="IR179" s="2">
        <v>769.9</v>
      </c>
      <c r="IS179" s="2">
        <v>1077</v>
      </c>
      <c r="IT179" s="2">
        <v>687.4</v>
      </c>
      <c r="IU179" s="2">
        <v>556</v>
      </c>
      <c r="IV179" s="2">
        <v>670.4</v>
      </c>
      <c r="IW179" s="2">
        <v>728.2</v>
      </c>
      <c r="IX179" s="2">
        <v>747.7</v>
      </c>
      <c r="IY179" s="2">
        <v>711.4</v>
      </c>
      <c r="IZ179" s="2">
        <v>698.8</v>
      </c>
      <c r="JA179" s="2">
        <v>671.6</v>
      </c>
      <c r="JB179" s="2">
        <v>719.4</v>
      </c>
      <c r="JC179" s="2">
        <v>778.1</v>
      </c>
      <c r="JD179" s="2">
        <v>804.3</v>
      </c>
      <c r="JE179" s="2">
        <v>1146.7</v>
      </c>
      <c r="JF179" s="2">
        <v>762.1</v>
      </c>
      <c r="JG179" s="2">
        <v>630.79999999999995</v>
      </c>
      <c r="JH179" s="2">
        <v>692.3</v>
      </c>
      <c r="JI179" s="2">
        <v>765.7</v>
      </c>
      <c r="JJ179" s="2">
        <v>815.8</v>
      </c>
      <c r="JK179" s="2">
        <v>815.4</v>
      </c>
      <c r="JL179" s="2">
        <v>768.2</v>
      </c>
      <c r="JM179" s="2">
        <v>723.3</v>
      </c>
      <c r="JN179" s="2">
        <v>792.8</v>
      </c>
      <c r="JO179" s="2">
        <v>817.9</v>
      </c>
      <c r="JP179" s="2">
        <v>830.8</v>
      </c>
      <c r="JQ179" s="2">
        <v>1179.9000000000001</v>
      </c>
      <c r="JR179" s="2">
        <v>788.6</v>
      </c>
      <c r="JS179" s="2">
        <v>625.6</v>
      </c>
      <c r="JT179" s="2">
        <v>757.4</v>
      </c>
      <c r="JU179" s="2">
        <v>772.5</v>
      </c>
      <c r="JV179" s="2">
        <v>836</v>
      </c>
      <c r="JW179" s="2">
        <v>850.1</v>
      </c>
      <c r="JX179" s="2">
        <v>778.8</v>
      </c>
      <c r="JY179" s="2">
        <v>773.9</v>
      </c>
      <c r="JZ179" s="2">
        <v>846.3</v>
      </c>
      <c r="KA179" s="2">
        <v>862.5</v>
      </c>
      <c r="KB179" s="2">
        <v>876.8</v>
      </c>
      <c r="KC179" s="2">
        <v>1241.3</v>
      </c>
      <c r="KD179" s="2">
        <v>807.5</v>
      </c>
      <c r="KE179" s="2">
        <v>654.20000000000005</v>
      </c>
      <c r="KF179" s="2">
        <v>762</v>
      </c>
      <c r="KG179" s="2">
        <v>820.2</v>
      </c>
      <c r="KH179" s="2">
        <v>851.6</v>
      </c>
      <c r="KI179" s="2">
        <v>851.2</v>
      </c>
      <c r="KJ179" s="2">
        <v>816.8</v>
      </c>
      <c r="KK179" s="2">
        <v>825.3</v>
      </c>
      <c r="KL179" s="2">
        <v>879.5</v>
      </c>
      <c r="KM179" s="2">
        <v>917.9</v>
      </c>
      <c r="KN179" s="2">
        <v>936.6</v>
      </c>
      <c r="KO179" s="2">
        <v>1290.9000000000001</v>
      </c>
      <c r="KP179" s="2">
        <v>862.7</v>
      </c>
      <c r="KQ179" s="2">
        <v>724</v>
      </c>
      <c r="KR179" s="2">
        <v>876.3</v>
      </c>
      <c r="KS179" s="2">
        <v>888.1</v>
      </c>
      <c r="KT179" s="2">
        <v>922.3</v>
      </c>
      <c r="KU179" s="2">
        <v>967.1</v>
      </c>
      <c r="KV179" s="2">
        <v>922.7</v>
      </c>
      <c r="KW179" s="2">
        <v>892.8</v>
      </c>
      <c r="KX179" s="2">
        <v>928.1</v>
      </c>
      <c r="KY179" s="2">
        <v>984.3</v>
      </c>
      <c r="KZ179" s="2">
        <v>1002.3</v>
      </c>
      <c r="LA179" s="2">
        <v>1381.5</v>
      </c>
      <c r="LB179" s="2">
        <v>896</v>
      </c>
      <c r="LC179" s="2">
        <v>756.7</v>
      </c>
      <c r="LD179" s="2">
        <v>832.6</v>
      </c>
      <c r="LE179" s="2">
        <v>961.9</v>
      </c>
      <c r="LF179" s="2">
        <v>985.3</v>
      </c>
      <c r="LG179" s="2">
        <v>894.5</v>
      </c>
      <c r="LH179" s="2">
        <v>942.1</v>
      </c>
      <c r="LI179" s="2">
        <v>906.2</v>
      </c>
      <c r="LJ179" s="2">
        <v>950.2</v>
      </c>
      <c r="LK179" s="2">
        <v>966.7</v>
      </c>
      <c r="LL179" s="2">
        <v>997.3</v>
      </c>
      <c r="LM179" s="2">
        <v>1469.2</v>
      </c>
      <c r="LN179" s="2">
        <v>984.5</v>
      </c>
      <c r="LO179" s="2">
        <v>782.9</v>
      </c>
      <c r="LP179" s="2">
        <v>966.7</v>
      </c>
      <c r="LQ179" s="2">
        <v>1048.9000000000001</v>
      </c>
      <c r="LR179" s="2">
        <v>1114.9000000000001</v>
      </c>
      <c r="LS179" s="2">
        <v>1041.5999999999999</v>
      </c>
      <c r="LT179" s="2">
        <v>1015.7</v>
      </c>
      <c r="LU179" s="2">
        <v>988.1</v>
      </c>
      <c r="LV179" s="2">
        <v>1015.6</v>
      </c>
      <c r="LW179" s="2">
        <v>1037.4000000000001</v>
      </c>
      <c r="LX179" s="2">
        <v>1089.8</v>
      </c>
      <c r="LY179" s="2">
        <v>1505.3</v>
      </c>
      <c r="LZ179" s="2">
        <v>952.4</v>
      </c>
      <c r="MA179" s="2">
        <v>761</v>
      </c>
      <c r="MB179" s="2">
        <v>916.6</v>
      </c>
      <c r="MC179" s="2">
        <v>959.5</v>
      </c>
      <c r="MD179" s="2">
        <v>1039.5999999999999</v>
      </c>
      <c r="ME179" s="2">
        <v>993.5</v>
      </c>
      <c r="MF179" s="2">
        <v>992.7</v>
      </c>
      <c r="MG179" s="2">
        <v>947.2</v>
      </c>
      <c r="MH179" s="2">
        <v>1014.8</v>
      </c>
      <c r="MI179" s="2">
        <v>1025.2</v>
      </c>
      <c r="MJ179" s="2">
        <v>1060</v>
      </c>
      <c r="MK179" s="2">
        <v>1535.5</v>
      </c>
      <c r="ML179" s="2">
        <v>925.3</v>
      </c>
      <c r="MM179" s="2">
        <v>788.3</v>
      </c>
      <c r="MN179" s="2">
        <v>936.5</v>
      </c>
      <c r="MO179" s="2">
        <v>984.8</v>
      </c>
      <c r="MP179" s="2">
        <v>1033.7</v>
      </c>
    </row>
    <row r="180" spans="1:354" x14ac:dyDescent="0.25">
      <c r="A180" t="s">
        <v>178</v>
      </c>
      <c r="B180" s="12" t="s">
        <v>398</v>
      </c>
      <c r="C180" t="s">
        <v>218</v>
      </c>
      <c r="D180" t="str">
        <f t="shared" si="2"/>
        <v>Footwear &amp; other personal accessory retailing</v>
      </c>
      <c r="E180" s="2">
        <v>91.4</v>
      </c>
      <c r="F180" s="2">
        <v>96.8</v>
      </c>
      <c r="G180" s="2">
        <v>88.6</v>
      </c>
      <c r="H180" s="2">
        <v>92.1</v>
      </c>
      <c r="I180" s="2">
        <v>83.7</v>
      </c>
      <c r="J180" s="2">
        <v>90.1</v>
      </c>
      <c r="K180" s="2">
        <v>92.9</v>
      </c>
      <c r="L180" s="2">
        <v>101.5</v>
      </c>
      <c r="M180" s="2">
        <v>145.19999999999999</v>
      </c>
      <c r="N180" s="2">
        <v>88.8</v>
      </c>
      <c r="O180" s="2">
        <v>82.3</v>
      </c>
      <c r="P180" s="2">
        <v>97.5</v>
      </c>
      <c r="Q180" s="2">
        <v>104.2</v>
      </c>
      <c r="R180" s="2">
        <v>107.7</v>
      </c>
      <c r="S180" s="2">
        <v>98.3</v>
      </c>
      <c r="T180" s="2">
        <v>97.7</v>
      </c>
      <c r="U180" s="2">
        <v>96.9</v>
      </c>
      <c r="V180" s="2">
        <v>103.5</v>
      </c>
      <c r="W180" s="2">
        <v>104</v>
      </c>
      <c r="X180" s="2">
        <v>111.4</v>
      </c>
      <c r="Y180" s="2">
        <v>161.5</v>
      </c>
      <c r="Z180" s="2">
        <v>100.8</v>
      </c>
      <c r="AA180" s="2">
        <v>94.8</v>
      </c>
      <c r="AB180" s="2">
        <v>110.1</v>
      </c>
      <c r="AC180" s="2">
        <v>108.3</v>
      </c>
      <c r="AD180" s="2">
        <v>125</v>
      </c>
      <c r="AE180" s="2">
        <v>107.4</v>
      </c>
      <c r="AF180" s="2">
        <v>107.3</v>
      </c>
      <c r="AG180" s="2">
        <v>110.5</v>
      </c>
      <c r="AH180" s="2">
        <v>107.9</v>
      </c>
      <c r="AI180" s="2">
        <v>119.9</v>
      </c>
      <c r="AJ180" s="2">
        <v>125.7</v>
      </c>
      <c r="AK180" s="2">
        <v>166.3</v>
      </c>
      <c r="AL180" s="2">
        <v>109.6</v>
      </c>
      <c r="AM180" s="2">
        <v>99.1</v>
      </c>
      <c r="AN180" s="2">
        <v>108.9</v>
      </c>
      <c r="AO180" s="2">
        <v>115.3</v>
      </c>
      <c r="AP180" s="2">
        <v>134.69999999999999</v>
      </c>
      <c r="AQ180" s="2">
        <v>113.5</v>
      </c>
      <c r="AR180" s="2">
        <v>119.8</v>
      </c>
      <c r="AS180" s="2">
        <v>120.3</v>
      </c>
      <c r="AT180" s="2">
        <v>119.2</v>
      </c>
      <c r="AU180" s="2">
        <v>137.4</v>
      </c>
      <c r="AV180" s="2">
        <v>145.80000000000001</v>
      </c>
      <c r="AW180" s="2">
        <v>194.4</v>
      </c>
      <c r="AX180" s="2">
        <v>126.7</v>
      </c>
      <c r="AY180" s="2">
        <v>111.2</v>
      </c>
      <c r="AZ180" s="2">
        <v>114.8</v>
      </c>
      <c r="BA180" s="2">
        <v>134.1</v>
      </c>
      <c r="BB180" s="2">
        <v>152.5</v>
      </c>
      <c r="BC180" s="2">
        <v>127.9</v>
      </c>
      <c r="BD180" s="2">
        <v>136.19999999999999</v>
      </c>
      <c r="BE180" s="2">
        <v>132.30000000000001</v>
      </c>
      <c r="BF180" s="2">
        <v>137.4</v>
      </c>
      <c r="BG180" s="2">
        <v>150.4</v>
      </c>
      <c r="BH180" s="2">
        <v>148.4</v>
      </c>
      <c r="BI180" s="2">
        <v>212.7</v>
      </c>
      <c r="BJ180" s="2">
        <v>137.1</v>
      </c>
      <c r="BK180" s="2">
        <v>121.7</v>
      </c>
      <c r="BL180" s="2">
        <v>132</v>
      </c>
      <c r="BM180" s="2">
        <v>142.5</v>
      </c>
      <c r="BN180" s="2">
        <v>154</v>
      </c>
      <c r="BO180" s="2">
        <v>139.19999999999999</v>
      </c>
      <c r="BP180" s="2">
        <v>150.80000000000001</v>
      </c>
      <c r="BQ180" s="2">
        <v>137.5</v>
      </c>
      <c r="BR180" s="2">
        <v>149.30000000000001</v>
      </c>
      <c r="BS180" s="2">
        <v>161</v>
      </c>
      <c r="BT180" s="2">
        <v>159.80000000000001</v>
      </c>
      <c r="BU180" s="2">
        <v>229.1</v>
      </c>
      <c r="BV180" s="2">
        <v>145.80000000000001</v>
      </c>
      <c r="BW180" s="2">
        <v>142.9</v>
      </c>
      <c r="BX180" s="2">
        <v>152.30000000000001</v>
      </c>
      <c r="BY180" s="2">
        <v>155.1</v>
      </c>
      <c r="BZ180" s="2">
        <v>168.1</v>
      </c>
      <c r="CA180" s="2">
        <v>161.5</v>
      </c>
      <c r="CB180" s="2">
        <v>159.19999999999999</v>
      </c>
      <c r="CC180" s="2">
        <v>154</v>
      </c>
      <c r="CD180" s="2">
        <v>171.1</v>
      </c>
      <c r="CE180" s="2">
        <v>177.6</v>
      </c>
      <c r="CF180" s="2">
        <v>184.5</v>
      </c>
      <c r="CG180" s="2">
        <v>277.7</v>
      </c>
      <c r="CH180" s="2">
        <v>165.4</v>
      </c>
      <c r="CI180" s="2">
        <v>145.19999999999999</v>
      </c>
      <c r="CJ180" s="2">
        <v>165</v>
      </c>
      <c r="CK180" s="2">
        <v>169.6</v>
      </c>
      <c r="CL180" s="2">
        <v>184.6</v>
      </c>
      <c r="CM180" s="2">
        <v>180.5</v>
      </c>
      <c r="CN180" s="2">
        <v>174.5</v>
      </c>
      <c r="CO180" s="2">
        <v>170.1</v>
      </c>
      <c r="CP180" s="2">
        <v>183.4</v>
      </c>
      <c r="CQ180" s="2">
        <v>186.2</v>
      </c>
      <c r="CR180" s="2">
        <v>204</v>
      </c>
      <c r="CS180" s="2">
        <v>294.60000000000002</v>
      </c>
      <c r="CT180" s="2">
        <v>182.4</v>
      </c>
      <c r="CU180" s="2">
        <v>159.1</v>
      </c>
      <c r="CV180" s="2">
        <v>179.4</v>
      </c>
      <c r="CW180" s="2">
        <v>179.3</v>
      </c>
      <c r="CX180" s="2">
        <v>197.1</v>
      </c>
      <c r="CY180" s="2">
        <v>187.5</v>
      </c>
      <c r="CZ180" s="2">
        <v>181.8</v>
      </c>
      <c r="DA180" s="2">
        <v>181.9</v>
      </c>
      <c r="DB180" s="2">
        <v>184.8</v>
      </c>
      <c r="DC180" s="2">
        <v>195.6</v>
      </c>
      <c r="DD180" s="2">
        <v>207</v>
      </c>
      <c r="DE180" s="2">
        <v>295.10000000000002</v>
      </c>
      <c r="DF180" s="2">
        <v>191.4</v>
      </c>
      <c r="DG180" s="2">
        <v>166.2</v>
      </c>
      <c r="DH180" s="2">
        <v>179.4</v>
      </c>
      <c r="DI180" s="2">
        <v>193.2</v>
      </c>
      <c r="DJ180" s="2">
        <v>205.7</v>
      </c>
      <c r="DK180" s="2">
        <v>185</v>
      </c>
      <c r="DL180" s="2">
        <v>192.9</v>
      </c>
      <c r="DM180" s="2">
        <v>187.4</v>
      </c>
      <c r="DN180" s="2">
        <v>194.7</v>
      </c>
      <c r="DO180" s="2">
        <v>220.9</v>
      </c>
      <c r="DP180" s="2">
        <v>222.2</v>
      </c>
      <c r="DQ180" s="2">
        <v>319.10000000000002</v>
      </c>
      <c r="DR180" s="2">
        <v>215.2</v>
      </c>
      <c r="DS180" s="2">
        <v>187.3</v>
      </c>
      <c r="DT180" s="2">
        <v>197.6</v>
      </c>
      <c r="DU180" s="2">
        <v>211.8</v>
      </c>
      <c r="DV180" s="2">
        <v>221.4</v>
      </c>
      <c r="DW180" s="2">
        <v>198.9</v>
      </c>
      <c r="DX180" s="2">
        <v>201.7</v>
      </c>
      <c r="DY180" s="2">
        <v>188.8</v>
      </c>
      <c r="DZ180" s="2">
        <v>209.7</v>
      </c>
      <c r="EA180" s="2">
        <v>230</v>
      </c>
      <c r="EB180" s="2">
        <v>232.8</v>
      </c>
      <c r="EC180" s="2">
        <v>341.1</v>
      </c>
      <c r="ED180" s="2">
        <v>216</v>
      </c>
      <c r="EE180" s="2">
        <v>178.3</v>
      </c>
      <c r="EF180" s="2">
        <v>197.4</v>
      </c>
      <c r="EG180" s="2">
        <v>200.6</v>
      </c>
      <c r="EH180" s="2">
        <v>211.3</v>
      </c>
      <c r="EI180" s="2">
        <v>209.7</v>
      </c>
      <c r="EJ180" s="2">
        <v>204.5</v>
      </c>
      <c r="EK180" s="2">
        <v>199.7</v>
      </c>
      <c r="EL180" s="2">
        <v>219.6</v>
      </c>
      <c r="EM180" s="2">
        <v>225.6</v>
      </c>
      <c r="EN180" s="2">
        <v>242.3</v>
      </c>
      <c r="EO180" s="2">
        <v>369.6</v>
      </c>
      <c r="EP180" s="2">
        <v>214.6</v>
      </c>
      <c r="EQ180" s="2">
        <v>191.2</v>
      </c>
      <c r="ER180" s="2">
        <v>217.3</v>
      </c>
      <c r="ES180" s="2">
        <v>212.1</v>
      </c>
      <c r="ET180" s="2">
        <v>220.2</v>
      </c>
      <c r="EU180" s="2">
        <v>219.4</v>
      </c>
      <c r="EV180" s="2">
        <v>211.8</v>
      </c>
      <c r="EW180" s="2">
        <v>218.3</v>
      </c>
      <c r="EX180" s="2">
        <v>235.5</v>
      </c>
      <c r="EY180" s="2">
        <v>248.6</v>
      </c>
      <c r="EZ180" s="2">
        <v>251.4</v>
      </c>
      <c r="FA180" s="2">
        <v>349.3</v>
      </c>
      <c r="FB180" s="2">
        <v>226.2</v>
      </c>
      <c r="FC180" s="2">
        <v>210.5</v>
      </c>
      <c r="FD180" s="2">
        <v>233.8</v>
      </c>
      <c r="FE180" s="2">
        <v>235.3</v>
      </c>
      <c r="FF180" s="2">
        <v>242.7</v>
      </c>
      <c r="FG180" s="2">
        <v>240.4</v>
      </c>
      <c r="FH180" s="2">
        <v>243.5</v>
      </c>
      <c r="FI180" s="2">
        <v>246.2</v>
      </c>
      <c r="FJ180" s="2">
        <v>262.39999999999998</v>
      </c>
      <c r="FK180" s="2">
        <v>261.8</v>
      </c>
      <c r="FL180" s="2">
        <v>272</v>
      </c>
      <c r="FM180" s="2">
        <v>392</v>
      </c>
      <c r="FN180" s="2">
        <v>254.6</v>
      </c>
      <c r="FO180" s="2">
        <v>238.6</v>
      </c>
      <c r="FP180" s="2">
        <v>251.9</v>
      </c>
      <c r="FQ180" s="2">
        <v>251</v>
      </c>
      <c r="FR180" s="2">
        <v>268.5</v>
      </c>
      <c r="FS180" s="2">
        <v>258.2</v>
      </c>
      <c r="FT180" s="2">
        <v>268.60000000000002</v>
      </c>
      <c r="FU180" s="2">
        <v>269.7</v>
      </c>
      <c r="FV180" s="2">
        <v>272.10000000000002</v>
      </c>
      <c r="FW180" s="2">
        <v>295.89999999999998</v>
      </c>
      <c r="FX180" s="2">
        <v>302.89999999999998</v>
      </c>
      <c r="FY180" s="2">
        <v>427.6</v>
      </c>
      <c r="FZ180" s="2">
        <v>303</v>
      </c>
      <c r="GA180" s="2">
        <v>258.10000000000002</v>
      </c>
      <c r="GB180" s="2">
        <v>277.39999999999998</v>
      </c>
      <c r="GC180" s="2">
        <v>288.60000000000002</v>
      </c>
      <c r="GD180" s="2">
        <v>304</v>
      </c>
      <c r="GE180" s="2">
        <v>279.2</v>
      </c>
      <c r="GF180" s="2">
        <v>300.8</v>
      </c>
      <c r="GG180" s="2">
        <v>288.2</v>
      </c>
      <c r="GH180" s="2">
        <v>298.3</v>
      </c>
      <c r="GI180" s="2">
        <v>330.6</v>
      </c>
      <c r="GJ180" s="2">
        <v>334.5</v>
      </c>
      <c r="GK180" s="2">
        <v>475.5</v>
      </c>
      <c r="GL180" s="2">
        <v>318.10000000000002</v>
      </c>
      <c r="GM180" s="2">
        <v>272.60000000000002</v>
      </c>
      <c r="GN180" s="2">
        <v>290</v>
      </c>
      <c r="GO180" s="2">
        <v>309</v>
      </c>
      <c r="GP180" s="2">
        <v>314.3</v>
      </c>
      <c r="GQ180" s="2">
        <v>299.5</v>
      </c>
      <c r="GR180" s="2">
        <v>324.3</v>
      </c>
      <c r="GS180" s="2">
        <v>301.5</v>
      </c>
      <c r="GT180" s="2">
        <v>325.39999999999998</v>
      </c>
      <c r="GU180" s="2">
        <v>348.7</v>
      </c>
      <c r="GV180" s="2">
        <v>357.9</v>
      </c>
      <c r="GW180" s="2">
        <v>498.7</v>
      </c>
      <c r="GX180" s="2">
        <v>345.5</v>
      </c>
      <c r="GY180" s="2">
        <v>284.60000000000002</v>
      </c>
      <c r="GZ180" s="2">
        <v>316.10000000000002</v>
      </c>
      <c r="HA180" s="2">
        <v>332.2</v>
      </c>
      <c r="HB180" s="2">
        <v>329.8</v>
      </c>
      <c r="HC180" s="2">
        <v>312.3</v>
      </c>
      <c r="HD180" s="2">
        <v>336.5</v>
      </c>
      <c r="HE180" s="2">
        <v>326.8</v>
      </c>
      <c r="HF180" s="2">
        <v>338.3</v>
      </c>
      <c r="HG180" s="2">
        <v>353.5</v>
      </c>
      <c r="HH180" s="2">
        <v>377.7</v>
      </c>
      <c r="HI180" s="2">
        <v>514.79999999999995</v>
      </c>
      <c r="HJ180" s="2">
        <v>355.1</v>
      </c>
      <c r="HK180" s="2">
        <v>309.8</v>
      </c>
      <c r="HL180" s="2">
        <v>335.8</v>
      </c>
      <c r="HM180" s="2">
        <v>334.1</v>
      </c>
      <c r="HN180" s="2">
        <v>369.3</v>
      </c>
      <c r="HO180" s="2">
        <v>395</v>
      </c>
      <c r="HP180" s="2">
        <v>311.8</v>
      </c>
      <c r="HQ180" s="2">
        <v>329.2</v>
      </c>
      <c r="HR180" s="2">
        <v>360.4</v>
      </c>
      <c r="HS180" s="2">
        <v>391.6</v>
      </c>
      <c r="HT180" s="2">
        <v>411.9</v>
      </c>
      <c r="HU180" s="2">
        <v>579.1</v>
      </c>
      <c r="HV180" s="2">
        <v>383.6</v>
      </c>
      <c r="HW180" s="2">
        <v>339.2</v>
      </c>
      <c r="HX180" s="2">
        <v>375.1</v>
      </c>
      <c r="HY180" s="2">
        <v>361.9</v>
      </c>
      <c r="HZ180" s="2">
        <v>384.3</v>
      </c>
      <c r="IA180" s="2">
        <v>360.1</v>
      </c>
      <c r="IB180" s="2">
        <v>376</v>
      </c>
      <c r="IC180" s="2">
        <v>373.4</v>
      </c>
      <c r="ID180" s="2">
        <v>380.6</v>
      </c>
      <c r="IE180" s="2">
        <v>424.6</v>
      </c>
      <c r="IF180" s="2">
        <v>446.7</v>
      </c>
      <c r="IG180" s="2">
        <v>617.5</v>
      </c>
      <c r="IH180" s="2">
        <v>420.8</v>
      </c>
      <c r="II180" s="2">
        <v>365.5</v>
      </c>
      <c r="IJ180" s="2">
        <v>393.3</v>
      </c>
      <c r="IK180" s="2">
        <v>398.8</v>
      </c>
      <c r="IL180" s="2">
        <v>432.5</v>
      </c>
      <c r="IM180" s="2">
        <v>390.3</v>
      </c>
      <c r="IN180" s="2">
        <v>397.5</v>
      </c>
      <c r="IO180" s="2">
        <v>406.6</v>
      </c>
      <c r="IP180" s="2">
        <v>414.6</v>
      </c>
      <c r="IQ180" s="2">
        <v>450.7</v>
      </c>
      <c r="IR180" s="2">
        <v>480.4</v>
      </c>
      <c r="IS180" s="2">
        <v>653.79999999999995</v>
      </c>
      <c r="IT180" s="2">
        <v>421.4</v>
      </c>
      <c r="IU180" s="2">
        <v>369</v>
      </c>
      <c r="IV180" s="2">
        <v>402.4</v>
      </c>
      <c r="IW180" s="2">
        <v>416.2</v>
      </c>
      <c r="IX180" s="2">
        <v>440.5</v>
      </c>
      <c r="IY180" s="2">
        <v>419.1</v>
      </c>
      <c r="IZ180" s="2">
        <v>431.3</v>
      </c>
      <c r="JA180" s="2">
        <v>425.6</v>
      </c>
      <c r="JB180" s="2">
        <v>446.9</v>
      </c>
      <c r="JC180" s="2">
        <v>492.1</v>
      </c>
      <c r="JD180" s="2">
        <v>515</v>
      </c>
      <c r="JE180" s="2">
        <v>707.9</v>
      </c>
      <c r="JF180" s="2">
        <v>454.9</v>
      </c>
      <c r="JG180" s="2">
        <v>402.3</v>
      </c>
      <c r="JH180" s="2">
        <v>438.6</v>
      </c>
      <c r="JI180" s="2">
        <v>425</v>
      </c>
      <c r="JJ180" s="2">
        <v>449.8</v>
      </c>
      <c r="JK180" s="2">
        <v>445.8</v>
      </c>
      <c r="JL180" s="2">
        <v>465.1</v>
      </c>
      <c r="JM180" s="2">
        <v>461.7</v>
      </c>
      <c r="JN180" s="2">
        <v>479.7</v>
      </c>
      <c r="JO180" s="2">
        <v>507</v>
      </c>
      <c r="JP180" s="2">
        <v>519</v>
      </c>
      <c r="JQ180" s="2">
        <v>735.3</v>
      </c>
      <c r="JR180" s="2">
        <v>485.1</v>
      </c>
      <c r="JS180" s="2">
        <v>430</v>
      </c>
      <c r="JT180" s="2">
        <v>453.1</v>
      </c>
      <c r="JU180" s="2">
        <v>448.9</v>
      </c>
      <c r="JV180" s="2">
        <v>473</v>
      </c>
      <c r="JW180" s="2">
        <v>460</v>
      </c>
      <c r="JX180" s="2">
        <v>458.5</v>
      </c>
      <c r="JY180" s="2">
        <v>462</v>
      </c>
      <c r="JZ180" s="2">
        <v>469.3</v>
      </c>
      <c r="KA180" s="2">
        <v>506.3</v>
      </c>
      <c r="KB180" s="2">
        <v>524.1</v>
      </c>
      <c r="KC180" s="2">
        <v>717</v>
      </c>
      <c r="KD180" s="2">
        <v>481.7</v>
      </c>
      <c r="KE180" s="2">
        <v>430.1</v>
      </c>
      <c r="KF180" s="2">
        <v>480.8</v>
      </c>
      <c r="KG180" s="2">
        <v>470.2</v>
      </c>
      <c r="KH180" s="2">
        <v>497.4</v>
      </c>
      <c r="KI180" s="2">
        <v>495.7</v>
      </c>
      <c r="KJ180" s="2">
        <v>487.2</v>
      </c>
      <c r="KK180" s="2">
        <v>499.6</v>
      </c>
      <c r="KL180" s="2">
        <v>504.7</v>
      </c>
      <c r="KM180" s="2">
        <v>546.4</v>
      </c>
      <c r="KN180" s="2">
        <v>549.5</v>
      </c>
      <c r="KO180" s="2">
        <v>765.8</v>
      </c>
      <c r="KP180" s="2">
        <v>491.9</v>
      </c>
      <c r="KQ180" s="2">
        <v>441</v>
      </c>
      <c r="KR180" s="2">
        <v>492</v>
      </c>
      <c r="KS180" s="2">
        <v>471</v>
      </c>
      <c r="KT180" s="2">
        <v>507.9</v>
      </c>
      <c r="KU180" s="2">
        <v>494.4</v>
      </c>
      <c r="KV180" s="2">
        <v>504.8</v>
      </c>
      <c r="KW180" s="2">
        <v>514</v>
      </c>
      <c r="KX180" s="2">
        <v>531</v>
      </c>
      <c r="KY180" s="2">
        <v>576.79999999999995</v>
      </c>
      <c r="KZ180" s="2">
        <v>615.5</v>
      </c>
      <c r="LA180" s="2">
        <v>822.7</v>
      </c>
      <c r="LB180" s="2">
        <v>565.1</v>
      </c>
      <c r="LC180" s="2">
        <v>521.4</v>
      </c>
      <c r="LD180" s="2">
        <v>521.29999999999995</v>
      </c>
      <c r="LE180" s="2">
        <v>524.79999999999995</v>
      </c>
      <c r="LF180" s="2">
        <v>556.6</v>
      </c>
      <c r="LG180" s="2">
        <v>508</v>
      </c>
      <c r="LH180" s="2">
        <v>518.29999999999995</v>
      </c>
      <c r="LI180" s="2">
        <v>513.1</v>
      </c>
      <c r="LJ180" s="2">
        <v>518.20000000000005</v>
      </c>
      <c r="LK180" s="2">
        <v>580.70000000000005</v>
      </c>
      <c r="LL180" s="2">
        <v>596.79999999999995</v>
      </c>
      <c r="LM180" s="2">
        <v>839.5</v>
      </c>
      <c r="LN180" s="2">
        <v>558.6</v>
      </c>
      <c r="LO180" s="2">
        <v>476.2</v>
      </c>
      <c r="LP180" s="2">
        <v>551.9</v>
      </c>
      <c r="LQ180" s="2">
        <v>530.79999999999995</v>
      </c>
      <c r="LR180" s="2">
        <v>594.4</v>
      </c>
      <c r="LS180" s="2">
        <v>526.4</v>
      </c>
      <c r="LT180" s="2">
        <v>499</v>
      </c>
      <c r="LU180" s="2">
        <v>510.2</v>
      </c>
      <c r="LV180" s="2">
        <v>521.6</v>
      </c>
      <c r="LW180" s="2">
        <v>592.79999999999995</v>
      </c>
      <c r="LX180" s="2">
        <v>600.1</v>
      </c>
      <c r="LY180" s="2">
        <v>982.9</v>
      </c>
      <c r="LZ180" s="2">
        <v>589</v>
      </c>
      <c r="MA180" s="2">
        <v>508.2</v>
      </c>
      <c r="MB180" s="2">
        <v>529.1</v>
      </c>
      <c r="MC180" s="2">
        <v>539.9</v>
      </c>
      <c r="MD180" s="2">
        <v>604</v>
      </c>
      <c r="ME180" s="2">
        <v>554.20000000000005</v>
      </c>
      <c r="MF180" s="2">
        <v>574.5</v>
      </c>
      <c r="MG180" s="2">
        <v>551.4</v>
      </c>
      <c r="MH180" s="2">
        <v>581.1</v>
      </c>
      <c r="MI180" s="2">
        <v>553.5</v>
      </c>
      <c r="MJ180" s="2">
        <v>578.29999999999995</v>
      </c>
      <c r="MK180" s="2">
        <v>983.4</v>
      </c>
      <c r="ML180" s="2">
        <v>556</v>
      </c>
      <c r="MM180" s="2">
        <v>488</v>
      </c>
      <c r="MN180" s="2">
        <v>521.29999999999995</v>
      </c>
      <c r="MO180" s="2">
        <v>542.5</v>
      </c>
      <c r="MP180" s="2">
        <v>567.5</v>
      </c>
    </row>
    <row r="181" spans="1:354" x14ac:dyDescent="0.25">
      <c r="A181" t="s">
        <v>179</v>
      </c>
      <c r="B181" s="12" t="s">
        <v>399</v>
      </c>
      <c r="C181" t="s">
        <v>218</v>
      </c>
      <c r="D181" t="str">
        <f t="shared" si="2"/>
        <v>Clothing, footwear &amp; personal accessory retailing</v>
      </c>
      <c r="E181" s="2">
        <v>359.9</v>
      </c>
      <c r="F181" s="2">
        <v>386.6</v>
      </c>
      <c r="G181" s="2">
        <v>350.5</v>
      </c>
      <c r="H181" s="2">
        <v>359.3</v>
      </c>
      <c r="I181" s="2">
        <v>325.2</v>
      </c>
      <c r="J181" s="2">
        <v>346.3</v>
      </c>
      <c r="K181" s="2">
        <v>354.2</v>
      </c>
      <c r="L181" s="2">
        <v>403.9</v>
      </c>
      <c r="M181" s="2">
        <v>571.4</v>
      </c>
      <c r="N181" s="2">
        <v>326.5</v>
      </c>
      <c r="O181" s="2">
        <v>298.7</v>
      </c>
      <c r="P181" s="2">
        <v>377.2</v>
      </c>
      <c r="Q181" s="2">
        <v>412.5</v>
      </c>
      <c r="R181" s="2">
        <v>418.5</v>
      </c>
      <c r="S181" s="2">
        <v>383</v>
      </c>
      <c r="T181" s="2">
        <v>384</v>
      </c>
      <c r="U181" s="2">
        <v>379.9</v>
      </c>
      <c r="V181" s="2">
        <v>402</v>
      </c>
      <c r="W181" s="2">
        <v>395.8</v>
      </c>
      <c r="X181" s="2">
        <v>431.7</v>
      </c>
      <c r="Y181" s="2">
        <v>626</v>
      </c>
      <c r="Z181" s="2">
        <v>357.6</v>
      </c>
      <c r="AA181" s="2">
        <v>346</v>
      </c>
      <c r="AB181" s="2">
        <v>419</v>
      </c>
      <c r="AC181" s="2">
        <v>406.9</v>
      </c>
      <c r="AD181" s="2">
        <v>480.9</v>
      </c>
      <c r="AE181" s="2">
        <v>403.1</v>
      </c>
      <c r="AF181" s="2">
        <v>411.9</v>
      </c>
      <c r="AG181" s="2">
        <v>414.5</v>
      </c>
      <c r="AH181" s="2">
        <v>392.1</v>
      </c>
      <c r="AI181" s="2">
        <v>446.3</v>
      </c>
      <c r="AJ181" s="2">
        <v>484.8</v>
      </c>
      <c r="AK181" s="2">
        <v>638.79999999999995</v>
      </c>
      <c r="AL181" s="2">
        <v>401.6</v>
      </c>
      <c r="AM181" s="2">
        <v>368.2</v>
      </c>
      <c r="AN181" s="2">
        <v>418.3</v>
      </c>
      <c r="AO181" s="2">
        <v>450.3</v>
      </c>
      <c r="AP181" s="2">
        <v>540.1</v>
      </c>
      <c r="AQ181" s="2">
        <v>452.3</v>
      </c>
      <c r="AR181" s="2">
        <v>476.4</v>
      </c>
      <c r="AS181" s="2">
        <v>467</v>
      </c>
      <c r="AT181" s="2">
        <v>452.6</v>
      </c>
      <c r="AU181" s="2">
        <v>522.9</v>
      </c>
      <c r="AV181" s="2">
        <v>557.29999999999995</v>
      </c>
      <c r="AW181" s="2">
        <v>749.7</v>
      </c>
      <c r="AX181" s="2">
        <v>447</v>
      </c>
      <c r="AY181" s="2">
        <v>399.4</v>
      </c>
      <c r="AZ181" s="2">
        <v>419.6</v>
      </c>
      <c r="BA181" s="2">
        <v>504.5</v>
      </c>
      <c r="BB181" s="2">
        <v>588.20000000000005</v>
      </c>
      <c r="BC181" s="2">
        <v>485.7</v>
      </c>
      <c r="BD181" s="2">
        <v>507.2</v>
      </c>
      <c r="BE181" s="2">
        <v>484.5</v>
      </c>
      <c r="BF181" s="2">
        <v>496.9</v>
      </c>
      <c r="BG181" s="2">
        <v>545.5</v>
      </c>
      <c r="BH181" s="2">
        <v>545.79999999999995</v>
      </c>
      <c r="BI181" s="2">
        <v>804.4</v>
      </c>
      <c r="BJ181" s="2">
        <v>461.1</v>
      </c>
      <c r="BK181" s="2">
        <v>417.6</v>
      </c>
      <c r="BL181" s="2">
        <v>479.3</v>
      </c>
      <c r="BM181" s="2">
        <v>528.6</v>
      </c>
      <c r="BN181" s="2">
        <v>585.4</v>
      </c>
      <c r="BO181" s="2">
        <v>529.5</v>
      </c>
      <c r="BP181" s="2">
        <v>579.70000000000005</v>
      </c>
      <c r="BQ181" s="2">
        <v>518.6</v>
      </c>
      <c r="BR181" s="2">
        <v>563.1</v>
      </c>
      <c r="BS181" s="2">
        <v>596.6</v>
      </c>
      <c r="BT181" s="2">
        <v>587.20000000000005</v>
      </c>
      <c r="BU181" s="2">
        <v>864.5</v>
      </c>
      <c r="BV181" s="2">
        <v>487</v>
      </c>
      <c r="BW181" s="2">
        <v>502.6</v>
      </c>
      <c r="BX181" s="2">
        <v>551</v>
      </c>
      <c r="BY181" s="2">
        <v>563.1</v>
      </c>
      <c r="BZ181" s="2">
        <v>619.6</v>
      </c>
      <c r="CA181" s="2">
        <v>601.6</v>
      </c>
      <c r="CB181" s="2">
        <v>592.70000000000005</v>
      </c>
      <c r="CC181" s="2">
        <v>578</v>
      </c>
      <c r="CD181" s="2">
        <v>641.70000000000005</v>
      </c>
      <c r="CE181" s="2">
        <v>650.20000000000005</v>
      </c>
      <c r="CF181" s="2">
        <v>664.4</v>
      </c>
      <c r="CG181" s="2">
        <v>956.3</v>
      </c>
      <c r="CH181" s="2">
        <v>598</v>
      </c>
      <c r="CI181" s="2">
        <v>517</v>
      </c>
      <c r="CJ181" s="2">
        <v>593</v>
      </c>
      <c r="CK181" s="2">
        <v>632.29999999999995</v>
      </c>
      <c r="CL181" s="2">
        <v>679.5</v>
      </c>
      <c r="CM181" s="2">
        <v>661.4</v>
      </c>
      <c r="CN181" s="2">
        <v>634.6</v>
      </c>
      <c r="CO181" s="2">
        <v>603</v>
      </c>
      <c r="CP181" s="2">
        <v>636.29999999999995</v>
      </c>
      <c r="CQ181" s="2">
        <v>651.20000000000005</v>
      </c>
      <c r="CR181" s="2">
        <v>709.5</v>
      </c>
      <c r="CS181" s="2">
        <v>964.7</v>
      </c>
      <c r="CT181" s="2">
        <v>604.5</v>
      </c>
      <c r="CU181" s="2">
        <v>516.70000000000005</v>
      </c>
      <c r="CV181" s="2">
        <v>604.4</v>
      </c>
      <c r="CW181" s="2">
        <v>635.29999999999995</v>
      </c>
      <c r="CX181" s="2">
        <v>712.9</v>
      </c>
      <c r="CY181" s="2">
        <v>664.7</v>
      </c>
      <c r="CZ181" s="2">
        <v>647.9</v>
      </c>
      <c r="DA181" s="2">
        <v>639.4</v>
      </c>
      <c r="DB181" s="2">
        <v>636</v>
      </c>
      <c r="DC181" s="2">
        <v>682.8</v>
      </c>
      <c r="DD181" s="2">
        <v>722.3</v>
      </c>
      <c r="DE181" s="2">
        <v>985.8</v>
      </c>
      <c r="DF181" s="2">
        <v>635.70000000000005</v>
      </c>
      <c r="DG181" s="2">
        <v>551.5</v>
      </c>
      <c r="DH181" s="2">
        <v>603</v>
      </c>
      <c r="DI181" s="2">
        <v>686.3</v>
      </c>
      <c r="DJ181" s="2">
        <v>735.1</v>
      </c>
      <c r="DK181" s="2">
        <v>651.6</v>
      </c>
      <c r="DL181" s="2">
        <v>722.7</v>
      </c>
      <c r="DM181" s="2">
        <v>664.8</v>
      </c>
      <c r="DN181" s="2">
        <v>648.6</v>
      </c>
      <c r="DO181" s="2">
        <v>753</v>
      </c>
      <c r="DP181" s="2">
        <v>740.7</v>
      </c>
      <c r="DQ181" s="2">
        <v>1046.5</v>
      </c>
      <c r="DR181" s="2">
        <v>695.3</v>
      </c>
      <c r="DS181" s="2">
        <v>611.4</v>
      </c>
      <c r="DT181" s="2">
        <v>645.5</v>
      </c>
      <c r="DU181" s="2">
        <v>721.6</v>
      </c>
      <c r="DV181" s="2">
        <v>769.2</v>
      </c>
      <c r="DW181" s="2">
        <v>721</v>
      </c>
      <c r="DX181" s="2">
        <v>729.6</v>
      </c>
      <c r="DY181" s="2">
        <v>633.79999999999995</v>
      </c>
      <c r="DZ181" s="2">
        <v>668.4</v>
      </c>
      <c r="EA181" s="2">
        <v>747.9</v>
      </c>
      <c r="EB181" s="2">
        <v>734</v>
      </c>
      <c r="EC181" s="2">
        <v>1060.3</v>
      </c>
      <c r="ED181" s="2">
        <v>663.8</v>
      </c>
      <c r="EE181" s="2">
        <v>568.29999999999995</v>
      </c>
      <c r="EF181" s="2">
        <v>634.5</v>
      </c>
      <c r="EG181" s="2">
        <v>668</v>
      </c>
      <c r="EH181" s="2">
        <v>723</v>
      </c>
      <c r="EI181" s="2">
        <v>711.5</v>
      </c>
      <c r="EJ181" s="2">
        <v>702.8</v>
      </c>
      <c r="EK181" s="2">
        <v>639.9</v>
      </c>
      <c r="EL181" s="2">
        <v>678.3</v>
      </c>
      <c r="EM181" s="2">
        <v>703.9</v>
      </c>
      <c r="EN181" s="2">
        <v>746.5</v>
      </c>
      <c r="EO181" s="2">
        <v>1089.7</v>
      </c>
      <c r="EP181" s="2">
        <v>665.3</v>
      </c>
      <c r="EQ181" s="2">
        <v>579.29999999999995</v>
      </c>
      <c r="ER181" s="2">
        <v>685.9</v>
      </c>
      <c r="ES181" s="2">
        <v>709.4</v>
      </c>
      <c r="ET181" s="2">
        <v>731.6</v>
      </c>
      <c r="EU181" s="2">
        <v>695.9</v>
      </c>
      <c r="EV181" s="2">
        <v>682.5</v>
      </c>
      <c r="EW181" s="2">
        <v>677.3</v>
      </c>
      <c r="EX181" s="2">
        <v>722.3</v>
      </c>
      <c r="EY181" s="2">
        <v>748.2</v>
      </c>
      <c r="EZ181" s="2">
        <v>773.9</v>
      </c>
      <c r="FA181" s="2">
        <v>1092.0999999999999</v>
      </c>
      <c r="FB181" s="2">
        <v>703.5</v>
      </c>
      <c r="FC181" s="2">
        <v>615.70000000000005</v>
      </c>
      <c r="FD181" s="2">
        <v>702.4</v>
      </c>
      <c r="FE181" s="2">
        <v>755.9</v>
      </c>
      <c r="FF181" s="2">
        <v>766</v>
      </c>
      <c r="FG181" s="2">
        <v>761.4</v>
      </c>
      <c r="FH181" s="2">
        <v>726.7</v>
      </c>
      <c r="FI181" s="2">
        <v>727.6</v>
      </c>
      <c r="FJ181" s="2">
        <v>751.6</v>
      </c>
      <c r="FK181" s="2">
        <v>769.4</v>
      </c>
      <c r="FL181" s="2">
        <v>813.6</v>
      </c>
      <c r="FM181" s="2">
        <v>1156.5</v>
      </c>
      <c r="FN181" s="2">
        <v>754.8</v>
      </c>
      <c r="FO181" s="2">
        <v>662.9</v>
      </c>
      <c r="FP181" s="2">
        <v>717.6</v>
      </c>
      <c r="FQ181" s="2">
        <v>758.2</v>
      </c>
      <c r="FR181" s="2">
        <v>807.1</v>
      </c>
      <c r="FS181" s="2">
        <v>755.8</v>
      </c>
      <c r="FT181" s="2">
        <v>777.9</v>
      </c>
      <c r="FU181" s="2">
        <v>746.1</v>
      </c>
      <c r="FV181" s="2">
        <v>739.9</v>
      </c>
      <c r="FW181" s="2">
        <v>806.1</v>
      </c>
      <c r="FX181" s="2">
        <v>808</v>
      </c>
      <c r="FY181" s="2">
        <v>1148.8</v>
      </c>
      <c r="FZ181" s="2">
        <v>777.1</v>
      </c>
      <c r="GA181" s="2">
        <v>639.79999999999995</v>
      </c>
      <c r="GB181" s="2">
        <v>700.9</v>
      </c>
      <c r="GC181" s="2">
        <v>775.5</v>
      </c>
      <c r="GD181" s="2">
        <v>845.3</v>
      </c>
      <c r="GE181" s="2">
        <v>749.4</v>
      </c>
      <c r="GF181" s="2">
        <v>791.7</v>
      </c>
      <c r="GG181" s="2">
        <v>740.1</v>
      </c>
      <c r="GH181" s="2">
        <v>777.5</v>
      </c>
      <c r="GI181" s="2">
        <v>841.7</v>
      </c>
      <c r="GJ181" s="2">
        <v>863.6</v>
      </c>
      <c r="GK181" s="2">
        <v>1231.0999999999999</v>
      </c>
      <c r="GL181" s="2">
        <v>803.2</v>
      </c>
      <c r="GM181" s="2">
        <v>681</v>
      </c>
      <c r="GN181" s="2">
        <v>749.7</v>
      </c>
      <c r="GO181" s="2">
        <v>829.8</v>
      </c>
      <c r="GP181" s="2">
        <v>894</v>
      </c>
      <c r="GQ181" s="2">
        <v>835</v>
      </c>
      <c r="GR181" s="2">
        <v>888.2</v>
      </c>
      <c r="GS181" s="2">
        <v>822.5</v>
      </c>
      <c r="GT181" s="2">
        <v>869.3</v>
      </c>
      <c r="GU181" s="2">
        <v>928.8</v>
      </c>
      <c r="GV181" s="2">
        <v>925.5</v>
      </c>
      <c r="GW181" s="2">
        <v>1348.5</v>
      </c>
      <c r="GX181" s="2">
        <v>866.6</v>
      </c>
      <c r="GY181" s="2">
        <v>736.7</v>
      </c>
      <c r="GZ181" s="2">
        <v>864.4</v>
      </c>
      <c r="HA181" s="2">
        <v>930.6</v>
      </c>
      <c r="HB181" s="2">
        <v>937</v>
      </c>
      <c r="HC181" s="2">
        <v>915.5</v>
      </c>
      <c r="HD181" s="2">
        <v>913.3</v>
      </c>
      <c r="HE181" s="2">
        <v>888.6</v>
      </c>
      <c r="HF181" s="2">
        <v>939.6</v>
      </c>
      <c r="HG181" s="2">
        <v>982.2</v>
      </c>
      <c r="HH181" s="2">
        <v>1022.2</v>
      </c>
      <c r="HI181" s="2">
        <v>1471.2</v>
      </c>
      <c r="HJ181" s="2">
        <v>903.4</v>
      </c>
      <c r="HK181" s="2">
        <v>764.5</v>
      </c>
      <c r="HL181" s="2">
        <v>877.4</v>
      </c>
      <c r="HM181" s="2">
        <v>905.7</v>
      </c>
      <c r="HN181" s="2">
        <v>995.2</v>
      </c>
      <c r="HO181" s="2">
        <v>1103.9000000000001</v>
      </c>
      <c r="HP181" s="2">
        <v>808.6</v>
      </c>
      <c r="HQ181" s="2">
        <v>853</v>
      </c>
      <c r="HR181" s="2">
        <v>986.4</v>
      </c>
      <c r="HS181" s="2">
        <v>957.7</v>
      </c>
      <c r="HT181" s="2">
        <v>1022.4</v>
      </c>
      <c r="HU181" s="2">
        <v>1499.7</v>
      </c>
      <c r="HV181" s="2">
        <v>945.7</v>
      </c>
      <c r="HW181" s="2">
        <v>800.3</v>
      </c>
      <c r="HX181" s="2">
        <v>945.4</v>
      </c>
      <c r="HY181" s="2">
        <v>989.6</v>
      </c>
      <c r="HZ181" s="2">
        <v>1056.3</v>
      </c>
      <c r="IA181" s="2">
        <v>989.3</v>
      </c>
      <c r="IB181" s="2">
        <v>976.7</v>
      </c>
      <c r="IC181" s="2">
        <v>947.1</v>
      </c>
      <c r="ID181" s="2">
        <v>985.1</v>
      </c>
      <c r="IE181" s="2">
        <v>1079.5</v>
      </c>
      <c r="IF181" s="2">
        <v>1128.2</v>
      </c>
      <c r="IG181" s="2">
        <v>1616.1</v>
      </c>
      <c r="IH181" s="2">
        <v>1072.5999999999999</v>
      </c>
      <c r="II181" s="2">
        <v>895.5</v>
      </c>
      <c r="IJ181" s="2">
        <v>1016.1</v>
      </c>
      <c r="IK181" s="2">
        <v>1058.2</v>
      </c>
      <c r="IL181" s="2">
        <v>1139.2</v>
      </c>
      <c r="IM181" s="2">
        <v>1029.5</v>
      </c>
      <c r="IN181" s="2">
        <v>1033.3</v>
      </c>
      <c r="IO181" s="2">
        <v>1050.5999999999999</v>
      </c>
      <c r="IP181" s="2">
        <v>1079</v>
      </c>
      <c r="IQ181" s="2">
        <v>1170</v>
      </c>
      <c r="IR181" s="2">
        <v>1250.2</v>
      </c>
      <c r="IS181" s="2">
        <v>1730.9</v>
      </c>
      <c r="IT181" s="2">
        <v>1108.8</v>
      </c>
      <c r="IU181" s="2">
        <v>925</v>
      </c>
      <c r="IV181" s="2">
        <v>1072.8</v>
      </c>
      <c r="IW181" s="2">
        <v>1144.4000000000001</v>
      </c>
      <c r="IX181" s="2">
        <v>1188.2</v>
      </c>
      <c r="IY181" s="2">
        <v>1130.4000000000001</v>
      </c>
      <c r="IZ181" s="2">
        <v>1130.0999999999999</v>
      </c>
      <c r="JA181" s="2">
        <v>1097.2</v>
      </c>
      <c r="JB181" s="2">
        <v>1166.3</v>
      </c>
      <c r="JC181" s="2">
        <v>1270.2</v>
      </c>
      <c r="JD181" s="2">
        <v>1319.3</v>
      </c>
      <c r="JE181" s="2">
        <v>1854.6</v>
      </c>
      <c r="JF181" s="2">
        <v>1217</v>
      </c>
      <c r="JG181" s="2">
        <v>1033.0999999999999</v>
      </c>
      <c r="JH181" s="2">
        <v>1130.9000000000001</v>
      </c>
      <c r="JI181" s="2">
        <v>1190.7</v>
      </c>
      <c r="JJ181" s="2">
        <v>1265.5999999999999</v>
      </c>
      <c r="JK181" s="2">
        <v>1261.2</v>
      </c>
      <c r="JL181" s="2">
        <v>1233.3</v>
      </c>
      <c r="JM181" s="2">
        <v>1185</v>
      </c>
      <c r="JN181" s="2">
        <v>1272.5</v>
      </c>
      <c r="JO181" s="2">
        <v>1324.9</v>
      </c>
      <c r="JP181" s="2">
        <v>1349.9</v>
      </c>
      <c r="JQ181" s="2">
        <v>1915.2</v>
      </c>
      <c r="JR181" s="2">
        <v>1273.7</v>
      </c>
      <c r="JS181" s="2">
        <v>1055.5999999999999</v>
      </c>
      <c r="JT181" s="2">
        <v>1210.4000000000001</v>
      </c>
      <c r="JU181" s="2">
        <v>1221.3</v>
      </c>
      <c r="JV181" s="2">
        <v>1308.9000000000001</v>
      </c>
      <c r="JW181" s="2">
        <v>1310.0999999999999</v>
      </c>
      <c r="JX181" s="2">
        <v>1237.2</v>
      </c>
      <c r="JY181" s="2">
        <v>1235.8</v>
      </c>
      <c r="JZ181" s="2">
        <v>1315.5</v>
      </c>
      <c r="KA181" s="2">
        <v>1368.8</v>
      </c>
      <c r="KB181" s="2">
        <v>1400.9</v>
      </c>
      <c r="KC181" s="2">
        <v>1958.3</v>
      </c>
      <c r="KD181" s="2">
        <v>1289.2</v>
      </c>
      <c r="KE181" s="2">
        <v>1084.3</v>
      </c>
      <c r="KF181" s="2">
        <v>1242.8</v>
      </c>
      <c r="KG181" s="2">
        <v>1290.5</v>
      </c>
      <c r="KH181" s="2">
        <v>1349</v>
      </c>
      <c r="KI181" s="2">
        <v>1346.9</v>
      </c>
      <c r="KJ181" s="2">
        <v>1304</v>
      </c>
      <c r="KK181" s="2">
        <v>1324.9</v>
      </c>
      <c r="KL181" s="2">
        <v>1384.2</v>
      </c>
      <c r="KM181" s="2">
        <v>1464.3</v>
      </c>
      <c r="KN181" s="2">
        <v>1486.1</v>
      </c>
      <c r="KO181" s="2">
        <v>2056.6</v>
      </c>
      <c r="KP181" s="2">
        <v>1354.6</v>
      </c>
      <c r="KQ181" s="2">
        <v>1165</v>
      </c>
      <c r="KR181" s="2">
        <v>1368.3</v>
      </c>
      <c r="KS181" s="2">
        <v>1359.1</v>
      </c>
      <c r="KT181" s="2">
        <v>1430.3</v>
      </c>
      <c r="KU181" s="2">
        <v>1461.5</v>
      </c>
      <c r="KV181" s="2">
        <v>1427.6</v>
      </c>
      <c r="KW181" s="2">
        <v>1406.8</v>
      </c>
      <c r="KX181" s="2">
        <v>1459.1</v>
      </c>
      <c r="KY181" s="2">
        <v>1561.1</v>
      </c>
      <c r="KZ181" s="2">
        <v>1617.8</v>
      </c>
      <c r="LA181" s="2">
        <v>2204.1999999999998</v>
      </c>
      <c r="LB181" s="2">
        <v>1461.1</v>
      </c>
      <c r="LC181" s="2">
        <v>1278.0999999999999</v>
      </c>
      <c r="LD181" s="2">
        <v>1353.9</v>
      </c>
      <c r="LE181" s="2">
        <v>1486.7</v>
      </c>
      <c r="LF181" s="2">
        <v>1541.9</v>
      </c>
      <c r="LG181" s="2">
        <v>1402.5</v>
      </c>
      <c r="LH181" s="2">
        <v>1460.4</v>
      </c>
      <c r="LI181" s="2">
        <v>1419.4</v>
      </c>
      <c r="LJ181" s="2">
        <v>1468.3</v>
      </c>
      <c r="LK181" s="2">
        <v>1547.4</v>
      </c>
      <c r="LL181" s="2">
        <v>1594.1</v>
      </c>
      <c r="LM181" s="2">
        <v>2308.6999999999998</v>
      </c>
      <c r="LN181" s="2">
        <v>1543.2</v>
      </c>
      <c r="LO181" s="2">
        <v>1259.0999999999999</v>
      </c>
      <c r="LP181" s="2">
        <v>1518.6</v>
      </c>
      <c r="LQ181" s="2">
        <v>1579.8</v>
      </c>
      <c r="LR181" s="2">
        <v>1709.3</v>
      </c>
      <c r="LS181" s="2">
        <v>1568</v>
      </c>
      <c r="LT181" s="2">
        <v>1514.7</v>
      </c>
      <c r="LU181" s="2">
        <v>1498.2</v>
      </c>
      <c r="LV181" s="2">
        <v>1537.2</v>
      </c>
      <c r="LW181" s="2">
        <v>1630.2</v>
      </c>
      <c r="LX181" s="2">
        <v>1689.8</v>
      </c>
      <c r="LY181" s="2">
        <v>2488.1999999999998</v>
      </c>
      <c r="LZ181" s="2">
        <v>1541.4</v>
      </c>
      <c r="MA181" s="2">
        <v>1269.2</v>
      </c>
      <c r="MB181" s="2">
        <v>1445.7</v>
      </c>
      <c r="MC181" s="2">
        <v>1499.4</v>
      </c>
      <c r="MD181" s="2">
        <v>1643.6</v>
      </c>
      <c r="ME181" s="2">
        <v>1547.7</v>
      </c>
      <c r="MF181" s="2">
        <v>1567.2</v>
      </c>
      <c r="MG181" s="2">
        <v>1498.6</v>
      </c>
      <c r="MH181" s="2">
        <v>1595.9</v>
      </c>
      <c r="MI181" s="2">
        <v>1578.7</v>
      </c>
      <c r="MJ181" s="2">
        <v>1638.3</v>
      </c>
      <c r="MK181" s="2">
        <v>2518.8000000000002</v>
      </c>
      <c r="ML181" s="2">
        <v>1481.4</v>
      </c>
      <c r="MM181" s="2">
        <v>1276.2</v>
      </c>
      <c r="MN181" s="2">
        <v>1457.8</v>
      </c>
      <c r="MO181" s="2">
        <v>1527.3</v>
      </c>
      <c r="MP181" s="2">
        <v>1601.2</v>
      </c>
    </row>
    <row r="182" spans="1:354" x14ac:dyDescent="0.25">
      <c r="A182" t="s">
        <v>180</v>
      </c>
      <c r="B182" s="12" t="s">
        <v>400</v>
      </c>
      <c r="C182" t="s">
        <v>218</v>
      </c>
      <c r="D182" t="str">
        <f t="shared" si="2"/>
        <v>Department stores</v>
      </c>
      <c r="E182" s="2">
        <v>460.1</v>
      </c>
      <c r="F182" s="2">
        <v>502.6</v>
      </c>
      <c r="G182" s="2">
        <v>443.8</v>
      </c>
      <c r="H182" s="2">
        <v>459.1</v>
      </c>
      <c r="I182" s="2">
        <v>438.4</v>
      </c>
      <c r="J182" s="2">
        <v>465.1</v>
      </c>
      <c r="K182" s="2">
        <v>452.7</v>
      </c>
      <c r="L182" s="2">
        <v>522.9</v>
      </c>
      <c r="M182" s="2">
        <v>889.3</v>
      </c>
      <c r="N182" s="2">
        <v>379.2</v>
      </c>
      <c r="O182" s="2">
        <v>378</v>
      </c>
      <c r="P182" s="2">
        <v>472.1</v>
      </c>
      <c r="Q182" s="2">
        <v>503.4</v>
      </c>
      <c r="R182" s="2">
        <v>510.6</v>
      </c>
      <c r="S182" s="2">
        <v>462.4</v>
      </c>
      <c r="T182" s="2">
        <v>468.3</v>
      </c>
      <c r="U182" s="2">
        <v>458.2</v>
      </c>
      <c r="V182" s="2">
        <v>482.7</v>
      </c>
      <c r="W182" s="2">
        <v>485.3</v>
      </c>
      <c r="X182" s="2">
        <v>568.70000000000005</v>
      </c>
      <c r="Y182" s="2">
        <v>963.7</v>
      </c>
      <c r="Z182" s="2">
        <v>414.7</v>
      </c>
      <c r="AA182" s="2">
        <v>414.5</v>
      </c>
      <c r="AB182" s="2">
        <v>484.7</v>
      </c>
      <c r="AC182" s="2">
        <v>487.3</v>
      </c>
      <c r="AD182" s="2">
        <v>597.9</v>
      </c>
      <c r="AE182" s="2">
        <v>500.4</v>
      </c>
      <c r="AF182" s="2">
        <v>543.4</v>
      </c>
      <c r="AG182" s="2">
        <v>503.4</v>
      </c>
      <c r="AH182" s="2">
        <v>522.79999999999995</v>
      </c>
      <c r="AI182" s="2">
        <v>556.6</v>
      </c>
      <c r="AJ182" s="2">
        <v>623.20000000000005</v>
      </c>
      <c r="AK182" s="2">
        <v>1039.4000000000001</v>
      </c>
      <c r="AL182" s="2">
        <v>516.29999999999995</v>
      </c>
      <c r="AM182" s="2">
        <v>452.5</v>
      </c>
      <c r="AN182" s="2">
        <v>525.79999999999995</v>
      </c>
      <c r="AO182" s="2">
        <v>587.70000000000005</v>
      </c>
      <c r="AP182" s="2">
        <v>700.3</v>
      </c>
      <c r="AQ182" s="2">
        <v>561.79999999999995</v>
      </c>
      <c r="AR182" s="2">
        <v>602.79999999999995</v>
      </c>
      <c r="AS182" s="2">
        <v>582.5</v>
      </c>
      <c r="AT182" s="2">
        <v>563.1</v>
      </c>
      <c r="AU182" s="2">
        <v>637.1</v>
      </c>
      <c r="AV182" s="2">
        <v>697.1</v>
      </c>
      <c r="AW182" s="2">
        <v>1187.5</v>
      </c>
      <c r="AX182" s="2">
        <v>570.5</v>
      </c>
      <c r="AY182" s="2">
        <v>478.2</v>
      </c>
      <c r="AZ182" s="2">
        <v>547.4</v>
      </c>
      <c r="BA182" s="2">
        <v>594.29999999999995</v>
      </c>
      <c r="BB182" s="2">
        <v>751.6</v>
      </c>
      <c r="BC182" s="2">
        <v>553.4</v>
      </c>
      <c r="BD182" s="2">
        <v>663.2</v>
      </c>
      <c r="BE182" s="2">
        <v>581.1</v>
      </c>
      <c r="BF182" s="2">
        <v>661.9</v>
      </c>
      <c r="BG182" s="2">
        <v>665.6</v>
      </c>
      <c r="BH182" s="2">
        <v>700.9</v>
      </c>
      <c r="BI182" s="2">
        <v>1367.9</v>
      </c>
      <c r="BJ182" s="2">
        <v>613.9</v>
      </c>
      <c r="BK182" s="2">
        <v>513.20000000000005</v>
      </c>
      <c r="BL182" s="2">
        <v>599.9</v>
      </c>
      <c r="BM182" s="2">
        <v>674.1</v>
      </c>
      <c r="BN182" s="2">
        <v>714</v>
      </c>
      <c r="BO182" s="2">
        <v>670.5</v>
      </c>
      <c r="BP182" s="2">
        <v>720.9</v>
      </c>
      <c r="BQ182" s="2">
        <v>601.6</v>
      </c>
      <c r="BR182" s="2">
        <v>672.3</v>
      </c>
      <c r="BS182" s="2">
        <v>709.1</v>
      </c>
      <c r="BT182" s="2">
        <v>743.2</v>
      </c>
      <c r="BU182" s="2">
        <v>1460.1</v>
      </c>
      <c r="BV182" s="2">
        <v>631</v>
      </c>
      <c r="BW182" s="2">
        <v>551.1</v>
      </c>
      <c r="BX182" s="2">
        <v>678.1</v>
      </c>
      <c r="BY182" s="2">
        <v>715.7</v>
      </c>
      <c r="BZ182" s="2">
        <v>740.8</v>
      </c>
      <c r="CA182" s="2">
        <v>722</v>
      </c>
      <c r="CB182" s="2">
        <v>683.5</v>
      </c>
      <c r="CC182" s="2">
        <v>650.9</v>
      </c>
      <c r="CD182" s="2">
        <v>723.3</v>
      </c>
      <c r="CE182" s="2">
        <v>729.6</v>
      </c>
      <c r="CF182" s="2">
        <v>870.3</v>
      </c>
      <c r="CG182" s="2">
        <v>1570</v>
      </c>
      <c r="CH182" s="2">
        <v>631.5</v>
      </c>
      <c r="CI182" s="2">
        <v>552</v>
      </c>
      <c r="CJ182" s="2">
        <v>719</v>
      </c>
      <c r="CK182" s="2">
        <v>697.6</v>
      </c>
      <c r="CL182" s="2">
        <v>764.8</v>
      </c>
      <c r="CM182" s="2">
        <v>786.3</v>
      </c>
      <c r="CN182" s="2">
        <v>715.1</v>
      </c>
      <c r="CO182" s="2">
        <v>723.8</v>
      </c>
      <c r="CP182" s="2">
        <v>757.9</v>
      </c>
      <c r="CQ182" s="2">
        <v>751.7</v>
      </c>
      <c r="CR182" s="2">
        <v>923.8</v>
      </c>
      <c r="CS182" s="2">
        <v>1569.4</v>
      </c>
      <c r="CT182" s="2">
        <v>678.2</v>
      </c>
      <c r="CU182" s="2">
        <v>586.20000000000005</v>
      </c>
      <c r="CV182" s="2">
        <v>726.8</v>
      </c>
      <c r="CW182" s="2">
        <v>744.1</v>
      </c>
      <c r="CX182" s="2">
        <v>815.5</v>
      </c>
      <c r="CY182" s="2">
        <v>832.4</v>
      </c>
      <c r="CZ182" s="2">
        <v>710.3</v>
      </c>
      <c r="DA182" s="2">
        <v>759.4</v>
      </c>
      <c r="DB182" s="2">
        <v>741.1</v>
      </c>
      <c r="DC182" s="2">
        <v>786.6</v>
      </c>
      <c r="DD182" s="2">
        <v>931.5</v>
      </c>
      <c r="DE182" s="2">
        <v>1563.1</v>
      </c>
      <c r="DF182" s="2">
        <v>694</v>
      </c>
      <c r="DG182" s="2">
        <v>604.70000000000005</v>
      </c>
      <c r="DH182" s="2">
        <v>719.2</v>
      </c>
      <c r="DI182" s="2">
        <v>748.2</v>
      </c>
      <c r="DJ182" s="2">
        <v>828.2</v>
      </c>
      <c r="DK182" s="2">
        <v>746.9</v>
      </c>
      <c r="DL182" s="2">
        <v>794.5</v>
      </c>
      <c r="DM182" s="2">
        <v>770.4</v>
      </c>
      <c r="DN182" s="2">
        <v>741.5</v>
      </c>
      <c r="DO182" s="2">
        <v>858.6</v>
      </c>
      <c r="DP182" s="2">
        <v>944.7</v>
      </c>
      <c r="DQ182" s="2">
        <v>1600.3</v>
      </c>
      <c r="DR182" s="2">
        <v>740</v>
      </c>
      <c r="DS182" s="2">
        <v>665.9</v>
      </c>
      <c r="DT182" s="2">
        <v>701.5</v>
      </c>
      <c r="DU182" s="2">
        <v>831.4</v>
      </c>
      <c r="DV182" s="2">
        <v>878.6</v>
      </c>
      <c r="DW182" s="2">
        <v>826</v>
      </c>
      <c r="DX182" s="2">
        <v>788.2</v>
      </c>
      <c r="DY182" s="2">
        <v>723.6</v>
      </c>
      <c r="DZ182" s="2">
        <v>819.8</v>
      </c>
      <c r="EA182" s="2">
        <v>902.5</v>
      </c>
      <c r="EB182" s="2">
        <v>968.6</v>
      </c>
      <c r="EC182" s="2">
        <v>1650.9</v>
      </c>
      <c r="ED182" s="2">
        <v>762.1</v>
      </c>
      <c r="EE182" s="2">
        <v>643</v>
      </c>
      <c r="EF182" s="2">
        <v>754.1</v>
      </c>
      <c r="EG182" s="2">
        <v>840.7</v>
      </c>
      <c r="EH182" s="2">
        <v>906.6</v>
      </c>
      <c r="EI182" s="2">
        <v>887.1</v>
      </c>
      <c r="EJ182" s="2">
        <v>771.5</v>
      </c>
      <c r="EK182" s="2">
        <v>728.7</v>
      </c>
      <c r="EL182" s="2">
        <v>844.7</v>
      </c>
      <c r="EM182" s="2">
        <v>886.9</v>
      </c>
      <c r="EN182" s="2">
        <v>970</v>
      </c>
      <c r="EO182" s="2">
        <v>1710.5</v>
      </c>
      <c r="EP182" s="2">
        <v>745.7</v>
      </c>
      <c r="EQ182" s="2">
        <v>664.4</v>
      </c>
      <c r="ER182" s="2">
        <v>821.5</v>
      </c>
      <c r="ES182" s="2">
        <v>831.7</v>
      </c>
      <c r="ET182" s="2">
        <v>908</v>
      </c>
      <c r="EU182" s="2">
        <v>912.6</v>
      </c>
      <c r="EV182" s="2">
        <v>782.9</v>
      </c>
      <c r="EW182" s="2">
        <v>798.8</v>
      </c>
      <c r="EX182" s="2">
        <v>887</v>
      </c>
      <c r="EY182" s="2">
        <v>934.6</v>
      </c>
      <c r="EZ182" s="2">
        <v>1000.4</v>
      </c>
      <c r="FA182" s="2">
        <v>1817.5</v>
      </c>
      <c r="FB182" s="2">
        <v>752.4</v>
      </c>
      <c r="FC182" s="2">
        <v>682.5</v>
      </c>
      <c r="FD182" s="2">
        <v>811.2</v>
      </c>
      <c r="FE182" s="2">
        <v>906</v>
      </c>
      <c r="FF182" s="2">
        <v>927.2</v>
      </c>
      <c r="FG182" s="2">
        <v>906.8</v>
      </c>
      <c r="FH182" s="2">
        <v>880.6</v>
      </c>
      <c r="FI182" s="2">
        <v>873.9</v>
      </c>
      <c r="FJ182" s="2">
        <v>856.8</v>
      </c>
      <c r="FK182" s="2">
        <v>920.6</v>
      </c>
      <c r="FL182" s="2">
        <v>1067.4000000000001</v>
      </c>
      <c r="FM182" s="2">
        <v>1857.2</v>
      </c>
      <c r="FN182" s="2">
        <v>833.1</v>
      </c>
      <c r="FO182" s="2">
        <v>737.1</v>
      </c>
      <c r="FP182" s="2">
        <v>812</v>
      </c>
      <c r="FQ182" s="2">
        <v>895.2</v>
      </c>
      <c r="FR182" s="2">
        <v>962.8</v>
      </c>
      <c r="FS182" s="2">
        <v>908.6</v>
      </c>
      <c r="FT182" s="2">
        <v>908</v>
      </c>
      <c r="FU182" s="2">
        <v>888.9</v>
      </c>
      <c r="FV182" s="2">
        <v>833.7</v>
      </c>
      <c r="FW182" s="2">
        <v>933.7</v>
      </c>
      <c r="FX182" s="2">
        <v>1081.5999999999999</v>
      </c>
      <c r="FY182" s="2">
        <v>1837.6</v>
      </c>
      <c r="FZ182" s="2">
        <v>840.9</v>
      </c>
      <c r="GA182" s="2">
        <v>727.4</v>
      </c>
      <c r="GB182" s="2">
        <v>857.9</v>
      </c>
      <c r="GC182" s="2">
        <v>849</v>
      </c>
      <c r="GD182" s="2">
        <v>994.8</v>
      </c>
      <c r="GE182" s="2">
        <v>830.2</v>
      </c>
      <c r="GF182" s="2">
        <v>971.1</v>
      </c>
      <c r="GG182" s="2">
        <v>836</v>
      </c>
      <c r="GH182" s="2">
        <v>939.1</v>
      </c>
      <c r="GI182" s="2">
        <v>976.9</v>
      </c>
      <c r="GJ182" s="2">
        <v>1111.3</v>
      </c>
      <c r="GK182" s="2">
        <v>1879.1</v>
      </c>
      <c r="GL182" s="2">
        <v>917.3</v>
      </c>
      <c r="GM182" s="2">
        <v>716.2</v>
      </c>
      <c r="GN182" s="2">
        <v>822.9</v>
      </c>
      <c r="GO182" s="2">
        <v>970.1</v>
      </c>
      <c r="GP182" s="2">
        <v>970.2</v>
      </c>
      <c r="GQ182" s="2">
        <v>849.4</v>
      </c>
      <c r="GR182" s="2">
        <v>1042.3</v>
      </c>
      <c r="GS182" s="2">
        <v>869.9</v>
      </c>
      <c r="GT182" s="2">
        <v>939.4</v>
      </c>
      <c r="GU182" s="2">
        <v>1021.3</v>
      </c>
      <c r="GV182" s="2">
        <v>1137.7</v>
      </c>
      <c r="GW182" s="2">
        <v>1975.7</v>
      </c>
      <c r="GX182" s="2">
        <v>942</v>
      </c>
      <c r="GY182" s="2">
        <v>738.4</v>
      </c>
      <c r="GZ182" s="2">
        <v>903.2</v>
      </c>
      <c r="HA182" s="2">
        <v>953.2</v>
      </c>
      <c r="HB182" s="2">
        <v>1011.2</v>
      </c>
      <c r="HC182" s="2">
        <v>894.4</v>
      </c>
      <c r="HD182" s="2">
        <v>1054.5</v>
      </c>
      <c r="HE182" s="2">
        <v>899.5</v>
      </c>
      <c r="HF182" s="2">
        <v>1002.3</v>
      </c>
      <c r="HG182" s="2">
        <v>1043.7</v>
      </c>
      <c r="HH182" s="2">
        <v>1207.2</v>
      </c>
      <c r="HI182" s="2">
        <v>2069.6</v>
      </c>
      <c r="HJ182" s="2">
        <v>924.9</v>
      </c>
      <c r="HK182" s="2">
        <v>798.2</v>
      </c>
      <c r="HL182" s="2">
        <v>901.9</v>
      </c>
      <c r="HM182" s="2">
        <v>1024.7</v>
      </c>
      <c r="HN182" s="2">
        <v>1052.3</v>
      </c>
      <c r="HO182" s="2">
        <v>1165.5</v>
      </c>
      <c r="HP182" s="2">
        <v>859.3</v>
      </c>
      <c r="HQ182" s="2">
        <v>1009.2</v>
      </c>
      <c r="HR182" s="2">
        <v>1054.5999999999999</v>
      </c>
      <c r="HS182" s="2">
        <v>1070.4000000000001</v>
      </c>
      <c r="HT182" s="2">
        <v>1232.5</v>
      </c>
      <c r="HU182" s="2">
        <v>2177.5</v>
      </c>
      <c r="HV182" s="2">
        <v>971.9</v>
      </c>
      <c r="HW182" s="2">
        <v>814.6</v>
      </c>
      <c r="HX182" s="2">
        <v>1017.5</v>
      </c>
      <c r="HY182" s="2">
        <v>1039.2</v>
      </c>
      <c r="HZ182" s="2">
        <v>1123.5</v>
      </c>
      <c r="IA182" s="2">
        <v>1024.9000000000001</v>
      </c>
      <c r="IB182" s="2">
        <v>1100.8</v>
      </c>
      <c r="IC182" s="2">
        <v>963</v>
      </c>
      <c r="ID182" s="2">
        <v>1012.9</v>
      </c>
      <c r="IE182" s="2">
        <v>1132</v>
      </c>
      <c r="IF182" s="2">
        <v>1344.8</v>
      </c>
      <c r="IG182" s="2">
        <v>2269.5</v>
      </c>
      <c r="IH182" s="2">
        <v>1027.9000000000001</v>
      </c>
      <c r="II182" s="2">
        <v>841.4</v>
      </c>
      <c r="IJ182" s="2">
        <v>1043.9000000000001</v>
      </c>
      <c r="IK182" s="2">
        <v>1075.3</v>
      </c>
      <c r="IL182" s="2">
        <v>1190.9000000000001</v>
      </c>
      <c r="IM182" s="2">
        <v>1143</v>
      </c>
      <c r="IN182" s="2">
        <v>1075.7</v>
      </c>
      <c r="IO182" s="2">
        <v>1065.9000000000001</v>
      </c>
      <c r="IP182" s="2">
        <v>1060.0999999999999</v>
      </c>
      <c r="IQ182" s="2">
        <v>1211.4000000000001</v>
      </c>
      <c r="IR182" s="2">
        <v>1495.1</v>
      </c>
      <c r="IS182" s="2">
        <v>2338.6</v>
      </c>
      <c r="IT182" s="2">
        <v>1099.3</v>
      </c>
      <c r="IU182" s="2">
        <v>900.5</v>
      </c>
      <c r="IV182" s="2">
        <v>1092.7</v>
      </c>
      <c r="IW182" s="2">
        <v>1222.4000000000001</v>
      </c>
      <c r="IX182" s="2">
        <v>1237.0999999999999</v>
      </c>
      <c r="IY182" s="2">
        <v>1237.9000000000001</v>
      </c>
      <c r="IZ182" s="2">
        <v>1182</v>
      </c>
      <c r="JA182" s="2">
        <v>1101.2</v>
      </c>
      <c r="JB182" s="2">
        <v>1198.2</v>
      </c>
      <c r="JC182" s="2">
        <v>1316.1</v>
      </c>
      <c r="JD182" s="2">
        <v>1528.2</v>
      </c>
      <c r="JE182" s="2">
        <v>2424.1999999999998</v>
      </c>
      <c r="JF182" s="2">
        <v>1182.9000000000001</v>
      </c>
      <c r="JG182" s="2">
        <v>989.8</v>
      </c>
      <c r="JH182" s="2">
        <v>1131.4000000000001</v>
      </c>
      <c r="JI182" s="2">
        <v>1277.0999999999999</v>
      </c>
      <c r="JJ182" s="2">
        <v>1280.3</v>
      </c>
      <c r="JK182" s="2">
        <v>1384.1</v>
      </c>
      <c r="JL182" s="2">
        <v>1305.9000000000001</v>
      </c>
      <c r="JM182" s="2">
        <v>1166.8</v>
      </c>
      <c r="JN182" s="2">
        <v>1317.9</v>
      </c>
      <c r="JO182" s="2">
        <v>1358.3</v>
      </c>
      <c r="JP182" s="2">
        <v>1536.7</v>
      </c>
      <c r="JQ182" s="2">
        <v>2500.8000000000002</v>
      </c>
      <c r="JR182" s="2">
        <v>1246.3</v>
      </c>
      <c r="JS182" s="2">
        <v>1037.3</v>
      </c>
      <c r="JT182" s="2">
        <v>1300.8</v>
      </c>
      <c r="JU182" s="2">
        <v>1153.7</v>
      </c>
      <c r="JV182" s="2">
        <v>1264.2</v>
      </c>
      <c r="JW182" s="2">
        <v>1454.2</v>
      </c>
      <c r="JX182" s="2">
        <v>1290.0999999999999</v>
      </c>
      <c r="JY182" s="2">
        <v>1210.7</v>
      </c>
      <c r="JZ182" s="2">
        <v>1277.8</v>
      </c>
      <c r="KA182" s="2">
        <v>1314.4</v>
      </c>
      <c r="KB182" s="2">
        <v>1540.4</v>
      </c>
      <c r="KC182" s="2">
        <v>2536</v>
      </c>
      <c r="KD182" s="2">
        <v>1193.7</v>
      </c>
      <c r="KE182" s="2">
        <v>1037.7</v>
      </c>
      <c r="KF182" s="2">
        <v>1204.5</v>
      </c>
      <c r="KG182" s="2">
        <v>1348.6</v>
      </c>
      <c r="KH182" s="2">
        <v>1267.5999999999999</v>
      </c>
      <c r="KI182" s="2">
        <v>1429</v>
      </c>
      <c r="KJ182" s="2">
        <v>1412</v>
      </c>
      <c r="KK182" s="2">
        <v>1239.2</v>
      </c>
      <c r="KL182" s="2">
        <v>1219.0999999999999</v>
      </c>
      <c r="KM182" s="2">
        <v>1344.6</v>
      </c>
      <c r="KN182" s="2">
        <v>1623.3</v>
      </c>
      <c r="KO182" s="2">
        <v>2611.1</v>
      </c>
      <c r="KP182" s="2">
        <v>1267.3</v>
      </c>
      <c r="KQ182" s="2">
        <v>1047</v>
      </c>
      <c r="KR182" s="2">
        <v>1331.6</v>
      </c>
      <c r="KS182" s="2">
        <v>1302.5999999999999</v>
      </c>
      <c r="KT182" s="2">
        <v>1365.1</v>
      </c>
      <c r="KU182" s="2">
        <v>1491.5</v>
      </c>
      <c r="KV182" s="2">
        <v>1462.3</v>
      </c>
      <c r="KW182" s="2">
        <v>1315.5</v>
      </c>
      <c r="KX182" s="2">
        <v>1353.3</v>
      </c>
      <c r="KY182" s="2">
        <v>1440.6</v>
      </c>
      <c r="KZ182" s="2">
        <v>1687.9</v>
      </c>
      <c r="LA182" s="2">
        <v>2747</v>
      </c>
      <c r="LB182" s="2">
        <v>1397.8</v>
      </c>
      <c r="LC182" s="2">
        <v>1140.5</v>
      </c>
      <c r="LD182" s="2">
        <v>1351.7</v>
      </c>
      <c r="LE182" s="2">
        <v>1396.6</v>
      </c>
      <c r="LF182" s="2">
        <v>1421.1</v>
      </c>
      <c r="LG182" s="2">
        <v>1401.6</v>
      </c>
      <c r="LH182" s="2">
        <v>1582.3</v>
      </c>
      <c r="LI182" s="2">
        <v>1268.4000000000001</v>
      </c>
      <c r="LJ182" s="2">
        <v>1383.3</v>
      </c>
      <c r="LK182" s="2">
        <v>1452.4</v>
      </c>
      <c r="LL182" s="2">
        <v>1675.9</v>
      </c>
      <c r="LM182" s="2">
        <v>2886.1</v>
      </c>
      <c r="LN182" s="2">
        <v>1451</v>
      </c>
      <c r="LO182" s="2">
        <v>1056.5999999999999</v>
      </c>
      <c r="LP182" s="2">
        <v>1386.9</v>
      </c>
      <c r="LQ182" s="2">
        <v>1509.1</v>
      </c>
      <c r="LR182" s="2">
        <v>1519.4</v>
      </c>
      <c r="LS182" s="2">
        <v>1500.5</v>
      </c>
      <c r="LT182" s="2">
        <v>1570.7</v>
      </c>
      <c r="LU182" s="2">
        <v>1341.5</v>
      </c>
      <c r="LV182" s="2">
        <v>1399.9</v>
      </c>
      <c r="LW182" s="2">
        <v>1534.3</v>
      </c>
      <c r="LX182" s="2">
        <v>1736.6</v>
      </c>
      <c r="LY182" s="2">
        <v>2795.1</v>
      </c>
      <c r="LZ182" s="2">
        <v>1469.1</v>
      </c>
      <c r="MA182" s="2">
        <v>1111.9000000000001</v>
      </c>
      <c r="MB182" s="2">
        <v>1379.9</v>
      </c>
      <c r="MC182" s="2">
        <v>1389.7</v>
      </c>
      <c r="MD182" s="2">
        <v>1427.2</v>
      </c>
      <c r="ME182" s="2">
        <v>1551.4</v>
      </c>
      <c r="MF182" s="2">
        <v>1581</v>
      </c>
      <c r="MG182" s="2">
        <v>1324</v>
      </c>
      <c r="MH182" s="2">
        <v>1422</v>
      </c>
      <c r="MI182" s="2">
        <v>1464.9</v>
      </c>
      <c r="MJ182" s="2">
        <v>1705.5</v>
      </c>
      <c r="MK182" s="2">
        <v>2752.4</v>
      </c>
      <c r="ML182" s="2">
        <v>1412.6</v>
      </c>
      <c r="MM182" s="2">
        <v>1117.5</v>
      </c>
      <c r="MN182" s="2">
        <v>1321.6</v>
      </c>
      <c r="MO182" s="2">
        <v>1472.6</v>
      </c>
      <c r="MP182" s="2">
        <v>1408.9</v>
      </c>
    </row>
    <row r="183" spans="1:354" x14ac:dyDescent="0.25">
      <c r="A183" t="s">
        <v>181</v>
      </c>
      <c r="B183" s="12" t="s">
        <v>401</v>
      </c>
      <c r="C183" t="s">
        <v>218</v>
      </c>
      <c r="D183" t="str">
        <f t="shared" si="2"/>
        <v>Newspaper &amp; book retailing</v>
      </c>
      <c r="E183" s="2">
        <v>135.1</v>
      </c>
      <c r="F183" s="2">
        <v>134.9</v>
      </c>
      <c r="G183" s="2">
        <v>128.19999999999999</v>
      </c>
      <c r="H183" s="2">
        <v>129.9</v>
      </c>
      <c r="I183" s="2">
        <v>133</v>
      </c>
      <c r="J183" s="2">
        <v>135.5</v>
      </c>
      <c r="K183" s="2">
        <v>140.6</v>
      </c>
      <c r="L183" s="2">
        <v>145.69999999999999</v>
      </c>
      <c r="M183" s="2">
        <v>194</v>
      </c>
      <c r="N183" s="2">
        <v>138.6</v>
      </c>
      <c r="O183" s="2">
        <v>152.80000000000001</v>
      </c>
      <c r="P183" s="2">
        <v>157.30000000000001</v>
      </c>
      <c r="Q183" s="2">
        <v>131.19999999999999</v>
      </c>
      <c r="R183" s="2">
        <v>142</v>
      </c>
      <c r="S183" s="2">
        <v>136</v>
      </c>
      <c r="T183" s="2">
        <v>141</v>
      </c>
      <c r="U183" s="2">
        <v>155.80000000000001</v>
      </c>
      <c r="V183" s="2">
        <v>152.4</v>
      </c>
      <c r="W183" s="2">
        <v>149.9</v>
      </c>
      <c r="X183" s="2">
        <v>158.30000000000001</v>
      </c>
      <c r="Y183" s="2">
        <v>202.9</v>
      </c>
      <c r="Z183" s="2">
        <v>151.69999999999999</v>
      </c>
      <c r="AA183" s="2">
        <v>171.8</v>
      </c>
      <c r="AB183" s="2">
        <v>162.69999999999999</v>
      </c>
      <c r="AC183" s="2">
        <v>149.6</v>
      </c>
      <c r="AD183" s="2">
        <v>166.3</v>
      </c>
      <c r="AE183" s="2">
        <v>152.69999999999999</v>
      </c>
      <c r="AF183" s="2">
        <v>159.80000000000001</v>
      </c>
      <c r="AG183" s="2">
        <v>166.9</v>
      </c>
      <c r="AH183" s="2">
        <v>159.4</v>
      </c>
      <c r="AI183" s="2">
        <v>178.9</v>
      </c>
      <c r="AJ183" s="2">
        <v>188.6</v>
      </c>
      <c r="AK183" s="2">
        <v>223.8</v>
      </c>
      <c r="AL183" s="2">
        <v>174.6</v>
      </c>
      <c r="AM183" s="2">
        <v>179.7</v>
      </c>
      <c r="AN183" s="2">
        <v>173.2</v>
      </c>
      <c r="AO183" s="2">
        <v>162.4</v>
      </c>
      <c r="AP183" s="2">
        <v>176.8</v>
      </c>
      <c r="AQ183" s="2">
        <v>155.4</v>
      </c>
      <c r="AR183" s="2">
        <v>173.1</v>
      </c>
      <c r="AS183" s="2">
        <v>178.4</v>
      </c>
      <c r="AT183" s="2">
        <v>169.8</v>
      </c>
      <c r="AU183" s="2">
        <v>173.6</v>
      </c>
      <c r="AV183" s="2">
        <v>183.5</v>
      </c>
      <c r="AW183" s="2">
        <v>229.6</v>
      </c>
      <c r="AX183" s="2">
        <v>187.6</v>
      </c>
      <c r="AY183" s="2">
        <v>192.4</v>
      </c>
      <c r="AZ183" s="2">
        <v>175.7</v>
      </c>
      <c r="BA183" s="2">
        <v>176.1</v>
      </c>
      <c r="BB183" s="2">
        <v>186.2</v>
      </c>
      <c r="BC183" s="2">
        <v>166.5</v>
      </c>
      <c r="BD183" s="2">
        <v>182.6</v>
      </c>
      <c r="BE183" s="2">
        <v>182.4</v>
      </c>
      <c r="BF183" s="2">
        <v>182.7</v>
      </c>
      <c r="BG183" s="2">
        <v>193.6</v>
      </c>
      <c r="BH183" s="2">
        <v>195.4</v>
      </c>
      <c r="BI183" s="2">
        <v>264.7</v>
      </c>
      <c r="BJ183" s="2">
        <v>197.8</v>
      </c>
      <c r="BK183" s="2">
        <v>204.5</v>
      </c>
      <c r="BL183" s="2">
        <v>201.1</v>
      </c>
      <c r="BM183" s="2">
        <v>201.1</v>
      </c>
      <c r="BN183" s="2">
        <v>207.8</v>
      </c>
      <c r="BO183" s="2">
        <v>199.4</v>
      </c>
      <c r="BP183" s="2">
        <v>217.1</v>
      </c>
      <c r="BQ183" s="2">
        <v>214.5</v>
      </c>
      <c r="BR183" s="2">
        <v>214.1</v>
      </c>
      <c r="BS183" s="2">
        <v>210.5</v>
      </c>
      <c r="BT183" s="2">
        <v>209.4</v>
      </c>
      <c r="BU183" s="2">
        <v>282.2</v>
      </c>
      <c r="BV183" s="2">
        <v>197.7</v>
      </c>
      <c r="BW183" s="2">
        <v>215.9</v>
      </c>
      <c r="BX183" s="2">
        <v>222</v>
      </c>
      <c r="BY183" s="2">
        <v>189.7</v>
      </c>
      <c r="BZ183" s="2">
        <v>210.6</v>
      </c>
      <c r="CA183" s="2">
        <v>198.9</v>
      </c>
      <c r="CB183" s="2">
        <v>198.6</v>
      </c>
      <c r="CC183" s="2">
        <v>213.7</v>
      </c>
      <c r="CD183" s="2">
        <v>200.6</v>
      </c>
      <c r="CE183" s="2">
        <v>206.9</v>
      </c>
      <c r="CF183" s="2">
        <v>226.5</v>
      </c>
      <c r="CG183" s="2">
        <v>281.60000000000002</v>
      </c>
      <c r="CH183" s="2">
        <v>231.1</v>
      </c>
      <c r="CI183" s="2">
        <v>230.8</v>
      </c>
      <c r="CJ183" s="2">
        <v>237.4</v>
      </c>
      <c r="CK183" s="2">
        <v>221.8</v>
      </c>
      <c r="CL183" s="2">
        <v>239.1</v>
      </c>
      <c r="CM183" s="2">
        <v>225.9</v>
      </c>
      <c r="CN183" s="2">
        <v>228.5</v>
      </c>
      <c r="CO183" s="2">
        <v>242.7</v>
      </c>
      <c r="CP183" s="2">
        <v>234.5</v>
      </c>
      <c r="CQ183" s="2">
        <v>235.3</v>
      </c>
      <c r="CR183" s="2">
        <v>240.8</v>
      </c>
      <c r="CS183" s="2">
        <v>290.7</v>
      </c>
      <c r="CT183" s="2">
        <v>245.7</v>
      </c>
      <c r="CU183" s="2">
        <v>253</v>
      </c>
      <c r="CV183" s="2">
        <v>245.8</v>
      </c>
      <c r="CW183" s="2">
        <v>219.8</v>
      </c>
      <c r="CX183" s="2">
        <v>243.4</v>
      </c>
      <c r="CY183" s="2">
        <v>228.3</v>
      </c>
      <c r="CZ183" s="2">
        <v>236.3</v>
      </c>
      <c r="DA183" s="2">
        <v>255.1</v>
      </c>
      <c r="DB183" s="2">
        <v>224</v>
      </c>
      <c r="DC183" s="2">
        <v>229.2</v>
      </c>
      <c r="DD183" s="2">
        <v>234.4</v>
      </c>
      <c r="DE183" s="2">
        <v>276.8</v>
      </c>
      <c r="DF183" s="2">
        <v>221.3</v>
      </c>
      <c r="DG183" s="2">
        <v>229.6</v>
      </c>
      <c r="DH183" s="2">
        <v>238.9</v>
      </c>
      <c r="DI183" s="2">
        <v>210.6</v>
      </c>
      <c r="DJ183" s="2">
        <v>238</v>
      </c>
      <c r="DK183" s="2">
        <v>223.2</v>
      </c>
      <c r="DL183" s="2">
        <v>242.2</v>
      </c>
      <c r="DM183" s="2">
        <v>235.4</v>
      </c>
      <c r="DN183" s="2">
        <v>230.4</v>
      </c>
      <c r="DO183" s="2">
        <v>232.2</v>
      </c>
      <c r="DP183" s="2">
        <v>243.4</v>
      </c>
      <c r="DQ183" s="2">
        <v>297.89999999999998</v>
      </c>
      <c r="DR183" s="2">
        <v>241.4</v>
      </c>
      <c r="DS183" s="2">
        <v>239.4</v>
      </c>
      <c r="DT183" s="2">
        <v>251</v>
      </c>
      <c r="DU183" s="2">
        <v>235.2</v>
      </c>
      <c r="DV183" s="2">
        <v>238.6</v>
      </c>
      <c r="DW183" s="2">
        <v>219.1</v>
      </c>
      <c r="DX183" s="2">
        <v>243.6</v>
      </c>
      <c r="DY183" s="2">
        <v>237.1</v>
      </c>
      <c r="DZ183" s="2">
        <v>229.5</v>
      </c>
      <c r="EA183" s="2">
        <v>225.9</v>
      </c>
      <c r="EB183" s="2">
        <v>235.2</v>
      </c>
      <c r="EC183" s="2">
        <v>314.8</v>
      </c>
      <c r="ED183" s="2">
        <v>232.6</v>
      </c>
      <c r="EE183" s="2">
        <v>240.9</v>
      </c>
      <c r="EF183" s="2">
        <v>270.89999999999998</v>
      </c>
      <c r="EG183" s="2">
        <v>242.1</v>
      </c>
      <c r="EH183" s="2">
        <v>255.6</v>
      </c>
      <c r="EI183" s="2">
        <v>232.1</v>
      </c>
      <c r="EJ183" s="2">
        <v>243.8</v>
      </c>
      <c r="EK183" s="2">
        <v>233.8</v>
      </c>
      <c r="EL183" s="2">
        <v>237.1</v>
      </c>
      <c r="EM183" s="2">
        <v>234.3</v>
      </c>
      <c r="EN183" s="2">
        <v>247.3</v>
      </c>
      <c r="EO183" s="2">
        <v>313.2</v>
      </c>
      <c r="EP183" s="2">
        <v>243</v>
      </c>
      <c r="EQ183" s="2">
        <v>251.3</v>
      </c>
      <c r="ER183" s="2">
        <v>284.2</v>
      </c>
      <c r="ES183" s="2">
        <v>241.9</v>
      </c>
      <c r="ET183" s="2">
        <v>266.2</v>
      </c>
      <c r="EU183" s="2">
        <v>267.10000000000002</v>
      </c>
      <c r="EV183" s="2">
        <v>274.3</v>
      </c>
      <c r="EW183" s="2">
        <v>270.3</v>
      </c>
      <c r="EX183" s="2">
        <v>262.60000000000002</v>
      </c>
      <c r="EY183" s="2">
        <v>265.5</v>
      </c>
      <c r="EZ183" s="2">
        <v>288.89999999999998</v>
      </c>
      <c r="FA183" s="2">
        <v>354.4</v>
      </c>
      <c r="FB183" s="2">
        <v>266.3</v>
      </c>
      <c r="FC183" s="2">
        <v>256.7</v>
      </c>
      <c r="FD183" s="2">
        <v>272.8</v>
      </c>
      <c r="FE183" s="2">
        <v>239.8</v>
      </c>
      <c r="FF183" s="2">
        <v>274.10000000000002</v>
      </c>
      <c r="FG183" s="2">
        <v>259.2</v>
      </c>
      <c r="FH183" s="2">
        <v>277.7</v>
      </c>
      <c r="FI183" s="2">
        <v>282.89999999999998</v>
      </c>
      <c r="FJ183" s="2">
        <v>275.39999999999998</v>
      </c>
      <c r="FK183" s="2">
        <v>269.89999999999998</v>
      </c>
      <c r="FL183" s="2">
        <v>288.8</v>
      </c>
      <c r="FM183" s="2">
        <v>358.2</v>
      </c>
      <c r="FN183" s="2">
        <v>301</v>
      </c>
      <c r="FO183" s="2">
        <v>277.8</v>
      </c>
      <c r="FP183" s="2">
        <v>275.7</v>
      </c>
      <c r="FQ183" s="2">
        <v>254.1</v>
      </c>
      <c r="FR183" s="2">
        <v>264.8</v>
      </c>
      <c r="FS183" s="2">
        <v>253.8</v>
      </c>
      <c r="FT183" s="2">
        <v>256.2</v>
      </c>
      <c r="FU183" s="2">
        <v>265.3</v>
      </c>
      <c r="FV183" s="2">
        <v>248.2</v>
      </c>
      <c r="FW183" s="2">
        <v>256.7</v>
      </c>
      <c r="FX183" s="2">
        <v>263.60000000000002</v>
      </c>
      <c r="FY183" s="2">
        <v>338.9</v>
      </c>
      <c r="FZ183" s="2">
        <v>265.2</v>
      </c>
      <c r="GA183" s="2">
        <v>250.8</v>
      </c>
      <c r="GB183" s="2">
        <v>257.8</v>
      </c>
      <c r="GC183" s="2">
        <v>260.39999999999998</v>
      </c>
      <c r="GD183" s="2">
        <v>263.60000000000002</v>
      </c>
      <c r="GE183" s="2">
        <v>247.7</v>
      </c>
      <c r="GF183" s="2">
        <v>257.10000000000002</v>
      </c>
      <c r="GG183" s="2">
        <v>262.10000000000002</v>
      </c>
      <c r="GH183" s="2">
        <v>262.60000000000002</v>
      </c>
      <c r="GI183" s="2">
        <v>265.60000000000002</v>
      </c>
      <c r="GJ183" s="2">
        <v>264.89999999999998</v>
      </c>
      <c r="GK183" s="2">
        <v>345.6</v>
      </c>
      <c r="GL183" s="2">
        <v>265.39999999999998</v>
      </c>
      <c r="GM183" s="2">
        <v>252.1</v>
      </c>
      <c r="GN183" s="2">
        <v>267.8</v>
      </c>
      <c r="GO183" s="2">
        <v>246.2</v>
      </c>
      <c r="GP183" s="2">
        <v>256.3</v>
      </c>
      <c r="GQ183" s="2">
        <v>251.6</v>
      </c>
      <c r="GR183" s="2">
        <v>256</v>
      </c>
      <c r="GS183" s="2">
        <v>253.4</v>
      </c>
      <c r="GT183" s="2">
        <v>256.60000000000002</v>
      </c>
      <c r="GU183" s="2">
        <v>260.7</v>
      </c>
      <c r="GV183" s="2">
        <v>264.39999999999998</v>
      </c>
      <c r="GW183" s="2">
        <v>333.2</v>
      </c>
      <c r="GX183" s="2">
        <v>268.2</v>
      </c>
      <c r="GY183" s="2">
        <v>260.3</v>
      </c>
      <c r="GZ183" s="2">
        <v>292.60000000000002</v>
      </c>
      <c r="HA183" s="2">
        <v>262.8</v>
      </c>
      <c r="HB183" s="2">
        <v>270.5</v>
      </c>
      <c r="HC183" s="2">
        <v>263.2</v>
      </c>
      <c r="HD183" s="2">
        <v>279.7</v>
      </c>
      <c r="HE183" s="2">
        <v>271.2</v>
      </c>
      <c r="HF183" s="2">
        <v>269.89999999999998</v>
      </c>
      <c r="HG183" s="2">
        <v>270</v>
      </c>
      <c r="HH183" s="2">
        <v>290.8</v>
      </c>
      <c r="HI183" s="2">
        <v>369</v>
      </c>
      <c r="HJ183" s="2">
        <v>263.8</v>
      </c>
      <c r="HK183" s="2">
        <v>271.7</v>
      </c>
      <c r="HL183" s="2">
        <v>285.2</v>
      </c>
      <c r="HM183" s="2">
        <v>244</v>
      </c>
      <c r="HN183" s="2">
        <v>264.89999999999998</v>
      </c>
      <c r="HO183" s="2">
        <v>251.2</v>
      </c>
      <c r="HP183" s="2">
        <v>275.8</v>
      </c>
      <c r="HQ183" s="2">
        <v>272.5</v>
      </c>
      <c r="HR183" s="2">
        <v>261.39999999999998</v>
      </c>
      <c r="HS183" s="2">
        <v>268</v>
      </c>
      <c r="HT183" s="2">
        <v>284.39999999999998</v>
      </c>
      <c r="HU183" s="2">
        <v>346.3</v>
      </c>
      <c r="HV183" s="2">
        <v>282.60000000000002</v>
      </c>
      <c r="HW183" s="2">
        <v>274.60000000000002</v>
      </c>
      <c r="HX183" s="2">
        <v>296</v>
      </c>
      <c r="HY183" s="2">
        <v>250</v>
      </c>
      <c r="HZ183" s="2">
        <v>264.8</v>
      </c>
      <c r="IA183" s="2">
        <v>261.10000000000002</v>
      </c>
      <c r="IB183" s="2">
        <v>277</v>
      </c>
      <c r="IC183" s="2">
        <v>287</v>
      </c>
      <c r="ID183" s="2">
        <v>258.3</v>
      </c>
      <c r="IE183" s="2">
        <v>278.3</v>
      </c>
      <c r="IF183" s="2">
        <v>285.5</v>
      </c>
      <c r="IG183" s="2">
        <v>348.4</v>
      </c>
      <c r="IH183" s="2">
        <v>293</v>
      </c>
      <c r="II183" s="2">
        <v>284.2</v>
      </c>
      <c r="IJ183" s="2">
        <v>304.60000000000002</v>
      </c>
      <c r="IK183" s="2">
        <v>291.8</v>
      </c>
      <c r="IL183" s="2">
        <v>305.39999999999998</v>
      </c>
      <c r="IM183" s="2">
        <v>281.5</v>
      </c>
      <c r="IN183" s="2">
        <v>314</v>
      </c>
      <c r="IO183" s="2">
        <v>342.7</v>
      </c>
      <c r="IP183" s="2">
        <v>305.60000000000002</v>
      </c>
      <c r="IQ183" s="2">
        <v>296.10000000000002</v>
      </c>
      <c r="IR183" s="2">
        <v>294.3</v>
      </c>
      <c r="IS183" s="2">
        <v>386</v>
      </c>
      <c r="IT183" s="2">
        <v>301.2</v>
      </c>
      <c r="IU183" s="2">
        <v>279.39999999999998</v>
      </c>
      <c r="IV183" s="2">
        <v>290.10000000000002</v>
      </c>
      <c r="IW183" s="2">
        <v>267.60000000000002</v>
      </c>
      <c r="IX183" s="2">
        <v>286.5</v>
      </c>
      <c r="IY183" s="2">
        <v>273.2</v>
      </c>
      <c r="IZ183" s="2">
        <v>317.3</v>
      </c>
      <c r="JA183" s="2">
        <v>327.5</v>
      </c>
      <c r="JB183" s="2">
        <v>319.10000000000002</v>
      </c>
      <c r="JC183" s="2">
        <v>324.39999999999998</v>
      </c>
      <c r="JD183" s="2">
        <v>334.8</v>
      </c>
      <c r="JE183" s="2">
        <v>448.8</v>
      </c>
      <c r="JF183" s="2">
        <v>327.10000000000002</v>
      </c>
      <c r="JG183" s="2">
        <v>316.39999999999998</v>
      </c>
      <c r="JH183" s="2">
        <v>340.5</v>
      </c>
      <c r="JI183" s="2">
        <v>318.89999999999998</v>
      </c>
      <c r="JJ183" s="2">
        <v>327.9</v>
      </c>
      <c r="JK183" s="2">
        <v>320.3</v>
      </c>
      <c r="JL183" s="2">
        <v>352.9</v>
      </c>
      <c r="JM183" s="2">
        <v>346.6</v>
      </c>
      <c r="JN183" s="2">
        <v>343.9</v>
      </c>
      <c r="JO183" s="2">
        <v>337.5</v>
      </c>
      <c r="JP183" s="2">
        <v>348.7</v>
      </c>
      <c r="JQ183" s="2">
        <v>480</v>
      </c>
      <c r="JR183" s="2">
        <v>359.3</v>
      </c>
      <c r="JS183" s="2">
        <v>341.7</v>
      </c>
      <c r="JT183" s="2">
        <v>344.6</v>
      </c>
      <c r="JU183" s="2">
        <v>337.2</v>
      </c>
      <c r="JV183" s="2">
        <v>343.6</v>
      </c>
      <c r="JW183" s="2">
        <v>334</v>
      </c>
      <c r="JX183" s="2">
        <v>361.8</v>
      </c>
      <c r="JY183" s="2">
        <v>358</v>
      </c>
      <c r="JZ183" s="2">
        <v>351.9</v>
      </c>
      <c r="KA183" s="2">
        <v>336.4</v>
      </c>
      <c r="KB183" s="2">
        <v>357.9</v>
      </c>
      <c r="KC183" s="2">
        <v>477.3</v>
      </c>
      <c r="KD183" s="2">
        <v>341.4</v>
      </c>
      <c r="KE183" s="2">
        <v>320.89999999999998</v>
      </c>
      <c r="KF183" s="2">
        <v>333.8</v>
      </c>
      <c r="KG183" s="2">
        <v>306.7</v>
      </c>
      <c r="KH183" s="2">
        <v>322.60000000000002</v>
      </c>
      <c r="KI183" s="2">
        <v>318.89999999999998</v>
      </c>
      <c r="KJ183" s="2">
        <v>327.7</v>
      </c>
      <c r="KK183" s="2">
        <v>335.1</v>
      </c>
      <c r="KL183" s="2">
        <v>320</v>
      </c>
      <c r="KM183" s="2">
        <v>332.3</v>
      </c>
      <c r="KN183" s="2">
        <v>356.7</v>
      </c>
      <c r="KO183" s="2">
        <v>466.7</v>
      </c>
      <c r="KP183" s="2">
        <v>333.9</v>
      </c>
      <c r="KQ183" s="2">
        <v>317.10000000000002</v>
      </c>
      <c r="KR183" s="2">
        <v>346</v>
      </c>
      <c r="KS183" s="2">
        <v>304.7</v>
      </c>
      <c r="KT183" s="2">
        <v>321</v>
      </c>
      <c r="KU183" s="2">
        <v>309.60000000000002</v>
      </c>
      <c r="KV183" s="2">
        <v>343.3</v>
      </c>
      <c r="KW183" s="2">
        <v>338.8</v>
      </c>
      <c r="KX183" s="2">
        <v>316.39999999999998</v>
      </c>
      <c r="KY183" s="2">
        <v>366.6</v>
      </c>
      <c r="KZ183" s="2">
        <v>384.6</v>
      </c>
      <c r="LA183" s="2">
        <v>506.9</v>
      </c>
      <c r="LB183" s="2">
        <v>385.8</v>
      </c>
      <c r="LC183" s="2">
        <v>381.4</v>
      </c>
      <c r="LD183" s="2">
        <v>376.3</v>
      </c>
      <c r="LE183" s="2">
        <v>362.1</v>
      </c>
      <c r="LF183" s="2">
        <v>383.9</v>
      </c>
      <c r="LG183" s="2">
        <v>354.4</v>
      </c>
      <c r="LH183" s="2">
        <v>405.6</v>
      </c>
      <c r="LI183" s="2">
        <v>399.3</v>
      </c>
      <c r="LJ183" s="2">
        <v>384.7</v>
      </c>
      <c r="LK183" s="2">
        <v>387</v>
      </c>
      <c r="LL183" s="2">
        <v>389.3</v>
      </c>
      <c r="LM183" s="2">
        <v>538.29999999999995</v>
      </c>
      <c r="LN183" s="2">
        <v>388.5</v>
      </c>
      <c r="LO183" s="2">
        <v>363.2</v>
      </c>
      <c r="LP183" s="2">
        <v>375</v>
      </c>
      <c r="LQ183" s="2">
        <v>322.8</v>
      </c>
      <c r="LR183" s="2">
        <v>336.6</v>
      </c>
      <c r="LS183" s="2">
        <v>329.3</v>
      </c>
      <c r="LT183" s="2">
        <v>346.3</v>
      </c>
      <c r="LU183" s="2">
        <v>337.1</v>
      </c>
      <c r="LV183" s="2">
        <v>325.2</v>
      </c>
      <c r="LW183" s="2">
        <v>333.6</v>
      </c>
      <c r="LX183" s="2">
        <v>329.8</v>
      </c>
      <c r="LY183" s="2">
        <v>470.2</v>
      </c>
      <c r="LZ183" s="2">
        <v>372.5</v>
      </c>
      <c r="MA183" s="2">
        <v>349.5</v>
      </c>
      <c r="MB183" s="2">
        <v>369</v>
      </c>
      <c r="MC183" s="2">
        <v>337.5</v>
      </c>
      <c r="MD183" s="2">
        <v>347.4</v>
      </c>
      <c r="ME183" s="2">
        <v>342.1</v>
      </c>
      <c r="MF183" s="2">
        <v>363.1</v>
      </c>
      <c r="MG183" s="2">
        <v>372.6</v>
      </c>
      <c r="MH183" s="2">
        <v>357.7</v>
      </c>
      <c r="MI183" s="2">
        <v>383.4</v>
      </c>
      <c r="MJ183" s="2">
        <v>393.7</v>
      </c>
      <c r="MK183" s="2">
        <v>568</v>
      </c>
      <c r="ML183" s="2">
        <v>408.8</v>
      </c>
      <c r="MM183" s="2">
        <v>386.5</v>
      </c>
      <c r="MN183" s="2">
        <v>411.3</v>
      </c>
      <c r="MO183" s="2">
        <v>344.9</v>
      </c>
      <c r="MP183" s="2">
        <v>351.3</v>
      </c>
    </row>
    <row r="184" spans="1:354" x14ac:dyDescent="0.25">
      <c r="A184" t="s">
        <v>182</v>
      </c>
      <c r="B184" s="12" t="s">
        <v>402</v>
      </c>
      <c r="C184" t="s">
        <v>218</v>
      </c>
      <c r="D184" t="str">
        <f t="shared" si="2"/>
        <v>Other recreational goods retailing</v>
      </c>
      <c r="E184" s="2">
        <v>64.900000000000006</v>
      </c>
      <c r="F184" s="2">
        <v>67.7</v>
      </c>
      <c r="G184" s="2">
        <v>65.5</v>
      </c>
      <c r="H184" s="2">
        <v>68.5</v>
      </c>
      <c r="I184" s="2">
        <v>65.2</v>
      </c>
      <c r="J184" s="2">
        <v>66.8</v>
      </c>
      <c r="K184" s="2">
        <v>67.7</v>
      </c>
      <c r="L184" s="2">
        <v>73.599999999999994</v>
      </c>
      <c r="M184" s="2">
        <v>95.8</v>
      </c>
      <c r="N184" s="2">
        <v>64.900000000000006</v>
      </c>
      <c r="O184" s="2">
        <v>66.400000000000006</v>
      </c>
      <c r="P184" s="2">
        <v>73.7</v>
      </c>
      <c r="Q184" s="2">
        <v>71.5</v>
      </c>
      <c r="R184" s="2">
        <v>73.5</v>
      </c>
      <c r="S184" s="2">
        <v>71.3</v>
      </c>
      <c r="T184" s="2">
        <v>72.5</v>
      </c>
      <c r="U184" s="2">
        <v>76.5</v>
      </c>
      <c r="V184" s="2">
        <v>74.900000000000006</v>
      </c>
      <c r="W184" s="2">
        <v>75.8</v>
      </c>
      <c r="X184" s="2">
        <v>83.7</v>
      </c>
      <c r="Y184" s="2">
        <v>109.3</v>
      </c>
      <c r="Z184" s="2">
        <v>70.5</v>
      </c>
      <c r="AA184" s="2">
        <v>71.900000000000006</v>
      </c>
      <c r="AB184" s="2">
        <v>76.7</v>
      </c>
      <c r="AC184" s="2">
        <v>72.2</v>
      </c>
      <c r="AD184" s="2">
        <v>83.5</v>
      </c>
      <c r="AE184" s="2">
        <v>76</v>
      </c>
      <c r="AF184" s="2">
        <v>78.5</v>
      </c>
      <c r="AG184" s="2">
        <v>81.5</v>
      </c>
      <c r="AH184" s="2">
        <v>74.5</v>
      </c>
      <c r="AI184" s="2">
        <v>82.9</v>
      </c>
      <c r="AJ184" s="2">
        <v>88.9</v>
      </c>
      <c r="AK184" s="2">
        <v>111.7</v>
      </c>
      <c r="AL184" s="2">
        <v>79.3</v>
      </c>
      <c r="AM184" s="2">
        <v>75.3</v>
      </c>
      <c r="AN184" s="2">
        <v>83.1</v>
      </c>
      <c r="AO184" s="2">
        <v>81</v>
      </c>
      <c r="AP184" s="2">
        <v>92.9</v>
      </c>
      <c r="AQ184" s="2">
        <v>82.5</v>
      </c>
      <c r="AR184" s="2">
        <v>90.3</v>
      </c>
      <c r="AS184" s="2">
        <v>92.3</v>
      </c>
      <c r="AT184" s="2">
        <v>87.7</v>
      </c>
      <c r="AU184" s="2">
        <v>96.6</v>
      </c>
      <c r="AV184" s="2">
        <v>100.9</v>
      </c>
      <c r="AW184" s="2">
        <v>127.6</v>
      </c>
      <c r="AX184" s="2">
        <v>92.8</v>
      </c>
      <c r="AY184" s="2">
        <v>84.7</v>
      </c>
      <c r="AZ184" s="2">
        <v>88</v>
      </c>
      <c r="BA184" s="2">
        <v>95.4</v>
      </c>
      <c r="BB184" s="2">
        <v>107.2</v>
      </c>
      <c r="BC184" s="2">
        <v>94.6</v>
      </c>
      <c r="BD184" s="2">
        <v>104.3</v>
      </c>
      <c r="BE184" s="2">
        <v>104</v>
      </c>
      <c r="BF184" s="2">
        <v>102.6</v>
      </c>
      <c r="BG184" s="2">
        <v>108.9</v>
      </c>
      <c r="BH184" s="2">
        <v>106</v>
      </c>
      <c r="BI184" s="2">
        <v>141</v>
      </c>
      <c r="BJ184" s="2">
        <v>100.9</v>
      </c>
      <c r="BK184" s="2">
        <v>93.5</v>
      </c>
      <c r="BL184" s="2">
        <v>100.3</v>
      </c>
      <c r="BM184" s="2">
        <v>104.7</v>
      </c>
      <c r="BN184" s="2">
        <v>109.6</v>
      </c>
      <c r="BO184" s="2">
        <v>104.4</v>
      </c>
      <c r="BP184" s="2">
        <v>112.5</v>
      </c>
      <c r="BQ184" s="2">
        <v>108.4</v>
      </c>
      <c r="BR184" s="2">
        <v>109.5</v>
      </c>
      <c r="BS184" s="2">
        <v>117.3</v>
      </c>
      <c r="BT184" s="2">
        <v>119.9</v>
      </c>
      <c r="BU184" s="2">
        <v>161.9</v>
      </c>
      <c r="BV184" s="2">
        <v>107.2</v>
      </c>
      <c r="BW184" s="2">
        <v>109.7</v>
      </c>
      <c r="BX184" s="2">
        <v>118.9</v>
      </c>
      <c r="BY184" s="2">
        <v>113</v>
      </c>
      <c r="BZ184" s="2">
        <v>123.1</v>
      </c>
      <c r="CA184" s="2">
        <v>119.7</v>
      </c>
      <c r="CB184" s="2">
        <v>124.9</v>
      </c>
      <c r="CC184" s="2">
        <v>125.5</v>
      </c>
      <c r="CD184" s="2">
        <v>127.2</v>
      </c>
      <c r="CE184" s="2">
        <v>130.5</v>
      </c>
      <c r="CF184" s="2">
        <v>146.30000000000001</v>
      </c>
      <c r="CG184" s="2">
        <v>209.6</v>
      </c>
      <c r="CH184" s="2">
        <v>122.2</v>
      </c>
      <c r="CI184" s="2">
        <v>114.8</v>
      </c>
      <c r="CJ184" s="2">
        <v>130.80000000000001</v>
      </c>
      <c r="CK184" s="2">
        <v>123.2</v>
      </c>
      <c r="CL184" s="2">
        <v>137.69999999999999</v>
      </c>
      <c r="CM184" s="2">
        <v>131.6</v>
      </c>
      <c r="CN184" s="2">
        <v>133.9</v>
      </c>
      <c r="CO184" s="2">
        <v>138.30000000000001</v>
      </c>
      <c r="CP184" s="2">
        <v>147.30000000000001</v>
      </c>
      <c r="CQ184" s="2">
        <v>146.80000000000001</v>
      </c>
      <c r="CR184" s="2">
        <v>156.80000000000001</v>
      </c>
      <c r="CS184" s="2">
        <v>231</v>
      </c>
      <c r="CT184" s="2">
        <v>141.5</v>
      </c>
      <c r="CU184" s="2">
        <v>132.1</v>
      </c>
      <c r="CV184" s="2">
        <v>143.9</v>
      </c>
      <c r="CW184" s="2">
        <v>138</v>
      </c>
      <c r="CX184" s="2">
        <v>150.9</v>
      </c>
      <c r="CY184" s="2">
        <v>139.9</v>
      </c>
      <c r="CZ184" s="2">
        <v>142.1</v>
      </c>
      <c r="DA184" s="2">
        <v>150.6</v>
      </c>
      <c r="DB184" s="2">
        <v>145.6</v>
      </c>
      <c r="DC184" s="2">
        <v>155.69999999999999</v>
      </c>
      <c r="DD184" s="2">
        <v>163.4</v>
      </c>
      <c r="DE184" s="2">
        <v>229.2</v>
      </c>
      <c r="DF184" s="2">
        <v>143.69999999999999</v>
      </c>
      <c r="DG184" s="2">
        <v>133.5</v>
      </c>
      <c r="DH184" s="2">
        <v>142.80000000000001</v>
      </c>
      <c r="DI184" s="2">
        <v>142.9</v>
      </c>
      <c r="DJ184" s="2">
        <v>149.4</v>
      </c>
      <c r="DK184" s="2">
        <v>131.80000000000001</v>
      </c>
      <c r="DL184" s="2">
        <v>143.30000000000001</v>
      </c>
      <c r="DM184" s="2">
        <v>148.19999999999999</v>
      </c>
      <c r="DN184" s="2">
        <v>151.6</v>
      </c>
      <c r="DO184" s="2">
        <v>171.1</v>
      </c>
      <c r="DP184" s="2">
        <v>176.2</v>
      </c>
      <c r="DQ184" s="2">
        <v>241.1</v>
      </c>
      <c r="DR184" s="2">
        <v>154.6</v>
      </c>
      <c r="DS184" s="2">
        <v>146.4</v>
      </c>
      <c r="DT184" s="2">
        <v>149.80000000000001</v>
      </c>
      <c r="DU184" s="2">
        <v>152.19999999999999</v>
      </c>
      <c r="DV184" s="2">
        <v>150.6</v>
      </c>
      <c r="DW184" s="2">
        <v>137.80000000000001</v>
      </c>
      <c r="DX184" s="2">
        <v>144.30000000000001</v>
      </c>
      <c r="DY184" s="2">
        <v>139.5</v>
      </c>
      <c r="DZ184" s="2">
        <v>159</v>
      </c>
      <c r="EA184" s="2">
        <v>173.5</v>
      </c>
      <c r="EB184" s="2">
        <v>179.7</v>
      </c>
      <c r="EC184" s="2">
        <v>263.7</v>
      </c>
      <c r="ED184" s="2">
        <v>150.9</v>
      </c>
      <c r="EE184" s="2">
        <v>136.69999999999999</v>
      </c>
      <c r="EF184" s="2">
        <v>151.30000000000001</v>
      </c>
      <c r="EG184" s="2">
        <v>150.6</v>
      </c>
      <c r="EH184" s="2">
        <v>149.4</v>
      </c>
      <c r="EI184" s="2">
        <v>150.4</v>
      </c>
      <c r="EJ184" s="2">
        <v>157.69999999999999</v>
      </c>
      <c r="EK184" s="2">
        <v>158.5</v>
      </c>
      <c r="EL184" s="2">
        <v>177.8</v>
      </c>
      <c r="EM184" s="2">
        <v>188.3</v>
      </c>
      <c r="EN184" s="2">
        <v>207.8</v>
      </c>
      <c r="EO184" s="2">
        <v>315.8</v>
      </c>
      <c r="EP184" s="2">
        <v>169.4</v>
      </c>
      <c r="EQ184" s="2">
        <v>159.9</v>
      </c>
      <c r="ER184" s="2">
        <v>172</v>
      </c>
      <c r="ES184" s="2">
        <v>165.2</v>
      </c>
      <c r="ET184" s="2">
        <v>170.7</v>
      </c>
      <c r="EU184" s="2">
        <v>177</v>
      </c>
      <c r="EV184" s="2">
        <v>183.1</v>
      </c>
      <c r="EW184" s="2">
        <v>186.3</v>
      </c>
      <c r="EX184" s="2">
        <v>184.8</v>
      </c>
      <c r="EY184" s="2">
        <v>190.2</v>
      </c>
      <c r="EZ184" s="2">
        <v>212.4</v>
      </c>
      <c r="FA184" s="2">
        <v>342.4</v>
      </c>
      <c r="FB184" s="2">
        <v>188.3</v>
      </c>
      <c r="FC184" s="2">
        <v>162.9</v>
      </c>
      <c r="FD184" s="2">
        <v>184.9</v>
      </c>
      <c r="FE184" s="2">
        <v>191.7</v>
      </c>
      <c r="FF184" s="2">
        <v>199.9</v>
      </c>
      <c r="FG184" s="2">
        <v>203.7</v>
      </c>
      <c r="FH184" s="2">
        <v>201.2</v>
      </c>
      <c r="FI184" s="2">
        <v>202.4</v>
      </c>
      <c r="FJ184" s="2">
        <v>208.6</v>
      </c>
      <c r="FK184" s="2">
        <v>211.8</v>
      </c>
      <c r="FL184" s="2">
        <v>240.9</v>
      </c>
      <c r="FM184" s="2">
        <v>392.4</v>
      </c>
      <c r="FN184" s="2">
        <v>214.4</v>
      </c>
      <c r="FO184" s="2">
        <v>197</v>
      </c>
      <c r="FP184" s="2">
        <v>211.4</v>
      </c>
      <c r="FQ184" s="2">
        <v>206.8</v>
      </c>
      <c r="FR184" s="2">
        <v>219.2</v>
      </c>
      <c r="FS184" s="2">
        <v>214.3</v>
      </c>
      <c r="FT184" s="2">
        <v>218.3</v>
      </c>
      <c r="FU184" s="2">
        <v>213.2</v>
      </c>
      <c r="FV184" s="2">
        <v>212.4</v>
      </c>
      <c r="FW184" s="2">
        <v>231.9</v>
      </c>
      <c r="FX184" s="2">
        <v>255.4</v>
      </c>
      <c r="FY184" s="2">
        <v>397</v>
      </c>
      <c r="FZ184" s="2">
        <v>216.5</v>
      </c>
      <c r="GA184" s="2">
        <v>196.6</v>
      </c>
      <c r="GB184" s="2">
        <v>215.8</v>
      </c>
      <c r="GC184" s="2">
        <v>214.5</v>
      </c>
      <c r="GD184" s="2">
        <v>221.2</v>
      </c>
      <c r="GE184" s="2">
        <v>225.5</v>
      </c>
      <c r="GF184" s="2">
        <v>238.7</v>
      </c>
      <c r="GG184" s="2">
        <v>233.3</v>
      </c>
      <c r="GH184" s="2">
        <v>247.3</v>
      </c>
      <c r="GI184" s="2">
        <v>260.5</v>
      </c>
      <c r="GJ184" s="2">
        <v>276.60000000000002</v>
      </c>
      <c r="GK184" s="2">
        <v>429.8</v>
      </c>
      <c r="GL184" s="2">
        <v>240.1</v>
      </c>
      <c r="GM184" s="2">
        <v>200.7</v>
      </c>
      <c r="GN184" s="2">
        <v>215.2</v>
      </c>
      <c r="GO184" s="2">
        <v>223.4</v>
      </c>
      <c r="GP184" s="2">
        <v>212.4</v>
      </c>
      <c r="GQ184" s="2">
        <v>223.2</v>
      </c>
      <c r="GR184" s="2">
        <v>240.9</v>
      </c>
      <c r="GS184" s="2">
        <v>241.8</v>
      </c>
      <c r="GT184" s="2">
        <v>264</v>
      </c>
      <c r="GU184" s="2">
        <v>270.8</v>
      </c>
      <c r="GV184" s="2">
        <v>280.3</v>
      </c>
      <c r="GW184" s="2">
        <v>452.4</v>
      </c>
      <c r="GX184" s="2">
        <v>250</v>
      </c>
      <c r="GY184" s="2">
        <v>213.2</v>
      </c>
      <c r="GZ184" s="2">
        <v>232.2</v>
      </c>
      <c r="HA184" s="2">
        <v>230.6</v>
      </c>
      <c r="HB184" s="2">
        <v>225.5</v>
      </c>
      <c r="HC184" s="2">
        <v>239.9</v>
      </c>
      <c r="HD184" s="2">
        <v>237.8</v>
      </c>
      <c r="HE184" s="2">
        <v>245.1</v>
      </c>
      <c r="HF184" s="2">
        <v>265.10000000000002</v>
      </c>
      <c r="HG184" s="2">
        <v>259.3</v>
      </c>
      <c r="HH184" s="2">
        <v>279.60000000000002</v>
      </c>
      <c r="HI184" s="2">
        <v>439.7</v>
      </c>
      <c r="HJ184" s="2">
        <v>250.7</v>
      </c>
      <c r="HK184" s="2">
        <v>224.8</v>
      </c>
      <c r="HL184" s="2">
        <v>236.4</v>
      </c>
      <c r="HM184" s="2">
        <v>233.7</v>
      </c>
      <c r="HN184" s="2">
        <v>240.7</v>
      </c>
      <c r="HO184" s="2">
        <v>267.5</v>
      </c>
      <c r="HP184" s="2">
        <v>230</v>
      </c>
      <c r="HQ184" s="2">
        <v>252.2</v>
      </c>
      <c r="HR184" s="2">
        <v>266.5</v>
      </c>
      <c r="HS184" s="2">
        <v>249.6</v>
      </c>
      <c r="HT184" s="2">
        <v>276.5</v>
      </c>
      <c r="HU184" s="2">
        <v>423.1</v>
      </c>
      <c r="HV184" s="2">
        <v>258.7</v>
      </c>
      <c r="HW184" s="2">
        <v>223.2</v>
      </c>
      <c r="HX184" s="2">
        <v>245.3</v>
      </c>
      <c r="HY184" s="2">
        <v>237.2</v>
      </c>
      <c r="HZ184" s="2">
        <v>245.2</v>
      </c>
      <c r="IA184" s="2">
        <v>256.2</v>
      </c>
      <c r="IB184" s="2">
        <v>251.9</v>
      </c>
      <c r="IC184" s="2">
        <v>254.1</v>
      </c>
      <c r="ID184" s="2">
        <v>249.2</v>
      </c>
      <c r="IE184" s="2">
        <v>254.4</v>
      </c>
      <c r="IF184" s="2">
        <v>292.60000000000002</v>
      </c>
      <c r="IG184" s="2">
        <v>452.5</v>
      </c>
      <c r="IH184" s="2">
        <v>271.60000000000002</v>
      </c>
      <c r="II184" s="2">
        <v>227.7</v>
      </c>
      <c r="IJ184" s="2">
        <v>262.39999999999998</v>
      </c>
      <c r="IK184" s="2">
        <v>251</v>
      </c>
      <c r="IL184" s="2">
        <v>269</v>
      </c>
      <c r="IM184" s="2">
        <v>267.3</v>
      </c>
      <c r="IN184" s="2">
        <v>267.39999999999998</v>
      </c>
      <c r="IO184" s="2">
        <v>277.5</v>
      </c>
      <c r="IP184" s="2">
        <v>264.2</v>
      </c>
      <c r="IQ184" s="2">
        <v>276</v>
      </c>
      <c r="IR184" s="2">
        <v>313.3</v>
      </c>
      <c r="IS184" s="2">
        <v>489.5</v>
      </c>
      <c r="IT184" s="2">
        <v>280.39999999999998</v>
      </c>
      <c r="IU184" s="2">
        <v>233.4</v>
      </c>
      <c r="IV184" s="2">
        <v>251.4</v>
      </c>
      <c r="IW184" s="2">
        <v>261.39999999999998</v>
      </c>
      <c r="IX184" s="2">
        <v>264.89999999999998</v>
      </c>
      <c r="IY184" s="2">
        <v>268</v>
      </c>
      <c r="IZ184" s="2">
        <v>277.5</v>
      </c>
      <c r="JA184" s="2">
        <v>272.39999999999998</v>
      </c>
      <c r="JB184" s="2">
        <v>272</v>
      </c>
      <c r="JC184" s="2">
        <v>300.5</v>
      </c>
      <c r="JD184" s="2">
        <v>329.6</v>
      </c>
      <c r="JE184" s="2">
        <v>514.5</v>
      </c>
      <c r="JF184" s="2">
        <v>306.5</v>
      </c>
      <c r="JG184" s="2">
        <v>264.39999999999998</v>
      </c>
      <c r="JH184" s="2">
        <v>293.39999999999998</v>
      </c>
      <c r="JI184" s="2">
        <v>274.60000000000002</v>
      </c>
      <c r="JJ184" s="2">
        <v>269.8</v>
      </c>
      <c r="JK184" s="2">
        <v>292.2</v>
      </c>
      <c r="JL184" s="2">
        <v>304.2</v>
      </c>
      <c r="JM184" s="2">
        <v>284.7</v>
      </c>
      <c r="JN184" s="2">
        <v>294.8</v>
      </c>
      <c r="JO184" s="2">
        <v>309.89999999999998</v>
      </c>
      <c r="JP184" s="2">
        <v>327.9</v>
      </c>
      <c r="JQ184" s="2">
        <v>503.2</v>
      </c>
      <c r="JR184" s="2">
        <v>301.8</v>
      </c>
      <c r="JS184" s="2">
        <v>265.10000000000002</v>
      </c>
      <c r="JT184" s="2">
        <v>304</v>
      </c>
      <c r="JU184" s="2">
        <v>302.10000000000002</v>
      </c>
      <c r="JV184" s="2">
        <v>290.39999999999998</v>
      </c>
      <c r="JW184" s="2">
        <v>313.89999999999998</v>
      </c>
      <c r="JX184" s="2">
        <v>296.5</v>
      </c>
      <c r="JY184" s="2">
        <v>297.3</v>
      </c>
      <c r="JZ184" s="2">
        <v>298.3</v>
      </c>
      <c r="KA184" s="2">
        <v>304.5</v>
      </c>
      <c r="KB184" s="2">
        <v>331.1</v>
      </c>
      <c r="KC184" s="2">
        <v>531.1</v>
      </c>
      <c r="KD184" s="2">
        <v>318.3</v>
      </c>
      <c r="KE184" s="2">
        <v>265.89999999999998</v>
      </c>
      <c r="KF184" s="2">
        <v>302.5</v>
      </c>
      <c r="KG184" s="2">
        <v>300.60000000000002</v>
      </c>
      <c r="KH184" s="2">
        <v>304</v>
      </c>
      <c r="KI184" s="2">
        <v>318.8</v>
      </c>
      <c r="KJ184" s="2">
        <v>309.2</v>
      </c>
      <c r="KK184" s="2">
        <v>315.10000000000002</v>
      </c>
      <c r="KL184" s="2">
        <v>318.8</v>
      </c>
      <c r="KM184" s="2">
        <v>340</v>
      </c>
      <c r="KN184" s="2">
        <v>376.3</v>
      </c>
      <c r="KO184" s="2">
        <v>602</v>
      </c>
      <c r="KP184" s="2">
        <v>351.8</v>
      </c>
      <c r="KQ184" s="2">
        <v>311.89999999999998</v>
      </c>
      <c r="KR184" s="2">
        <v>365.7</v>
      </c>
      <c r="KS184" s="2">
        <v>335.1</v>
      </c>
      <c r="KT184" s="2">
        <v>335.8</v>
      </c>
      <c r="KU184" s="2">
        <v>352</v>
      </c>
      <c r="KV184" s="2">
        <v>346.1</v>
      </c>
      <c r="KW184" s="2">
        <v>351.8</v>
      </c>
      <c r="KX184" s="2">
        <v>360.9</v>
      </c>
      <c r="KY184" s="2">
        <v>374</v>
      </c>
      <c r="KZ184" s="2">
        <v>405.6</v>
      </c>
      <c r="LA184" s="2">
        <v>643.4</v>
      </c>
      <c r="LB184" s="2">
        <v>406.4</v>
      </c>
      <c r="LC184" s="2">
        <v>344.7</v>
      </c>
      <c r="LD184" s="2">
        <v>368.5</v>
      </c>
      <c r="LE184" s="2">
        <v>359</v>
      </c>
      <c r="LF184" s="2">
        <v>359.9</v>
      </c>
      <c r="LG184" s="2">
        <v>360.7</v>
      </c>
      <c r="LH184" s="2">
        <v>343.1</v>
      </c>
      <c r="LI184" s="2">
        <v>340.9</v>
      </c>
      <c r="LJ184" s="2">
        <v>338.2</v>
      </c>
      <c r="LK184" s="2">
        <v>390.7</v>
      </c>
      <c r="LL184" s="2">
        <v>418.9</v>
      </c>
      <c r="LM184" s="2">
        <v>696.9</v>
      </c>
      <c r="LN184" s="2">
        <v>392.7</v>
      </c>
      <c r="LO184" s="2">
        <v>320.5</v>
      </c>
      <c r="LP184" s="2">
        <v>370.5</v>
      </c>
      <c r="LQ184" s="2">
        <v>379.9</v>
      </c>
      <c r="LR184" s="2">
        <v>372.2</v>
      </c>
      <c r="LS184" s="2">
        <v>366.4</v>
      </c>
      <c r="LT184" s="2">
        <v>358.9</v>
      </c>
      <c r="LU184" s="2">
        <v>345</v>
      </c>
      <c r="LV184" s="2">
        <v>365.1</v>
      </c>
      <c r="LW184" s="2">
        <v>376</v>
      </c>
      <c r="LX184" s="2">
        <v>414.2</v>
      </c>
      <c r="LY184" s="2">
        <v>700.1</v>
      </c>
      <c r="LZ184" s="2">
        <v>393</v>
      </c>
      <c r="MA184" s="2">
        <v>310.7</v>
      </c>
      <c r="MB184" s="2">
        <v>364</v>
      </c>
      <c r="MC184" s="2">
        <v>345.8</v>
      </c>
      <c r="MD184" s="2">
        <v>340.5</v>
      </c>
      <c r="ME184" s="2">
        <v>357.7</v>
      </c>
      <c r="MF184" s="2">
        <v>372.6</v>
      </c>
      <c r="MG184" s="2">
        <v>356.7</v>
      </c>
      <c r="MH184" s="2">
        <v>377.8</v>
      </c>
      <c r="MI184" s="2">
        <v>364.8</v>
      </c>
      <c r="MJ184" s="2">
        <v>416</v>
      </c>
      <c r="MK184" s="2">
        <v>694.9</v>
      </c>
      <c r="ML184" s="2">
        <v>362.7</v>
      </c>
      <c r="MM184" s="2">
        <v>290.8</v>
      </c>
      <c r="MN184" s="2">
        <v>330</v>
      </c>
      <c r="MO184" s="2">
        <v>350.6</v>
      </c>
      <c r="MP184" s="2">
        <v>307.39999999999998</v>
      </c>
    </row>
    <row r="185" spans="1:354" x14ac:dyDescent="0.25">
      <c r="A185" t="s">
        <v>183</v>
      </c>
      <c r="B185" s="12" t="s">
        <v>403</v>
      </c>
      <c r="C185" t="s">
        <v>218</v>
      </c>
      <c r="D185" t="str">
        <f t="shared" si="2"/>
        <v>Pharmaceutical, cosmetic &amp; toiletry goods retailing</v>
      </c>
      <c r="E185" s="2">
        <v>125.6</v>
      </c>
      <c r="F185" s="2">
        <v>128.69999999999999</v>
      </c>
      <c r="G185" s="2">
        <v>125</v>
      </c>
      <c r="H185" s="2">
        <v>136.6</v>
      </c>
      <c r="I185" s="2">
        <v>134.69999999999999</v>
      </c>
      <c r="J185" s="2">
        <v>130.4</v>
      </c>
      <c r="K185" s="2">
        <v>132</v>
      </c>
      <c r="L185" s="2">
        <v>135.69999999999999</v>
      </c>
      <c r="M185" s="2">
        <v>176.7</v>
      </c>
      <c r="N185" s="2">
        <v>128.5</v>
      </c>
      <c r="O185" s="2">
        <v>122.1</v>
      </c>
      <c r="P185" s="2">
        <v>133.19999999999999</v>
      </c>
      <c r="Q185" s="2">
        <v>131.80000000000001</v>
      </c>
      <c r="R185" s="2">
        <v>138.9</v>
      </c>
      <c r="S185" s="2">
        <v>139.69999999999999</v>
      </c>
      <c r="T185" s="2">
        <v>140.9</v>
      </c>
      <c r="U185" s="2">
        <v>147.30000000000001</v>
      </c>
      <c r="V185" s="2">
        <v>144.6</v>
      </c>
      <c r="W185" s="2">
        <v>146.9</v>
      </c>
      <c r="X185" s="2">
        <v>153.30000000000001</v>
      </c>
      <c r="Y185" s="2">
        <v>195.8</v>
      </c>
      <c r="Z185" s="2">
        <v>142.6</v>
      </c>
      <c r="AA185" s="2">
        <v>141.19999999999999</v>
      </c>
      <c r="AB185" s="2">
        <v>148.4</v>
      </c>
      <c r="AC185" s="2">
        <v>135.4</v>
      </c>
      <c r="AD185" s="2">
        <v>149.69999999999999</v>
      </c>
      <c r="AE185" s="2">
        <v>141.80000000000001</v>
      </c>
      <c r="AF185" s="2">
        <v>143.9</v>
      </c>
      <c r="AG185" s="2">
        <v>153.1</v>
      </c>
      <c r="AH185" s="2">
        <v>143.1</v>
      </c>
      <c r="AI185" s="2">
        <v>151.9</v>
      </c>
      <c r="AJ185" s="2">
        <v>158.9</v>
      </c>
      <c r="AK185" s="2">
        <v>192.4</v>
      </c>
      <c r="AL185" s="2">
        <v>154</v>
      </c>
      <c r="AM185" s="2">
        <v>138.30000000000001</v>
      </c>
      <c r="AN185" s="2">
        <v>148.69999999999999</v>
      </c>
      <c r="AO185" s="2">
        <v>141.6</v>
      </c>
      <c r="AP185" s="2">
        <v>159.19999999999999</v>
      </c>
      <c r="AQ185" s="2">
        <v>150.4</v>
      </c>
      <c r="AR185" s="2">
        <v>161.4</v>
      </c>
      <c r="AS185" s="2">
        <v>166.4</v>
      </c>
      <c r="AT185" s="2">
        <v>153.80000000000001</v>
      </c>
      <c r="AU185" s="2">
        <v>166.4</v>
      </c>
      <c r="AV185" s="2">
        <v>170.4</v>
      </c>
      <c r="AW185" s="2">
        <v>212.3</v>
      </c>
      <c r="AX185" s="2">
        <v>163.4</v>
      </c>
      <c r="AY185" s="2">
        <v>152.69999999999999</v>
      </c>
      <c r="AZ185" s="2">
        <v>157.9</v>
      </c>
      <c r="BA185" s="2">
        <v>168.2</v>
      </c>
      <c r="BB185" s="2">
        <v>175.8</v>
      </c>
      <c r="BC185" s="2">
        <v>164.1</v>
      </c>
      <c r="BD185" s="2">
        <v>175.8</v>
      </c>
      <c r="BE185" s="2">
        <v>179</v>
      </c>
      <c r="BF185" s="2">
        <v>177.9</v>
      </c>
      <c r="BG185" s="2">
        <v>193.3</v>
      </c>
      <c r="BH185" s="2">
        <v>183.9</v>
      </c>
      <c r="BI185" s="2">
        <v>235.1</v>
      </c>
      <c r="BJ185" s="2">
        <v>182.4</v>
      </c>
      <c r="BK185" s="2">
        <v>170.1</v>
      </c>
      <c r="BL185" s="2">
        <v>175.3</v>
      </c>
      <c r="BM185" s="2">
        <v>183.1</v>
      </c>
      <c r="BN185" s="2">
        <v>193.4</v>
      </c>
      <c r="BO185" s="2">
        <v>187.7</v>
      </c>
      <c r="BP185" s="2">
        <v>193.4</v>
      </c>
      <c r="BQ185" s="2">
        <v>196.2</v>
      </c>
      <c r="BR185" s="2">
        <v>198.1</v>
      </c>
      <c r="BS185" s="2">
        <v>203.7</v>
      </c>
      <c r="BT185" s="2">
        <v>202.2</v>
      </c>
      <c r="BU185" s="2">
        <v>252</v>
      </c>
      <c r="BV185" s="2">
        <v>191.2</v>
      </c>
      <c r="BW185" s="2">
        <v>184.8</v>
      </c>
      <c r="BX185" s="2">
        <v>199.5</v>
      </c>
      <c r="BY185" s="2">
        <v>189.7</v>
      </c>
      <c r="BZ185" s="2">
        <v>201</v>
      </c>
      <c r="CA185" s="2">
        <v>210.4</v>
      </c>
      <c r="CB185" s="2">
        <v>210.6</v>
      </c>
      <c r="CC185" s="2">
        <v>227.2</v>
      </c>
      <c r="CD185" s="2">
        <v>223</v>
      </c>
      <c r="CE185" s="2">
        <v>225.1</v>
      </c>
      <c r="CF185" s="2">
        <v>227.5</v>
      </c>
      <c r="CG185" s="2">
        <v>296.2</v>
      </c>
      <c r="CH185" s="2">
        <v>218.5</v>
      </c>
      <c r="CI185" s="2">
        <v>203.1</v>
      </c>
      <c r="CJ185" s="2">
        <v>225.5</v>
      </c>
      <c r="CK185" s="2">
        <v>217</v>
      </c>
      <c r="CL185" s="2">
        <v>237.7</v>
      </c>
      <c r="CM185" s="2">
        <v>231.4</v>
      </c>
      <c r="CN185" s="2">
        <v>233.1</v>
      </c>
      <c r="CO185" s="2">
        <v>248.2</v>
      </c>
      <c r="CP185" s="2">
        <v>251.4</v>
      </c>
      <c r="CQ185" s="2">
        <v>248.4</v>
      </c>
      <c r="CR185" s="2">
        <v>263.3</v>
      </c>
      <c r="CS185" s="2">
        <v>329.1</v>
      </c>
      <c r="CT185" s="2">
        <v>247.7</v>
      </c>
      <c r="CU185" s="2">
        <v>229.6</v>
      </c>
      <c r="CV185" s="2">
        <v>261.7</v>
      </c>
      <c r="CW185" s="2">
        <v>252.2</v>
      </c>
      <c r="CX185" s="2">
        <v>277.60000000000002</v>
      </c>
      <c r="CY185" s="2">
        <v>253.6</v>
      </c>
      <c r="CZ185" s="2">
        <v>258</v>
      </c>
      <c r="DA185" s="2">
        <v>280</v>
      </c>
      <c r="DB185" s="2">
        <v>279.7</v>
      </c>
      <c r="DC185" s="2">
        <v>302.10000000000002</v>
      </c>
      <c r="DD185" s="2">
        <v>288.60000000000002</v>
      </c>
      <c r="DE185" s="2">
        <v>332.9</v>
      </c>
      <c r="DF185" s="2">
        <v>251.9</v>
      </c>
      <c r="DG185" s="2">
        <v>241.2</v>
      </c>
      <c r="DH185" s="2">
        <v>263.3</v>
      </c>
      <c r="DI185" s="2">
        <v>259.8</v>
      </c>
      <c r="DJ185" s="2">
        <v>281.3</v>
      </c>
      <c r="DK185" s="2">
        <v>280.89999999999998</v>
      </c>
      <c r="DL185" s="2">
        <v>315.10000000000002</v>
      </c>
      <c r="DM185" s="2">
        <v>322.3</v>
      </c>
      <c r="DN185" s="2">
        <v>273.5</v>
      </c>
      <c r="DO185" s="2">
        <v>286.8</v>
      </c>
      <c r="DP185" s="2">
        <v>292.60000000000002</v>
      </c>
      <c r="DQ185" s="2">
        <v>350.2</v>
      </c>
      <c r="DR185" s="2">
        <v>278.5</v>
      </c>
      <c r="DS185" s="2">
        <v>257.39999999999998</v>
      </c>
      <c r="DT185" s="2">
        <v>272.89999999999998</v>
      </c>
      <c r="DU185" s="2">
        <v>285.89999999999998</v>
      </c>
      <c r="DV185" s="2">
        <v>287.5</v>
      </c>
      <c r="DW185" s="2">
        <v>293.60000000000002</v>
      </c>
      <c r="DX185" s="2">
        <v>307.3</v>
      </c>
      <c r="DY185" s="2">
        <v>296.7</v>
      </c>
      <c r="DZ185" s="2">
        <v>314.60000000000002</v>
      </c>
      <c r="EA185" s="2">
        <v>319.2</v>
      </c>
      <c r="EB185" s="2">
        <v>327.2</v>
      </c>
      <c r="EC185" s="2">
        <v>387.6</v>
      </c>
      <c r="ED185" s="2">
        <v>289.89999999999998</v>
      </c>
      <c r="EE185" s="2">
        <v>262.3</v>
      </c>
      <c r="EF185" s="2">
        <v>309.3</v>
      </c>
      <c r="EG185" s="2">
        <v>312.3</v>
      </c>
      <c r="EH185" s="2">
        <v>325.10000000000002</v>
      </c>
      <c r="EI185" s="2">
        <v>327.8</v>
      </c>
      <c r="EJ185" s="2">
        <v>335.2</v>
      </c>
      <c r="EK185" s="2">
        <v>332.9</v>
      </c>
      <c r="EL185" s="2">
        <v>353.2</v>
      </c>
      <c r="EM185" s="2">
        <v>362.6</v>
      </c>
      <c r="EN185" s="2">
        <v>374.4</v>
      </c>
      <c r="EO185" s="2">
        <v>472.8</v>
      </c>
      <c r="EP185" s="2">
        <v>334.1</v>
      </c>
      <c r="EQ185" s="2">
        <v>314.5</v>
      </c>
      <c r="ER185" s="2">
        <v>362.1</v>
      </c>
      <c r="ES185" s="2">
        <v>347.5</v>
      </c>
      <c r="ET185" s="2">
        <v>363.4</v>
      </c>
      <c r="EU185" s="2">
        <v>364</v>
      </c>
      <c r="EV185" s="2">
        <v>374.7</v>
      </c>
      <c r="EW185" s="2">
        <v>392.8</v>
      </c>
      <c r="EX185" s="2">
        <v>385.2</v>
      </c>
      <c r="EY185" s="2">
        <v>376.5</v>
      </c>
      <c r="EZ185" s="2">
        <v>390.2</v>
      </c>
      <c r="FA185" s="2">
        <v>466.4</v>
      </c>
      <c r="FB185" s="2">
        <v>340.9</v>
      </c>
      <c r="FC185" s="2">
        <v>320.7</v>
      </c>
      <c r="FD185" s="2">
        <v>370.2</v>
      </c>
      <c r="FE185" s="2">
        <v>359.2</v>
      </c>
      <c r="FF185" s="2">
        <v>392.6</v>
      </c>
      <c r="FG185" s="2">
        <v>383.4</v>
      </c>
      <c r="FH185" s="2">
        <v>383.3</v>
      </c>
      <c r="FI185" s="2">
        <v>409.5</v>
      </c>
      <c r="FJ185" s="2">
        <v>411.2</v>
      </c>
      <c r="FK185" s="2">
        <v>396.6</v>
      </c>
      <c r="FL185" s="2">
        <v>414.4</v>
      </c>
      <c r="FM185" s="2">
        <v>488.5</v>
      </c>
      <c r="FN185" s="2">
        <v>369.8</v>
      </c>
      <c r="FO185" s="2">
        <v>350.5</v>
      </c>
      <c r="FP185" s="2">
        <v>370.9</v>
      </c>
      <c r="FQ185" s="2">
        <v>366</v>
      </c>
      <c r="FR185" s="2">
        <v>392.9</v>
      </c>
      <c r="FS185" s="2">
        <v>372</v>
      </c>
      <c r="FT185" s="2">
        <v>388.1</v>
      </c>
      <c r="FU185" s="2">
        <v>389.4</v>
      </c>
      <c r="FV185" s="2">
        <v>368.3</v>
      </c>
      <c r="FW185" s="2">
        <v>398.4</v>
      </c>
      <c r="FX185" s="2">
        <v>401.4</v>
      </c>
      <c r="FY185" s="2">
        <v>476.1</v>
      </c>
      <c r="FZ185" s="2">
        <v>343.8</v>
      </c>
      <c r="GA185" s="2">
        <v>330.2</v>
      </c>
      <c r="GB185" s="2">
        <v>352.9</v>
      </c>
      <c r="GC185" s="2">
        <v>379.8</v>
      </c>
      <c r="GD185" s="2">
        <v>393.5</v>
      </c>
      <c r="GE185" s="2">
        <v>373.1</v>
      </c>
      <c r="GF185" s="2">
        <v>410.9</v>
      </c>
      <c r="GG185" s="2">
        <v>412.4</v>
      </c>
      <c r="GH185" s="2">
        <v>400.4</v>
      </c>
      <c r="GI185" s="2">
        <v>401</v>
      </c>
      <c r="GJ185" s="2">
        <v>390.2</v>
      </c>
      <c r="GK185" s="2">
        <v>481.5</v>
      </c>
      <c r="GL185" s="2">
        <v>366.4</v>
      </c>
      <c r="GM185" s="2">
        <v>339.2</v>
      </c>
      <c r="GN185" s="2">
        <v>375.9</v>
      </c>
      <c r="GO185" s="2">
        <v>376.2</v>
      </c>
      <c r="GP185" s="2">
        <v>395.3</v>
      </c>
      <c r="GQ185" s="2">
        <v>387.6</v>
      </c>
      <c r="GR185" s="2">
        <v>406.5</v>
      </c>
      <c r="GS185" s="2">
        <v>406.3</v>
      </c>
      <c r="GT185" s="2">
        <v>414.5</v>
      </c>
      <c r="GU185" s="2">
        <v>435.9</v>
      </c>
      <c r="GV185" s="2">
        <v>426.4</v>
      </c>
      <c r="GW185" s="2">
        <v>519.1</v>
      </c>
      <c r="GX185" s="2">
        <v>409.5</v>
      </c>
      <c r="GY185" s="2">
        <v>398.7</v>
      </c>
      <c r="GZ185" s="2">
        <v>464.8</v>
      </c>
      <c r="HA185" s="2">
        <v>441.5</v>
      </c>
      <c r="HB185" s="2">
        <v>457.5</v>
      </c>
      <c r="HC185" s="2">
        <v>465.2</v>
      </c>
      <c r="HD185" s="2">
        <v>491</v>
      </c>
      <c r="HE185" s="2">
        <v>483</v>
      </c>
      <c r="HF185" s="2">
        <v>488.6</v>
      </c>
      <c r="HG185" s="2">
        <v>477.5</v>
      </c>
      <c r="HH185" s="2">
        <v>500.3</v>
      </c>
      <c r="HI185" s="2">
        <v>616.1</v>
      </c>
      <c r="HJ185" s="2">
        <v>408.4</v>
      </c>
      <c r="HK185" s="2">
        <v>410</v>
      </c>
      <c r="HL185" s="2">
        <v>450.2</v>
      </c>
      <c r="HM185" s="2">
        <v>434.2</v>
      </c>
      <c r="HN185" s="2">
        <v>464.7</v>
      </c>
      <c r="HO185" s="2">
        <v>471.7</v>
      </c>
      <c r="HP185" s="2">
        <v>473.4</v>
      </c>
      <c r="HQ185" s="2">
        <v>518.79999999999995</v>
      </c>
      <c r="HR185" s="2">
        <v>501.9</v>
      </c>
      <c r="HS185" s="2">
        <v>508</v>
      </c>
      <c r="HT185" s="2">
        <v>523.6</v>
      </c>
      <c r="HU185" s="2">
        <v>627.5</v>
      </c>
      <c r="HV185" s="2">
        <v>473.4</v>
      </c>
      <c r="HW185" s="2">
        <v>460.9</v>
      </c>
      <c r="HX185" s="2">
        <v>506.5</v>
      </c>
      <c r="HY185" s="2">
        <v>512.6</v>
      </c>
      <c r="HZ185" s="2">
        <v>560.79999999999995</v>
      </c>
      <c r="IA185" s="2">
        <v>537.70000000000005</v>
      </c>
      <c r="IB185" s="2">
        <v>566.1</v>
      </c>
      <c r="IC185" s="2">
        <v>588.9</v>
      </c>
      <c r="ID185" s="2">
        <v>550.29999999999995</v>
      </c>
      <c r="IE185" s="2">
        <v>574.29999999999995</v>
      </c>
      <c r="IF185" s="2">
        <v>583.20000000000005</v>
      </c>
      <c r="IG185" s="2">
        <v>682</v>
      </c>
      <c r="IH185" s="2">
        <v>509.5</v>
      </c>
      <c r="II185" s="2">
        <v>486.8</v>
      </c>
      <c r="IJ185" s="2">
        <v>524.29999999999995</v>
      </c>
      <c r="IK185" s="2">
        <v>558.6</v>
      </c>
      <c r="IL185" s="2">
        <v>598.9</v>
      </c>
      <c r="IM185" s="2">
        <v>556</v>
      </c>
      <c r="IN185" s="2">
        <v>609.6</v>
      </c>
      <c r="IO185" s="2">
        <v>605.29999999999995</v>
      </c>
      <c r="IP185" s="2">
        <v>590.79999999999995</v>
      </c>
      <c r="IQ185" s="2">
        <v>585.1</v>
      </c>
      <c r="IR185" s="2">
        <v>592.6</v>
      </c>
      <c r="IS185" s="2">
        <v>705.7</v>
      </c>
      <c r="IT185" s="2">
        <v>574.29999999999995</v>
      </c>
      <c r="IU185" s="2">
        <v>534.79999999999995</v>
      </c>
      <c r="IV185" s="2">
        <v>584.9</v>
      </c>
      <c r="IW185" s="2">
        <v>602.4</v>
      </c>
      <c r="IX185" s="2">
        <v>645.4</v>
      </c>
      <c r="IY185" s="2">
        <v>610.5</v>
      </c>
      <c r="IZ185" s="2">
        <v>666.6</v>
      </c>
      <c r="JA185" s="2">
        <v>665.3</v>
      </c>
      <c r="JB185" s="2">
        <v>667.2</v>
      </c>
      <c r="JC185" s="2">
        <v>742.3</v>
      </c>
      <c r="JD185" s="2">
        <v>738.2</v>
      </c>
      <c r="JE185" s="2">
        <v>886.3</v>
      </c>
      <c r="JF185" s="2">
        <v>642</v>
      </c>
      <c r="JG185" s="2">
        <v>622.1</v>
      </c>
      <c r="JH185" s="2">
        <v>703.6</v>
      </c>
      <c r="JI185" s="2">
        <v>683.7</v>
      </c>
      <c r="JJ185" s="2">
        <v>713.5</v>
      </c>
      <c r="JK185" s="2">
        <v>708.5</v>
      </c>
      <c r="JL185" s="2">
        <v>735.4</v>
      </c>
      <c r="JM185" s="2">
        <v>742.6</v>
      </c>
      <c r="JN185" s="2">
        <v>758.8</v>
      </c>
      <c r="JO185" s="2">
        <v>765.5</v>
      </c>
      <c r="JP185" s="2">
        <v>780.4</v>
      </c>
      <c r="JQ185" s="2">
        <v>940.5</v>
      </c>
      <c r="JR185" s="2">
        <v>629.6</v>
      </c>
      <c r="JS185" s="2">
        <v>635.9</v>
      </c>
      <c r="JT185" s="2">
        <v>698.2</v>
      </c>
      <c r="JU185" s="2">
        <v>679.9</v>
      </c>
      <c r="JV185" s="2">
        <v>698.2</v>
      </c>
      <c r="JW185" s="2">
        <v>685.4</v>
      </c>
      <c r="JX185" s="2">
        <v>686.2</v>
      </c>
      <c r="JY185" s="2">
        <v>696.7</v>
      </c>
      <c r="JZ185" s="2">
        <v>678.3</v>
      </c>
      <c r="KA185" s="2">
        <v>694.5</v>
      </c>
      <c r="KB185" s="2">
        <v>729</v>
      </c>
      <c r="KC185" s="2">
        <v>899.3</v>
      </c>
      <c r="KD185" s="2">
        <v>661.7</v>
      </c>
      <c r="KE185" s="2">
        <v>650.9</v>
      </c>
      <c r="KF185" s="2">
        <v>732.4</v>
      </c>
      <c r="KG185" s="2">
        <v>707.5</v>
      </c>
      <c r="KH185" s="2">
        <v>761.4</v>
      </c>
      <c r="KI185" s="2">
        <v>746.4</v>
      </c>
      <c r="KJ185" s="2">
        <v>748</v>
      </c>
      <c r="KK185" s="2">
        <v>796.5</v>
      </c>
      <c r="KL185" s="2">
        <v>758.7</v>
      </c>
      <c r="KM185" s="2">
        <v>808.7</v>
      </c>
      <c r="KN185" s="2">
        <v>836.8</v>
      </c>
      <c r="KO185" s="2">
        <v>977.6</v>
      </c>
      <c r="KP185" s="2">
        <v>709.8</v>
      </c>
      <c r="KQ185" s="2">
        <v>684.4</v>
      </c>
      <c r="KR185" s="2">
        <v>772.2</v>
      </c>
      <c r="KS185" s="2">
        <v>726.6</v>
      </c>
      <c r="KT185" s="2">
        <v>777.5</v>
      </c>
      <c r="KU185" s="2">
        <v>762</v>
      </c>
      <c r="KV185" s="2">
        <v>802.5</v>
      </c>
      <c r="KW185" s="2">
        <v>859.8</v>
      </c>
      <c r="KX185" s="2">
        <v>781.8</v>
      </c>
      <c r="KY185" s="2">
        <v>881.2</v>
      </c>
      <c r="KZ185" s="2">
        <v>916.2</v>
      </c>
      <c r="LA185" s="2">
        <v>1064.5</v>
      </c>
      <c r="LB185" s="2">
        <v>806</v>
      </c>
      <c r="LC185" s="2">
        <v>801.7</v>
      </c>
      <c r="LD185" s="2">
        <v>836.9</v>
      </c>
      <c r="LE185" s="2">
        <v>873.9</v>
      </c>
      <c r="LF185" s="2">
        <v>935</v>
      </c>
      <c r="LG185" s="2">
        <v>882.5</v>
      </c>
      <c r="LH185" s="2">
        <v>965.5</v>
      </c>
      <c r="LI185" s="2">
        <v>967.1</v>
      </c>
      <c r="LJ185" s="2">
        <v>937.2</v>
      </c>
      <c r="LK185" s="2">
        <v>980.7</v>
      </c>
      <c r="LL185" s="2">
        <v>963</v>
      </c>
      <c r="LM185" s="2">
        <v>1195.2</v>
      </c>
      <c r="LN185" s="2">
        <v>907</v>
      </c>
      <c r="LO185" s="2">
        <v>879.5</v>
      </c>
      <c r="LP185" s="2">
        <v>980.2</v>
      </c>
      <c r="LQ185" s="2">
        <v>976.9</v>
      </c>
      <c r="LR185" s="2">
        <v>1022.4</v>
      </c>
      <c r="LS185" s="2">
        <v>995.1</v>
      </c>
      <c r="LT185" s="2">
        <v>1062.8</v>
      </c>
      <c r="LU185" s="2">
        <v>1014</v>
      </c>
      <c r="LV185" s="2">
        <v>1014</v>
      </c>
      <c r="LW185" s="2">
        <v>1099.2</v>
      </c>
      <c r="LX185" s="2">
        <v>1061.7</v>
      </c>
      <c r="LY185" s="2">
        <v>1307.7</v>
      </c>
      <c r="LZ185" s="2">
        <v>942.9</v>
      </c>
      <c r="MA185" s="2">
        <v>922.4</v>
      </c>
      <c r="MB185" s="2">
        <v>1066.3</v>
      </c>
      <c r="MC185" s="2">
        <v>1021.3</v>
      </c>
      <c r="MD185" s="2">
        <v>1049.5999999999999</v>
      </c>
      <c r="ME185" s="2">
        <v>1047.5</v>
      </c>
      <c r="MF185" s="2">
        <v>1106.2</v>
      </c>
      <c r="MG185" s="2">
        <v>1117.5</v>
      </c>
      <c r="MH185" s="2">
        <v>1105.0999999999999</v>
      </c>
      <c r="MI185" s="2">
        <v>1129.9000000000001</v>
      </c>
      <c r="MJ185" s="2">
        <v>1141.0999999999999</v>
      </c>
      <c r="MK185" s="2">
        <v>1341.9</v>
      </c>
      <c r="ML185" s="2">
        <v>981.5</v>
      </c>
      <c r="MM185" s="2">
        <v>962.1</v>
      </c>
      <c r="MN185" s="2">
        <v>1095.2</v>
      </c>
      <c r="MO185" s="2">
        <v>1083.5</v>
      </c>
      <c r="MP185" s="2">
        <v>1139.7</v>
      </c>
    </row>
    <row r="186" spans="1:354" x14ac:dyDescent="0.25">
      <c r="A186" t="s">
        <v>184</v>
      </c>
      <c r="B186" s="12" t="s">
        <v>404</v>
      </c>
      <c r="C186" t="s">
        <v>218</v>
      </c>
      <c r="D186" t="str">
        <f t="shared" si="2"/>
        <v>Other retailing n.e.c.</v>
      </c>
      <c r="E186" s="2">
        <v>153.5</v>
      </c>
      <c r="F186" s="2">
        <v>154.80000000000001</v>
      </c>
      <c r="G186" s="2">
        <v>148.80000000000001</v>
      </c>
      <c r="H186" s="2">
        <v>156.1</v>
      </c>
      <c r="I186" s="2">
        <v>152.80000000000001</v>
      </c>
      <c r="J186" s="2">
        <v>157.19999999999999</v>
      </c>
      <c r="K186" s="2">
        <v>160.6</v>
      </c>
      <c r="L186" s="2">
        <v>176.1</v>
      </c>
      <c r="M186" s="2">
        <v>258.7</v>
      </c>
      <c r="N186" s="2">
        <v>159.30000000000001</v>
      </c>
      <c r="O186" s="2">
        <v>157.9</v>
      </c>
      <c r="P186" s="2">
        <v>174.4</v>
      </c>
      <c r="Q186" s="2">
        <v>159.30000000000001</v>
      </c>
      <c r="R186" s="2">
        <v>166.5</v>
      </c>
      <c r="S186" s="2">
        <v>160.30000000000001</v>
      </c>
      <c r="T186" s="2">
        <v>165.6</v>
      </c>
      <c r="U186" s="2">
        <v>174.6</v>
      </c>
      <c r="V186" s="2">
        <v>176</v>
      </c>
      <c r="W186" s="2">
        <v>180.8</v>
      </c>
      <c r="X186" s="2">
        <v>198.8</v>
      </c>
      <c r="Y186" s="2">
        <v>287.5</v>
      </c>
      <c r="Z186" s="2">
        <v>173.9</v>
      </c>
      <c r="AA186" s="2">
        <v>176.7</v>
      </c>
      <c r="AB186" s="2">
        <v>186.8</v>
      </c>
      <c r="AC186" s="2">
        <v>172.5</v>
      </c>
      <c r="AD186" s="2">
        <v>190.6</v>
      </c>
      <c r="AE186" s="2">
        <v>171.7</v>
      </c>
      <c r="AF186" s="2">
        <v>177.2</v>
      </c>
      <c r="AG186" s="2">
        <v>190.1</v>
      </c>
      <c r="AH186" s="2">
        <v>180.2</v>
      </c>
      <c r="AI186" s="2">
        <v>200.8</v>
      </c>
      <c r="AJ186" s="2">
        <v>215.5</v>
      </c>
      <c r="AK186" s="2">
        <v>292.10000000000002</v>
      </c>
      <c r="AL186" s="2">
        <v>191</v>
      </c>
      <c r="AM186" s="2">
        <v>184.6</v>
      </c>
      <c r="AN186" s="2">
        <v>194.6</v>
      </c>
      <c r="AO186" s="2">
        <v>189.7</v>
      </c>
      <c r="AP186" s="2">
        <v>210.9</v>
      </c>
      <c r="AQ186" s="2">
        <v>185.2</v>
      </c>
      <c r="AR186" s="2">
        <v>203.8</v>
      </c>
      <c r="AS186" s="2">
        <v>212.5</v>
      </c>
      <c r="AT186" s="2">
        <v>203.5</v>
      </c>
      <c r="AU186" s="2">
        <v>230.3</v>
      </c>
      <c r="AV186" s="2">
        <v>249.7</v>
      </c>
      <c r="AW186" s="2">
        <v>338.6</v>
      </c>
      <c r="AX186" s="2">
        <v>222.4</v>
      </c>
      <c r="AY186" s="2">
        <v>211.6</v>
      </c>
      <c r="AZ186" s="2">
        <v>214.5</v>
      </c>
      <c r="BA186" s="2">
        <v>222.6</v>
      </c>
      <c r="BB186" s="2">
        <v>240.6</v>
      </c>
      <c r="BC186" s="2">
        <v>216.6</v>
      </c>
      <c r="BD186" s="2">
        <v>230.2</v>
      </c>
      <c r="BE186" s="2">
        <v>235.4</v>
      </c>
      <c r="BF186" s="2">
        <v>234.9</v>
      </c>
      <c r="BG186" s="2">
        <v>260.89999999999998</v>
      </c>
      <c r="BH186" s="2">
        <v>264.7</v>
      </c>
      <c r="BI186" s="2">
        <v>376.2</v>
      </c>
      <c r="BJ186" s="2">
        <v>245.9</v>
      </c>
      <c r="BK186" s="2">
        <v>233.2</v>
      </c>
      <c r="BL186" s="2">
        <v>240.1</v>
      </c>
      <c r="BM186" s="2">
        <v>245</v>
      </c>
      <c r="BN186" s="2">
        <v>254</v>
      </c>
      <c r="BO186" s="2">
        <v>237</v>
      </c>
      <c r="BP186" s="2">
        <v>256.7</v>
      </c>
      <c r="BQ186" s="2">
        <v>254.6</v>
      </c>
      <c r="BR186" s="2">
        <v>262.2</v>
      </c>
      <c r="BS186" s="2">
        <v>282.7</v>
      </c>
      <c r="BT186" s="2">
        <v>290.5</v>
      </c>
      <c r="BU186" s="2">
        <v>413.6</v>
      </c>
      <c r="BV186" s="2">
        <v>261.3</v>
      </c>
      <c r="BW186" s="2">
        <v>263.2</v>
      </c>
      <c r="BX186" s="2">
        <v>277.60000000000002</v>
      </c>
      <c r="BY186" s="2">
        <v>261.3</v>
      </c>
      <c r="BZ186" s="2">
        <v>280.2</v>
      </c>
      <c r="CA186" s="2">
        <v>271.7</v>
      </c>
      <c r="CB186" s="2">
        <v>276.10000000000002</v>
      </c>
      <c r="CC186" s="2">
        <v>284.5</v>
      </c>
      <c r="CD186" s="2">
        <v>294.7</v>
      </c>
      <c r="CE186" s="2">
        <v>309.7</v>
      </c>
      <c r="CF186" s="2">
        <v>344.7</v>
      </c>
      <c r="CG186" s="2">
        <v>533.70000000000005</v>
      </c>
      <c r="CH186" s="2">
        <v>300.89999999999998</v>
      </c>
      <c r="CI186" s="2">
        <v>284.10000000000002</v>
      </c>
      <c r="CJ186" s="2">
        <v>311.8</v>
      </c>
      <c r="CK186" s="2">
        <v>296.2</v>
      </c>
      <c r="CL186" s="2">
        <v>326.3</v>
      </c>
      <c r="CM186" s="2">
        <v>297</v>
      </c>
      <c r="CN186" s="2">
        <v>302.2</v>
      </c>
      <c r="CO186" s="2">
        <v>318.2</v>
      </c>
      <c r="CP186" s="2">
        <v>334.5</v>
      </c>
      <c r="CQ186" s="2">
        <v>339.3</v>
      </c>
      <c r="CR186" s="2">
        <v>373.9</v>
      </c>
      <c r="CS186" s="2">
        <v>564.20000000000005</v>
      </c>
      <c r="CT186" s="2">
        <v>330.5</v>
      </c>
      <c r="CU186" s="2">
        <v>315.60000000000002</v>
      </c>
      <c r="CV186" s="2">
        <v>338.6</v>
      </c>
      <c r="CW186" s="2">
        <v>312.39999999999998</v>
      </c>
      <c r="CX186" s="2">
        <v>344.3</v>
      </c>
      <c r="CY186" s="2">
        <v>318.7</v>
      </c>
      <c r="CZ186" s="2">
        <v>324.89999999999998</v>
      </c>
      <c r="DA186" s="2">
        <v>343.7</v>
      </c>
      <c r="DB186" s="2">
        <v>331.4</v>
      </c>
      <c r="DC186" s="2">
        <v>355.9</v>
      </c>
      <c r="DD186" s="2">
        <v>380.2</v>
      </c>
      <c r="DE186" s="2">
        <v>534.20000000000005</v>
      </c>
      <c r="DF186" s="2">
        <v>329.8</v>
      </c>
      <c r="DG186" s="2">
        <v>316.89999999999998</v>
      </c>
      <c r="DH186" s="2">
        <v>330.4</v>
      </c>
      <c r="DI186" s="2">
        <v>325.10000000000002</v>
      </c>
      <c r="DJ186" s="2">
        <v>349.3</v>
      </c>
      <c r="DK186" s="2">
        <v>319.2</v>
      </c>
      <c r="DL186" s="2">
        <v>339.7</v>
      </c>
      <c r="DM186" s="2">
        <v>352.5</v>
      </c>
      <c r="DN186" s="2">
        <v>352.8</v>
      </c>
      <c r="DO186" s="2">
        <v>391.8</v>
      </c>
      <c r="DP186" s="2">
        <v>416.6</v>
      </c>
      <c r="DQ186" s="2">
        <v>584</v>
      </c>
      <c r="DR186" s="2">
        <v>369.2</v>
      </c>
      <c r="DS186" s="2">
        <v>360.4</v>
      </c>
      <c r="DT186" s="2">
        <v>365.3</v>
      </c>
      <c r="DU186" s="2">
        <v>363.5</v>
      </c>
      <c r="DV186" s="2">
        <v>371.5</v>
      </c>
      <c r="DW186" s="2">
        <v>331.2</v>
      </c>
      <c r="DX186" s="2">
        <v>349.2</v>
      </c>
      <c r="DY186" s="2">
        <v>347.9</v>
      </c>
      <c r="DZ186" s="2">
        <v>374.4</v>
      </c>
      <c r="EA186" s="2">
        <v>403.3</v>
      </c>
      <c r="EB186" s="2">
        <v>427.7</v>
      </c>
      <c r="EC186" s="2">
        <v>618</v>
      </c>
      <c r="ED186" s="2">
        <v>357</v>
      </c>
      <c r="EE186" s="2">
        <v>342.6</v>
      </c>
      <c r="EF186" s="2">
        <v>365.2</v>
      </c>
      <c r="EG186" s="2">
        <v>356.8</v>
      </c>
      <c r="EH186" s="2">
        <v>365.6</v>
      </c>
      <c r="EI186" s="2">
        <v>348.6</v>
      </c>
      <c r="EJ186" s="2">
        <v>358.9</v>
      </c>
      <c r="EK186" s="2">
        <v>366.4</v>
      </c>
      <c r="EL186" s="2">
        <v>397.6</v>
      </c>
      <c r="EM186" s="2">
        <v>416.5</v>
      </c>
      <c r="EN186" s="2">
        <v>455.5</v>
      </c>
      <c r="EO186" s="2">
        <v>684.1</v>
      </c>
      <c r="EP186" s="2">
        <v>380.8</v>
      </c>
      <c r="EQ186" s="2">
        <v>374.9</v>
      </c>
      <c r="ER186" s="2">
        <v>399.2</v>
      </c>
      <c r="ES186" s="2">
        <v>368.5</v>
      </c>
      <c r="ET186" s="2">
        <v>387.5</v>
      </c>
      <c r="EU186" s="2">
        <v>379.8</v>
      </c>
      <c r="EV186" s="2">
        <v>384.7</v>
      </c>
      <c r="EW186" s="2">
        <v>411.9</v>
      </c>
      <c r="EX186" s="2">
        <v>439.2</v>
      </c>
      <c r="EY186" s="2">
        <v>471.4</v>
      </c>
      <c r="EZ186" s="2">
        <v>471.5</v>
      </c>
      <c r="FA186" s="2">
        <v>664.1</v>
      </c>
      <c r="FB186" s="2">
        <v>413.9</v>
      </c>
      <c r="FC186" s="2">
        <v>407.8</v>
      </c>
      <c r="FD186" s="2">
        <v>438.3</v>
      </c>
      <c r="FE186" s="2">
        <v>422.5</v>
      </c>
      <c r="FF186" s="2">
        <v>441</v>
      </c>
      <c r="FG186" s="2">
        <v>421.3</v>
      </c>
      <c r="FH186" s="2">
        <v>440.5</v>
      </c>
      <c r="FI186" s="2">
        <v>465.2</v>
      </c>
      <c r="FJ186" s="2">
        <v>481.9</v>
      </c>
      <c r="FK186" s="2">
        <v>487.6</v>
      </c>
      <c r="FL186" s="2">
        <v>517.4</v>
      </c>
      <c r="FM186" s="2">
        <v>748.2</v>
      </c>
      <c r="FN186" s="2">
        <v>460.4</v>
      </c>
      <c r="FO186" s="2">
        <v>454.4</v>
      </c>
      <c r="FP186" s="2">
        <v>455.2</v>
      </c>
      <c r="FQ186" s="2">
        <v>451.6</v>
      </c>
      <c r="FR186" s="2">
        <v>482.4</v>
      </c>
      <c r="FS186" s="2">
        <v>449.4</v>
      </c>
      <c r="FT186" s="2">
        <v>476.2</v>
      </c>
      <c r="FU186" s="2">
        <v>495.4</v>
      </c>
      <c r="FV186" s="2">
        <v>488.6</v>
      </c>
      <c r="FW186" s="2">
        <v>517.79999999999995</v>
      </c>
      <c r="FX186" s="2">
        <v>542.70000000000005</v>
      </c>
      <c r="FY186" s="2">
        <v>763.7</v>
      </c>
      <c r="FZ186" s="2">
        <v>518.70000000000005</v>
      </c>
      <c r="GA186" s="2">
        <v>491.8</v>
      </c>
      <c r="GB186" s="2">
        <v>506</v>
      </c>
      <c r="GC186" s="2">
        <v>509.8</v>
      </c>
      <c r="GD186" s="2">
        <v>534.9</v>
      </c>
      <c r="GE186" s="2">
        <v>498.2</v>
      </c>
      <c r="GF186" s="2">
        <v>534.9</v>
      </c>
      <c r="GG186" s="2">
        <v>535.70000000000005</v>
      </c>
      <c r="GH186" s="2">
        <v>551</v>
      </c>
      <c r="GI186" s="2">
        <v>596</v>
      </c>
      <c r="GJ186" s="2">
        <v>621.29999999999995</v>
      </c>
      <c r="GK186" s="2">
        <v>886.2</v>
      </c>
      <c r="GL186" s="2">
        <v>565.79999999999995</v>
      </c>
      <c r="GM186" s="2">
        <v>530.4</v>
      </c>
      <c r="GN186" s="2">
        <v>543.4</v>
      </c>
      <c r="GO186" s="2">
        <v>570</v>
      </c>
      <c r="GP186" s="2">
        <v>568.9</v>
      </c>
      <c r="GQ186" s="2">
        <v>547.20000000000005</v>
      </c>
      <c r="GR186" s="2">
        <v>578.29999999999995</v>
      </c>
      <c r="GS186" s="2">
        <v>557.9</v>
      </c>
      <c r="GT186" s="2">
        <v>583.6</v>
      </c>
      <c r="GU186" s="2">
        <v>600.5</v>
      </c>
      <c r="GV186" s="2">
        <v>628.29999999999995</v>
      </c>
      <c r="GW186" s="2">
        <v>885</v>
      </c>
      <c r="GX186" s="2">
        <v>562.79999999999995</v>
      </c>
      <c r="GY186" s="2">
        <v>517</v>
      </c>
      <c r="GZ186" s="2">
        <v>552.9</v>
      </c>
      <c r="HA186" s="2">
        <v>564</v>
      </c>
      <c r="HB186" s="2">
        <v>564.4</v>
      </c>
      <c r="HC186" s="2">
        <v>537.6</v>
      </c>
      <c r="HD186" s="2">
        <v>572.5</v>
      </c>
      <c r="HE186" s="2">
        <v>585.79999999999995</v>
      </c>
      <c r="HF186" s="2">
        <v>603.9</v>
      </c>
      <c r="HG186" s="2">
        <v>615.4</v>
      </c>
      <c r="HH186" s="2">
        <v>655.6</v>
      </c>
      <c r="HI186" s="2">
        <v>927.9</v>
      </c>
      <c r="HJ186" s="2">
        <v>573.70000000000005</v>
      </c>
      <c r="HK186" s="2">
        <v>555.6</v>
      </c>
      <c r="HL186" s="2">
        <v>581.20000000000005</v>
      </c>
      <c r="HM186" s="2">
        <v>570.9</v>
      </c>
      <c r="HN186" s="2">
        <v>605.5</v>
      </c>
      <c r="HO186" s="2">
        <v>619.29999999999995</v>
      </c>
      <c r="HP186" s="2">
        <v>543.29999999999995</v>
      </c>
      <c r="HQ186" s="2">
        <v>580.1</v>
      </c>
      <c r="HR186" s="2">
        <v>612.9</v>
      </c>
      <c r="HS186" s="2">
        <v>667.1</v>
      </c>
      <c r="HT186" s="2">
        <v>708</v>
      </c>
      <c r="HU186" s="2">
        <v>984.5</v>
      </c>
      <c r="HV186" s="2">
        <v>627.1</v>
      </c>
      <c r="HW186" s="2">
        <v>604.79999999999995</v>
      </c>
      <c r="HX186" s="2">
        <v>646.4</v>
      </c>
      <c r="HY186" s="2">
        <v>627.1</v>
      </c>
      <c r="HZ186" s="2">
        <v>657.8</v>
      </c>
      <c r="IA186" s="2">
        <v>619.20000000000005</v>
      </c>
      <c r="IB186" s="2">
        <v>638.70000000000005</v>
      </c>
      <c r="IC186" s="2">
        <v>662.2</v>
      </c>
      <c r="ID186" s="2">
        <v>660.9</v>
      </c>
      <c r="IE186" s="2">
        <v>722.9</v>
      </c>
      <c r="IF186" s="2">
        <v>783</v>
      </c>
      <c r="IG186" s="2">
        <v>1106.5999999999999</v>
      </c>
      <c r="IH186" s="2">
        <v>695.7</v>
      </c>
      <c r="II186" s="2">
        <v>643.9</v>
      </c>
      <c r="IJ186" s="2">
        <v>703.7</v>
      </c>
      <c r="IK186" s="2">
        <v>676.9</v>
      </c>
      <c r="IL186" s="2">
        <v>725.5</v>
      </c>
      <c r="IM186" s="2">
        <v>657.3</v>
      </c>
      <c r="IN186" s="2">
        <v>679.2</v>
      </c>
      <c r="IO186" s="2">
        <v>721.4</v>
      </c>
      <c r="IP186" s="2">
        <v>720.3</v>
      </c>
      <c r="IQ186" s="2">
        <v>784.8</v>
      </c>
      <c r="IR186" s="2">
        <v>847.5</v>
      </c>
      <c r="IS186" s="2">
        <v>1188.5</v>
      </c>
      <c r="IT186" s="2">
        <v>720.6</v>
      </c>
      <c r="IU186" s="2">
        <v>679.7</v>
      </c>
      <c r="IV186" s="2">
        <v>712.8</v>
      </c>
      <c r="IW186" s="2">
        <v>720.2</v>
      </c>
      <c r="IX186" s="2">
        <v>761.5</v>
      </c>
      <c r="IY186" s="2">
        <v>718.7</v>
      </c>
      <c r="IZ186" s="2">
        <v>760.6</v>
      </c>
      <c r="JA186" s="2">
        <v>779.8</v>
      </c>
      <c r="JB186" s="2">
        <v>804.9</v>
      </c>
      <c r="JC186" s="2">
        <v>869</v>
      </c>
      <c r="JD186" s="2">
        <v>919.4</v>
      </c>
      <c r="JE186" s="2">
        <v>1287.5</v>
      </c>
      <c r="JF186" s="2">
        <v>764.1</v>
      </c>
      <c r="JG186" s="2">
        <v>739.7</v>
      </c>
      <c r="JH186" s="2">
        <v>779.6</v>
      </c>
      <c r="JI186" s="2">
        <v>736.3</v>
      </c>
      <c r="JJ186" s="2">
        <v>764.3</v>
      </c>
      <c r="JK186" s="2">
        <v>754</v>
      </c>
      <c r="JL186" s="2">
        <v>779</v>
      </c>
      <c r="JM186" s="2">
        <v>788.5</v>
      </c>
      <c r="JN186" s="2">
        <v>823.9</v>
      </c>
      <c r="JO186" s="2">
        <v>860.4</v>
      </c>
      <c r="JP186" s="2">
        <v>895.9</v>
      </c>
      <c r="JQ186" s="2">
        <v>1286.2</v>
      </c>
      <c r="JR186" s="2">
        <v>784</v>
      </c>
      <c r="JS186" s="2">
        <v>737.2</v>
      </c>
      <c r="JT186" s="2">
        <v>771</v>
      </c>
      <c r="JU186" s="2">
        <v>741</v>
      </c>
      <c r="JV186" s="2">
        <v>766</v>
      </c>
      <c r="JW186" s="2">
        <v>741.2</v>
      </c>
      <c r="JX186" s="2">
        <v>745.5</v>
      </c>
      <c r="JY186" s="2">
        <v>773.1</v>
      </c>
      <c r="JZ186" s="2">
        <v>765.7</v>
      </c>
      <c r="KA186" s="2">
        <v>806.9</v>
      </c>
      <c r="KB186" s="2">
        <v>872.4</v>
      </c>
      <c r="KC186" s="2">
        <v>1228.5</v>
      </c>
      <c r="KD186" s="2">
        <v>747</v>
      </c>
      <c r="KE186" s="2">
        <v>724.7</v>
      </c>
      <c r="KF186" s="2">
        <v>780.4</v>
      </c>
      <c r="KG186" s="2">
        <v>755.4</v>
      </c>
      <c r="KH186" s="2">
        <v>789.8</v>
      </c>
      <c r="KI186" s="2">
        <v>783.2</v>
      </c>
      <c r="KJ186" s="2">
        <v>776.6</v>
      </c>
      <c r="KK186" s="2">
        <v>829.2</v>
      </c>
      <c r="KL186" s="2">
        <v>816.1</v>
      </c>
      <c r="KM186" s="2">
        <v>838.5</v>
      </c>
      <c r="KN186" s="2">
        <v>903.6</v>
      </c>
      <c r="KO186" s="2">
        <v>1260.4000000000001</v>
      </c>
      <c r="KP186" s="2">
        <v>770</v>
      </c>
      <c r="KQ186" s="2">
        <v>730.7</v>
      </c>
      <c r="KR186" s="2">
        <v>795.7</v>
      </c>
      <c r="KS186" s="2">
        <v>742.2</v>
      </c>
      <c r="KT186" s="2">
        <v>793.8</v>
      </c>
      <c r="KU186" s="2">
        <v>756.8</v>
      </c>
      <c r="KV186" s="2">
        <v>792.3</v>
      </c>
      <c r="KW186" s="2">
        <v>836.3</v>
      </c>
      <c r="KX186" s="2">
        <v>861.9</v>
      </c>
      <c r="KY186" s="2">
        <v>913.5</v>
      </c>
      <c r="KZ186" s="2">
        <v>985.9</v>
      </c>
      <c r="LA186" s="2">
        <v>1367.6</v>
      </c>
      <c r="LB186" s="2">
        <v>839</v>
      </c>
      <c r="LC186" s="2">
        <v>827.6</v>
      </c>
      <c r="LD186" s="2">
        <v>832.8</v>
      </c>
      <c r="LE186" s="2">
        <v>795.5</v>
      </c>
      <c r="LF186" s="2">
        <v>852.2</v>
      </c>
      <c r="LG186" s="2">
        <v>780.7</v>
      </c>
      <c r="LH186" s="2">
        <v>807.6</v>
      </c>
      <c r="LI186" s="2">
        <v>832.7</v>
      </c>
      <c r="LJ186" s="2">
        <v>825.8</v>
      </c>
      <c r="LK186" s="2">
        <v>910.5</v>
      </c>
      <c r="LL186" s="2">
        <v>968.8</v>
      </c>
      <c r="LM186" s="2">
        <v>1386.2</v>
      </c>
      <c r="LN186" s="2">
        <v>837.7</v>
      </c>
      <c r="LO186" s="2">
        <v>785.9</v>
      </c>
      <c r="LP186" s="2">
        <v>859.6</v>
      </c>
      <c r="LQ186" s="2">
        <v>839.5</v>
      </c>
      <c r="LR186" s="2">
        <v>893.1</v>
      </c>
      <c r="LS186" s="2">
        <v>860.9</v>
      </c>
      <c r="LT186" s="2">
        <v>914.2</v>
      </c>
      <c r="LU186" s="2">
        <v>899.7</v>
      </c>
      <c r="LV186" s="2">
        <v>916.3</v>
      </c>
      <c r="LW186" s="2">
        <v>965.6</v>
      </c>
      <c r="LX186" s="2">
        <v>1041.4000000000001</v>
      </c>
      <c r="LY186" s="2">
        <v>1334.3</v>
      </c>
      <c r="LZ186" s="2">
        <v>888.1</v>
      </c>
      <c r="MA186" s="2">
        <v>837.8</v>
      </c>
      <c r="MB186" s="2">
        <v>903.3</v>
      </c>
      <c r="MC186" s="2">
        <v>837.4</v>
      </c>
      <c r="MD186" s="2">
        <v>886.7</v>
      </c>
      <c r="ME186" s="2">
        <v>847.1</v>
      </c>
      <c r="MF186" s="2">
        <v>910.8</v>
      </c>
      <c r="MG186" s="2">
        <v>942.1</v>
      </c>
      <c r="MH186" s="2">
        <v>953.9</v>
      </c>
      <c r="MI186" s="2">
        <v>958.9</v>
      </c>
      <c r="MJ186" s="2">
        <v>1028</v>
      </c>
      <c r="MK186" s="2">
        <v>1314.6</v>
      </c>
      <c r="ML186" s="2">
        <v>917.9</v>
      </c>
      <c r="MM186" s="2">
        <v>902.2</v>
      </c>
      <c r="MN186" s="2">
        <v>973.6</v>
      </c>
      <c r="MO186" s="2">
        <v>943.7</v>
      </c>
      <c r="MP186" s="2">
        <v>972.5</v>
      </c>
    </row>
    <row r="187" spans="1:354" x14ac:dyDescent="0.25">
      <c r="A187" t="s">
        <v>185</v>
      </c>
      <c r="B187" s="12" t="s">
        <v>405</v>
      </c>
      <c r="C187" t="s">
        <v>218</v>
      </c>
      <c r="D187" t="str">
        <f t="shared" si="2"/>
        <v>Other retailing</v>
      </c>
      <c r="E187" s="2">
        <v>479.1</v>
      </c>
      <c r="F187" s="2">
        <v>486.1</v>
      </c>
      <c r="G187" s="2">
        <v>467.5</v>
      </c>
      <c r="H187" s="2">
        <v>491.1</v>
      </c>
      <c r="I187" s="2">
        <v>485.7</v>
      </c>
      <c r="J187" s="2">
        <v>489.9</v>
      </c>
      <c r="K187" s="2">
        <v>500.9</v>
      </c>
      <c r="L187" s="2">
        <v>531.1</v>
      </c>
      <c r="M187" s="2">
        <v>725.2</v>
      </c>
      <c r="N187" s="2">
        <v>491.4</v>
      </c>
      <c r="O187" s="2">
        <v>499.1</v>
      </c>
      <c r="P187" s="2">
        <v>538.70000000000005</v>
      </c>
      <c r="Q187" s="2">
        <v>493.8</v>
      </c>
      <c r="R187" s="2">
        <v>520.79999999999995</v>
      </c>
      <c r="S187" s="2">
        <v>507.3</v>
      </c>
      <c r="T187" s="2">
        <v>519.9</v>
      </c>
      <c r="U187" s="2">
        <v>554.20000000000005</v>
      </c>
      <c r="V187" s="2">
        <v>547.9</v>
      </c>
      <c r="W187" s="2">
        <v>553.5</v>
      </c>
      <c r="X187" s="2">
        <v>594.1</v>
      </c>
      <c r="Y187" s="2">
        <v>795.5</v>
      </c>
      <c r="Z187" s="2">
        <v>538.79999999999995</v>
      </c>
      <c r="AA187" s="2">
        <v>561.6</v>
      </c>
      <c r="AB187" s="2">
        <v>574.6</v>
      </c>
      <c r="AC187" s="2">
        <v>529.70000000000005</v>
      </c>
      <c r="AD187" s="2">
        <v>590.1</v>
      </c>
      <c r="AE187" s="2">
        <v>542.20000000000005</v>
      </c>
      <c r="AF187" s="2">
        <v>559.4</v>
      </c>
      <c r="AG187" s="2">
        <v>591.6</v>
      </c>
      <c r="AH187" s="2">
        <v>557.20000000000005</v>
      </c>
      <c r="AI187" s="2">
        <v>614.5</v>
      </c>
      <c r="AJ187" s="2">
        <v>651.79999999999995</v>
      </c>
      <c r="AK187" s="2">
        <v>820</v>
      </c>
      <c r="AL187" s="2">
        <v>598.9</v>
      </c>
      <c r="AM187" s="2">
        <v>577.9</v>
      </c>
      <c r="AN187" s="2">
        <v>599.6</v>
      </c>
      <c r="AO187" s="2">
        <v>574.6</v>
      </c>
      <c r="AP187" s="2">
        <v>639.9</v>
      </c>
      <c r="AQ187" s="2">
        <v>573.5</v>
      </c>
      <c r="AR187" s="2">
        <v>628.6</v>
      </c>
      <c r="AS187" s="2">
        <v>649.6</v>
      </c>
      <c r="AT187" s="2">
        <v>614.70000000000005</v>
      </c>
      <c r="AU187" s="2">
        <v>667</v>
      </c>
      <c r="AV187" s="2">
        <v>704.6</v>
      </c>
      <c r="AW187" s="2">
        <v>908.1</v>
      </c>
      <c r="AX187" s="2">
        <v>666.1</v>
      </c>
      <c r="AY187" s="2">
        <v>641.5</v>
      </c>
      <c r="AZ187" s="2">
        <v>636.20000000000005</v>
      </c>
      <c r="BA187" s="2">
        <v>662.4</v>
      </c>
      <c r="BB187" s="2">
        <v>709.8</v>
      </c>
      <c r="BC187" s="2">
        <v>641.79999999999995</v>
      </c>
      <c r="BD187" s="2">
        <v>692.9</v>
      </c>
      <c r="BE187" s="2">
        <v>700.8</v>
      </c>
      <c r="BF187" s="2">
        <v>698.1</v>
      </c>
      <c r="BG187" s="2">
        <v>756.7</v>
      </c>
      <c r="BH187" s="2">
        <v>750.1</v>
      </c>
      <c r="BI187" s="2">
        <v>1017</v>
      </c>
      <c r="BJ187" s="2">
        <v>726.9</v>
      </c>
      <c r="BK187" s="2">
        <v>701.3</v>
      </c>
      <c r="BL187" s="2">
        <v>716.8</v>
      </c>
      <c r="BM187" s="2">
        <v>733.9</v>
      </c>
      <c r="BN187" s="2">
        <v>764.8</v>
      </c>
      <c r="BO187" s="2">
        <v>728.4</v>
      </c>
      <c r="BP187" s="2">
        <v>779.7</v>
      </c>
      <c r="BQ187" s="2">
        <v>773.7</v>
      </c>
      <c r="BR187" s="2">
        <v>783.9</v>
      </c>
      <c r="BS187" s="2">
        <v>814.1</v>
      </c>
      <c r="BT187" s="2">
        <v>822</v>
      </c>
      <c r="BU187" s="2">
        <v>1109.5999999999999</v>
      </c>
      <c r="BV187" s="2">
        <v>757.4</v>
      </c>
      <c r="BW187" s="2">
        <v>773.5</v>
      </c>
      <c r="BX187" s="2">
        <v>818</v>
      </c>
      <c r="BY187" s="2">
        <v>753.7</v>
      </c>
      <c r="BZ187" s="2">
        <v>814.9</v>
      </c>
      <c r="CA187" s="2">
        <v>800.8</v>
      </c>
      <c r="CB187" s="2">
        <v>810.1</v>
      </c>
      <c r="CC187" s="2">
        <v>850.9</v>
      </c>
      <c r="CD187" s="2">
        <v>845.5</v>
      </c>
      <c r="CE187" s="2">
        <v>872.1</v>
      </c>
      <c r="CF187" s="2">
        <v>945</v>
      </c>
      <c r="CG187" s="2">
        <v>1321.2</v>
      </c>
      <c r="CH187" s="2">
        <v>872.7</v>
      </c>
      <c r="CI187" s="2">
        <v>832.7</v>
      </c>
      <c r="CJ187" s="2">
        <v>905.5</v>
      </c>
      <c r="CK187" s="2">
        <v>858.2</v>
      </c>
      <c r="CL187" s="2">
        <v>940.9</v>
      </c>
      <c r="CM187" s="2">
        <v>885.8</v>
      </c>
      <c r="CN187" s="2">
        <v>897.7</v>
      </c>
      <c r="CO187" s="2">
        <v>947.4</v>
      </c>
      <c r="CP187" s="2">
        <v>967.7</v>
      </c>
      <c r="CQ187" s="2">
        <v>969.8</v>
      </c>
      <c r="CR187" s="2">
        <v>1034.8</v>
      </c>
      <c r="CS187" s="2">
        <v>1415</v>
      </c>
      <c r="CT187" s="2">
        <v>965.4</v>
      </c>
      <c r="CU187" s="2">
        <v>930.4</v>
      </c>
      <c r="CV187" s="2">
        <v>990.1</v>
      </c>
      <c r="CW187" s="2">
        <v>922.4</v>
      </c>
      <c r="CX187" s="2">
        <v>1016.2</v>
      </c>
      <c r="CY187" s="2">
        <v>940.5</v>
      </c>
      <c r="CZ187" s="2">
        <v>961.2</v>
      </c>
      <c r="DA187" s="2">
        <v>1029.4000000000001</v>
      </c>
      <c r="DB187" s="2">
        <v>980.6</v>
      </c>
      <c r="DC187" s="2">
        <v>1042.9000000000001</v>
      </c>
      <c r="DD187" s="2">
        <v>1066.5999999999999</v>
      </c>
      <c r="DE187" s="2">
        <v>1373</v>
      </c>
      <c r="DF187" s="2">
        <v>946.6</v>
      </c>
      <c r="DG187" s="2">
        <v>921.3</v>
      </c>
      <c r="DH187" s="2">
        <v>975.4</v>
      </c>
      <c r="DI187" s="2">
        <v>938.5</v>
      </c>
      <c r="DJ187" s="2">
        <v>1018</v>
      </c>
      <c r="DK187" s="2">
        <v>955.1</v>
      </c>
      <c r="DL187" s="2">
        <v>1040.2</v>
      </c>
      <c r="DM187" s="2">
        <v>1058.4000000000001</v>
      </c>
      <c r="DN187" s="2">
        <v>1008.2</v>
      </c>
      <c r="DO187" s="2">
        <v>1081.9000000000001</v>
      </c>
      <c r="DP187" s="2">
        <v>1128.7</v>
      </c>
      <c r="DQ187" s="2">
        <v>1473.1</v>
      </c>
      <c r="DR187" s="2">
        <v>1043.7</v>
      </c>
      <c r="DS187" s="2">
        <v>1003.6</v>
      </c>
      <c r="DT187" s="2">
        <v>1038.9000000000001</v>
      </c>
      <c r="DU187" s="2">
        <v>1036.8</v>
      </c>
      <c r="DV187" s="2">
        <v>1048.2</v>
      </c>
      <c r="DW187" s="2">
        <v>981.7</v>
      </c>
      <c r="DX187" s="2">
        <v>1044.4000000000001</v>
      </c>
      <c r="DY187" s="2">
        <v>1021.1</v>
      </c>
      <c r="DZ187" s="2">
        <v>1077.5</v>
      </c>
      <c r="EA187" s="2">
        <v>1121.8</v>
      </c>
      <c r="EB187" s="2">
        <v>1169.8</v>
      </c>
      <c r="EC187" s="2">
        <v>1584.1</v>
      </c>
      <c r="ED187" s="2">
        <v>1030.4000000000001</v>
      </c>
      <c r="EE187" s="2">
        <v>982.5</v>
      </c>
      <c r="EF187" s="2">
        <v>1096.5999999999999</v>
      </c>
      <c r="EG187" s="2">
        <v>1061.8</v>
      </c>
      <c r="EH187" s="2">
        <v>1095.7</v>
      </c>
      <c r="EI187" s="2">
        <v>1059</v>
      </c>
      <c r="EJ187" s="2">
        <v>1095.5999999999999</v>
      </c>
      <c r="EK187" s="2">
        <v>1091.5999999999999</v>
      </c>
      <c r="EL187" s="2">
        <v>1165.8</v>
      </c>
      <c r="EM187" s="2">
        <v>1201.7</v>
      </c>
      <c r="EN187" s="2">
        <v>1285.0999999999999</v>
      </c>
      <c r="EO187" s="2">
        <v>1786</v>
      </c>
      <c r="EP187" s="2">
        <v>1127.3</v>
      </c>
      <c r="EQ187" s="2">
        <v>1100.5999999999999</v>
      </c>
      <c r="ER187" s="2">
        <v>1217.5</v>
      </c>
      <c r="ES187" s="2">
        <v>1123</v>
      </c>
      <c r="ET187" s="2">
        <v>1187.7</v>
      </c>
      <c r="EU187" s="2">
        <v>1187.9000000000001</v>
      </c>
      <c r="EV187" s="2">
        <v>1216.9000000000001</v>
      </c>
      <c r="EW187" s="2">
        <v>1261.3</v>
      </c>
      <c r="EX187" s="2">
        <v>1271.9000000000001</v>
      </c>
      <c r="EY187" s="2">
        <v>1303.5</v>
      </c>
      <c r="EZ187" s="2">
        <v>1363</v>
      </c>
      <c r="FA187" s="2">
        <v>1827.4</v>
      </c>
      <c r="FB187" s="2">
        <v>1209.3</v>
      </c>
      <c r="FC187" s="2">
        <v>1148.0999999999999</v>
      </c>
      <c r="FD187" s="2">
        <v>1266.3</v>
      </c>
      <c r="FE187" s="2">
        <v>1213.2</v>
      </c>
      <c r="FF187" s="2">
        <v>1307.7</v>
      </c>
      <c r="FG187" s="2">
        <v>1267.7</v>
      </c>
      <c r="FH187" s="2">
        <v>1302.7</v>
      </c>
      <c r="FI187" s="2">
        <v>1360</v>
      </c>
      <c r="FJ187" s="2">
        <v>1377.1</v>
      </c>
      <c r="FK187" s="2">
        <v>1365.9</v>
      </c>
      <c r="FL187" s="2">
        <v>1461.4</v>
      </c>
      <c r="FM187" s="2">
        <v>1987.4</v>
      </c>
      <c r="FN187" s="2">
        <v>1345.6</v>
      </c>
      <c r="FO187" s="2">
        <v>1279.5999999999999</v>
      </c>
      <c r="FP187" s="2">
        <v>1313.2</v>
      </c>
      <c r="FQ187" s="2">
        <v>1278.4000000000001</v>
      </c>
      <c r="FR187" s="2">
        <v>1359.2</v>
      </c>
      <c r="FS187" s="2">
        <v>1289.5</v>
      </c>
      <c r="FT187" s="2">
        <v>1338.8</v>
      </c>
      <c r="FU187" s="2">
        <v>1363.3</v>
      </c>
      <c r="FV187" s="2">
        <v>1317.4</v>
      </c>
      <c r="FW187" s="2">
        <v>1404.8</v>
      </c>
      <c r="FX187" s="2">
        <v>1463.1</v>
      </c>
      <c r="FY187" s="2">
        <v>1975.8</v>
      </c>
      <c r="FZ187" s="2">
        <v>1344.2</v>
      </c>
      <c r="GA187" s="2">
        <v>1269.3</v>
      </c>
      <c r="GB187" s="2">
        <v>1332.5</v>
      </c>
      <c r="GC187" s="2">
        <v>1364.4</v>
      </c>
      <c r="GD187" s="2">
        <v>1413.2</v>
      </c>
      <c r="GE187" s="2">
        <v>1344.5</v>
      </c>
      <c r="GF187" s="2">
        <v>1441.7</v>
      </c>
      <c r="GG187" s="2">
        <v>1443.5</v>
      </c>
      <c r="GH187" s="2">
        <v>1461.3</v>
      </c>
      <c r="GI187" s="2">
        <v>1523.2</v>
      </c>
      <c r="GJ187" s="2">
        <v>1552.9</v>
      </c>
      <c r="GK187" s="2">
        <v>2143.1</v>
      </c>
      <c r="GL187" s="2">
        <v>1437.6</v>
      </c>
      <c r="GM187" s="2">
        <v>1322.4</v>
      </c>
      <c r="GN187" s="2">
        <v>1402.3</v>
      </c>
      <c r="GO187" s="2">
        <v>1415.8</v>
      </c>
      <c r="GP187" s="2">
        <v>1432.9</v>
      </c>
      <c r="GQ187" s="2">
        <v>1409.5</v>
      </c>
      <c r="GR187" s="2">
        <v>1481.7</v>
      </c>
      <c r="GS187" s="2">
        <v>1459.4</v>
      </c>
      <c r="GT187" s="2">
        <v>1518.7</v>
      </c>
      <c r="GU187" s="2">
        <v>1567.9</v>
      </c>
      <c r="GV187" s="2">
        <v>1599.4</v>
      </c>
      <c r="GW187" s="2">
        <v>2189.6999999999998</v>
      </c>
      <c r="GX187" s="2">
        <v>1490.5</v>
      </c>
      <c r="GY187" s="2">
        <v>1389.2</v>
      </c>
      <c r="GZ187" s="2">
        <v>1542.5</v>
      </c>
      <c r="HA187" s="2">
        <v>1498.9</v>
      </c>
      <c r="HB187" s="2">
        <v>1517.9</v>
      </c>
      <c r="HC187" s="2">
        <v>1505.8</v>
      </c>
      <c r="HD187" s="2">
        <v>1581</v>
      </c>
      <c r="HE187" s="2">
        <v>1585.1</v>
      </c>
      <c r="HF187" s="2">
        <v>1627.4</v>
      </c>
      <c r="HG187" s="2">
        <v>1622.2</v>
      </c>
      <c r="HH187" s="2">
        <v>1726.2</v>
      </c>
      <c r="HI187" s="2">
        <v>2352.6999999999998</v>
      </c>
      <c r="HJ187" s="2">
        <v>1496.6</v>
      </c>
      <c r="HK187" s="2">
        <v>1462.1</v>
      </c>
      <c r="HL187" s="2">
        <v>1553</v>
      </c>
      <c r="HM187" s="2">
        <v>1482.8</v>
      </c>
      <c r="HN187" s="2">
        <v>1575.8</v>
      </c>
      <c r="HO187" s="2">
        <v>1609.6</v>
      </c>
      <c r="HP187" s="2">
        <v>1522.5</v>
      </c>
      <c r="HQ187" s="2">
        <v>1623.6</v>
      </c>
      <c r="HR187" s="2">
        <v>1642.7</v>
      </c>
      <c r="HS187" s="2">
        <v>1692.6</v>
      </c>
      <c r="HT187" s="2">
        <v>1792.5</v>
      </c>
      <c r="HU187" s="2">
        <v>2381.5</v>
      </c>
      <c r="HV187" s="2">
        <v>1641.7</v>
      </c>
      <c r="HW187" s="2">
        <v>1563.5</v>
      </c>
      <c r="HX187" s="2">
        <v>1694.1</v>
      </c>
      <c r="HY187" s="2">
        <v>1626.9</v>
      </c>
      <c r="HZ187" s="2">
        <v>1728.6</v>
      </c>
      <c r="IA187" s="2">
        <v>1674.2</v>
      </c>
      <c r="IB187" s="2">
        <v>1733.8</v>
      </c>
      <c r="IC187" s="2">
        <v>1792.2</v>
      </c>
      <c r="ID187" s="2">
        <v>1718.8</v>
      </c>
      <c r="IE187" s="2">
        <v>1829.9</v>
      </c>
      <c r="IF187" s="2">
        <v>1944.2</v>
      </c>
      <c r="IG187" s="2">
        <v>2589.6</v>
      </c>
      <c r="IH187" s="2">
        <v>1769.9</v>
      </c>
      <c r="II187" s="2">
        <v>1642.5</v>
      </c>
      <c r="IJ187" s="2">
        <v>1795</v>
      </c>
      <c r="IK187" s="2">
        <v>1778.3</v>
      </c>
      <c r="IL187" s="2">
        <v>1898.8</v>
      </c>
      <c r="IM187" s="2">
        <v>1762.1</v>
      </c>
      <c r="IN187" s="2">
        <v>1870.2</v>
      </c>
      <c r="IO187" s="2">
        <v>1946.9</v>
      </c>
      <c r="IP187" s="2">
        <v>1880.9</v>
      </c>
      <c r="IQ187" s="2">
        <v>1942</v>
      </c>
      <c r="IR187" s="2">
        <v>2047.7</v>
      </c>
      <c r="IS187" s="2">
        <v>2769.7</v>
      </c>
      <c r="IT187" s="2">
        <v>1876.5</v>
      </c>
      <c r="IU187" s="2">
        <v>1727.3</v>
      </c>
      <c r="IV187" s="2">
        <v>1839.2</v>
      </c>
      <c r="IW187" s="2">
        <v>1851.6</v>
      </c>
      <c r="IX187" s="2">
        <v>1958.4</v>
      </c>
      <c r="IY187" s="2">
        <v>1870.4</v>
      </c>
      <c r="IZ187" s="2">
        <v>2021.9</v>
      </c>
      <c r="JA187" s="2">
        <v>2045.1</v>
      </c>
      <c r="JB187" s="2">
        <v>2063.1999999999998</v>
      </c>
      <c r="JC187" s="2">
        <v>2236.1999999999998</v>
      </c>
      <c r="JD187" s="2">
        <v>2322</v>
      </c>
      <c r="JE187" s="2">
        <v>3137.1</v>
      </c>
      <c r="JF187" s="2">
        <v>2039.8</v>
      </c>
      <c r="JG187" s="2">
        <v>1942.6</v>
      </c>
      <c r="JH187" s="2">
        <v>2117.1</v>
      </c>
      <c r="JI187" s="2">
        <v>2013.5</v>
      </c>
      <c r="JJ187" s="2">
        <v>2075.5</v>
      </c>
      <c r="JK187" s="2">
        <v>2075</v>
      </c>
      <c r="JL187" s="2">
        <v>2171.6</v>
      </c>
      <c r="JM187" s="2">
        <v>2162.3000000000002</v>
      </c>
      <c r="JN187" s="2">
        <v>2221.4</v>
      </c>
      <c r="JO187" s="2">
        <v>2273.3000000000002</v>
      </c>
      <c r="JP187" s="2">
        <v>2352.9</v>
      </c>
      <c r="JQ187" s="2">
        <v>3209.8</v>
      </c>
      <c r="JR187" s="2">
        <v>2074.6999999999998</v>
      </c>
      <c r="JS187" s="2">
        <v>1979.9</v>
      </c>
      <c r="JT187" s="2">
        <v>2117.9</v>
      </c>
      <c r="JU187" s="2">
        <v>2060.3000000000002</v>
      </c>
      <c r="JV187" s="2">
        <v>2098.1999999999998</v>
      </c>
      <c r="JW187" s="2">
        <v>2074.5</v>
      </c>
      <c r="JX187" s="2">
        <v>2090</v>
      </c>
      <c r="JY187" s="2">
        <v>2125.1</v>
      </c>
      <c r="JZ187" s="2">
        <v>2094.3000000000002</v>
      </c>
      <c r="KA187" s="2">
        <v>2142.3000000000002</v>
      </c>
      <c r="KB187" s="2">
        <v>2290.4</v>
      </c>
      <c r="KC187" s="2">
        <v>3136.2</v>
      </c>
      <c r="KD187" s="2">
        <v>2068.4</v>
      </c>
      <c r="KE187" s="2">
        <v>1962.4</v>
      </c>
      <c r="KF187" s="2">
        <v>2149.1</v>
      </c>
      <c r="KG187" s="2">
        <v>2070.1999999999998</v>
      </c>
      <c r="KH187" s="2">
        <v>2177.8000000000002</v>
      </c>
      <c r="KI187" s="2">
        <v>2167.3000000000002</v>
      </c>
      <c r="KJ187" s="2">
        <v>2161.5</v>
      </c>
      <c r="KK187" s="2">
        <v>2275.9</v>
      </c>
      <c r="KL187" s="2">
        <v>2213.6</v>
      </c>
      <c r="KM187" s="2">
        <v>2319.4</v>
      </c>
      <c r="KN187" s="2">
        <v>2473.4</v>
      </c>
      <c r="KO187" s="2">
        <v>3306.8</v>
      </c>
      <c r="KP187" s="2">
        <v>2165.5</v>
      </c>
      <c r="KQ187" s="2">
        <v>2044</v>
      </c>
      <c r="KR187" s="2">
        <v>2279.5</v>
      </c>
      <c r="KS187" s="2">
        <v>2108.5</v>
      </c>
      <c r="KT187" s="2">
        <v>2228.1</v>
      </c>
      <c r="KU187" s="2">
        <v>2180.3000000000002</v>
      </c>
      <c r="KV187" s="2">
        <v>2284.1999999999998</v>
      </c>
      <c r="KW187" s="2">
        <v>2386.6</v>
      </c>
      <c r="KX187" s="2">
        <v>2321</v>
      </c>
      <c r="KY187" s="2">
        <v>2535.3000000000002</v>
      </c>
      <c r="KZ187" s="2">
        <v>2692.3</v>
      </c>
      <c r="LA187" s="2">
        <v>3582.4</v>
      </c>
      <c r="LB187" s="2">
        <v>2437.1</v>
      </c>
      <c r="LC187" s="2">
        <v>2355.5</v>
      </c>
      <c r="LD187" s="2">
        <v>2414.5</v>
      </c>
      <c r="LE187" s="2">
        <v>2390.5</v>
      </c>
      <c r="LF187" s="2">
        <v>2530.9</v>
      </c>
      <c r="LG187" s="2">
        <v>2378.4</v>
      </c>
      <c r="LH187" s="2">
        <v>2521.6999999999998</v>
      </c>
      <c r="LI187" s="2">
        <v>2540</v>
      </c>
      <c r="LJ187" s="2">
        <v>2485.9</v>
      </c>
      <c r="LK187" s="2">
        <v>2668.9</v>
      </c>
      <c r="LL187" s="2">
        <v>2740</v>
      </c>
      <c r="LM187" s="2">
        <v>3816.6</v>
      </c>
      <c r="LN187" s="2">
        <v>2525.9</v>
      </c>
      <c r="LO187" s="2">
        <v>2349.1</v>
      </c>
      <c r="LP187" s="2">
        <v>2585.3000000000002</v>
      </c>
      <c r="LQ187" s="2">
        <v>2519</v>
      </c>
      <c r="LR187" s="2">
        <v>2624.2</v>
      </c>
      <c r="LS187" s="2">
        <v>2551.6</v>
      </c>
      <c r="LT187" s="2">
        <v>2682.3</v>
      </c>
      <c r="LU187" s="2">
        <v>2595.8000000000002</v>
      </c>
      <c r="LV187" s="2">
        <v>2620.5</v>
      </c>
      <c r="LW187" s="2">
        <v>2774.5</v>
      </c>
      <c r="LX187" s="2">
        <v>2847</v>
      </c>
      <c r="LY187" s="2">
        <v>3812.3</v>
      </c>
      <c r="LZ187" s="2">
        <v>2596.4</v>
      </c>
      <c r="MA187" s="2">
        <v>2420.4</v>
      </c>
      <c r="MB187" s="2">
        <v>2702.6</v>
      </c>
      <c r="MC187" s="2">
        <v>2542</v>
      </c>
      <c r="MD187" s="2">
        <v>2624.2</v>
      </c>
      <c r="ME187" s="2">
        <v>2594.4</v>
      </c>
      <c r="MF187" s="2">
        <v>2752.7</v>
      </c>
      <c r="MG187" s="2">
        <v>2789</v>
      </c>
      <c r="MH187" s="2">
        <v>2794.4</v>
      </c>
      <c r="MI187" s="2">
        <v>2837</v>
      </c>
      <c r="MJ187" s="2">
        <v>2978.8</v>
      </c>
      <c r="MK187" s="2">
        <v>3919.5</v>
      </c>
      <c r="ML187" s="2">
        <v>2670.9</v>
      </c>
      <c r="MM187" s="2">
        <v>2541.5</v>
      </c>
      <c r="MN187" s="2">
        <v>2810</v>
      </c>
      <c r="MO187" s="2">
        <v>2722.7</v>
      </c>
      <c r="MP187" s="2">
        <v>2770.9</v>
      </c>
    </row>
    <row r="188" spans="1:354" x14ac:dyDescent="0.25">
      <c r="A188" t="s">
        <v>186</v>
      </c>
      <c r="B188" s="12" t="s">
        <v>406</v>
      </c>
      <c r="C188" t="s">
        <v>218</v>
      </c>
      <c r="D188" t="str">
        <f t="shared" si="2"/>
        <v>Cafes, restaurants &amp; catering services</v>
      </c>
      <c r="E188" s="2">
        <v>146.30000000000001</v>
      </c>
      <c r="F188" s="2">
        <v>145.5</v>
      </c>
      <c r="G188" s="2">
        <v>140.19999999999999</v>
      </c>
      <c r="H188" s="2">
        <v>146.5</v>
      </c>
      <c r="I188" s="2">
        <v>138.80000000000001</v>
      </c>
      <c r="J188" s="2">
        <v>144.30000000000001</v>
      </c>
      <c r="K188" s="2">
        <v>146.6</v>
      </c>
      <c r="L188" s="2">
        <v>159.30000000000001</v>
      </c>
      <c r="M188" s="2">
        <v>192.6</v>
      </c>
      <c r="N188" s="2">
        <v>141.80000000000001</v>
      </c>
      <c r="O188" s="2">
        <v>143.69999999999999</v>
      </c>
      <c r="P188" s="2">
        <v>151.9</v>
      </c>
      <c r="Q188" s="2">
        <v>153</v>
      </c>
      <c r="R188" s="2">
        <v>153.19999999999999</v>
      </c>
      <c r="S188" s="2">
        <v>150.69999999999999</v>
      </c>
      <c r="T188" s="2">
        <v>154.69999999999999</v>
      </c>
      <c r="U188" s="2">
        <v>160.80000000000001</v>
      </c>
      <c r="V188" s="2">
        <v>162</v>
      </c>
      <c r="W188" s="2">
        <v>163.1</v>
      </c>
      <c r="X188" s="2">
        <v>175.3</v>
      </c>
      <c r="Y188" s="2">
        <v>216.3</v>
      </c>
      <c r="Z188" s="2">
        <v>152.69999999999999</v>
      </c>
      <c r="AA188" s="2">
        <v>154.1</v>
      </c>
      <c r="AB188" s="2">
        <v>166.3</v>
      </c>
      <c r="AC188" s="2">
        <v>164.7</v>
      </c>
      <c r="AD188" s="2">
        <v>182.7</v>
      </c>
      <c r="AE188" s="2">
        <v>165.1</v>
      </c>
      <c r="AF188" s="2">
        <v>169.5</v>
      </c>
      <c r="AG188" s="2">
        <v>180.2</v>
      </c>
      <c r="AH188" s="2">
        <v>168.8</v>
      </c>
      <c r="AI188" s="2">
        <v>186.4</v>
      </c>
      <c r="AJ188" s="2">
        <v>191.7</v>
      </c>
      <c r="AK188" s="2">
        <v>225.4</v>
      </c>
      <c r="AL188" s="2">
        <v>176.3</v>
      </c>
      <c r="AM188" s="2">
        <v>169.3</v>
      </c>
      <c r="AN188" s="2">
        <v>182.3</v>
      </c>
      <c r="AO188" s="2">
        <v>183.1</v>
      </c>
      <c r="AP188" s="2">
        <v>202.8</v>
      </c>
      <c r="AQ188" s="2">
        <v>181.7</v>
      </c>
      <c r="AR188" s="2">
        <v>204.2</v>
      </c>
      <c r="AS188" s="2">
        <v>210.5</v>
      </c>
      <c r="AT188" s="2">
        <v>201.2</v>
      </c>
      <c r="AU188" s="2">
        <v>225</v>
      </c>
      <c r="AV188" s="2">
        <v>228.9</v>
      </c>
      <c r="AW188" s="2">
        <v>267.89999999999998</v>
      </c>
      <c r="AX188" s="2">
        <v>216.6</v>
      </c>
      <c r="AY188" s="2">
        <v>200</v>
      </c>
      <c r="AZ188" s="2">
        <v>210.3</v>
      </c>
      <c r="BA188" s="2">
        <v>227.4</v>
      </c>
      <c r="BB188" s="2">
        <v>250.3</v>
      </c>
      <c r="BC188" s="2">
        <v>219.9</v>
      </c>
      <c r="BD188" s="2">
        <v>248.2</v>
      </c>
      <c r="BE188" s="2">
        <v>246.7</v>
      </c>
      <c r="BF188" s="2">
        <v>249</v>
      </c>
      <c r="BG188" s="2">
        <v>266.5</v>
      </c>
      <c r="BH188" s="2">
        <v>259.3</v>
      </c>
      <c r="BI188" s="2">
        <v>323.2</v>
      </c>
      <c r="BJ188" s="2">
        <v>245.8</v>
      </c>
      <c r="BK188" s="2">
        <v>228.2</v>
      </c>
      <c r="BL188" s="2">
        <v>243.5</v>
      </c>
      <c r="BM188" s="2">
        <v>254.3</v>
      </c>
      <c r="BN188" s="2">
        <v>259.60000000000002</v>
      </c>
      <c r="BO188" s="2">
        <v>243.9</v>
      </c>
      <c r="BP188" s="2">
        <v>267.5</v>
      </c>
      <c r="BQ188" s="2">
        <v>260.89999999999998</v>
      </c>
      <c r="BR188" s="2">
        <v>264.3</v>
      </c>
      <c r="BS188" s="2">
        <v>278.2</v>
      </c>
      <c r="BT188" s="2">
        <v>282.10000000000002</v>
      </c>
      <c r="BU188" s="2">
        <v>359.1</v>
      </c>
      <c r="BV188" s="2">
        <v>255</v>
      </c>
      <c r="BW188" s="2">
        <v>259.8</v>
      </c>
      <c r="BX188" s="2">
        <v>277.89999999999998</v>
      </c>
      <c r="BY188" s="2">
        <v>268.39999999999998</v>
      </c>
      <c r="BZ188" s="2">
        <v>283.10000000000002</v>
      </c>
      <c r="CA188" s="2">
        <v>288.39999999999998</v>
      </c>
      <c r="CB188" s="2">
        <v>309.60000000000002</v>
      </c>
      <c r="CC188" s="2">
        <v>306.10000000000002</v>
      </c>
      <c r="CD188" s="2">
        <v>296.2</v>
      </c>
      <c r="CE188" s="2">
        <v>302.7</v>
      </c>
      <c r="CF188" s="2">
        <v>309.39999999999998</v>
      </c>
      <c r="CG188" s="2">
        <v>381.1</v>
      </c>
      <c r="CH188" s="2">
        <v>353.9</v>
      </c>
      <c r="CI188" s="2">
        <v>317.5</v>
      </c>
      <c r="CJ188" s="2">
        <v>347.3</v>
      </c>
      <c r="CK188" s="2">
        <v>335.8</v>
      </c>
      <c r="CL188" s="2">
        <v>345.7</v>
      </c>
      <c r="CM188" s="2">
        <v>352.7</v>
      </c>
      <c r="CN188" s="2">
        <v>370.4</v>
      </c>
      <c r="CO188" s="2">
        <v>368.4</v>
      </c>
      <c r="CP188" s="2">
        <v>379</v>
      </c>
      <c r="CQ188" s="2">
        <v>379.8</v>
      </c>
      <c r="CR188" s="2">
        <v>391.7</v>
      </c>
      <c r="CS188" s="2">
        <v>488.8</v>
      </c>
      <c r="CT188" s="2">
        <v>411.2</v>
      </c>
      <c r="CU188" s="2">
        <v>372.4</v>
      </c>
      <c r="CV188" s="2">
        <v>416.4</v>
      </c>
      <c r="CW188" s="2">
        <v>391.5</v>
      </c>
      <c r="CX188" s="2">
        <v>394.5</v>
      </c>
      <c r="CY188" s="2">
        <v>377.3</v>
      </c>
      <c r="CZ188" s="2">
        <v>392.5</v>
      </c>
      <c r="DA188" s="2">
        <v>398.4</v>
      </c>
      <c r="DB188" s="2">
        <v>411.8</v>
      </c>
      <c r="DC188" s="2">
        <v>406.5</v>
      </c>
      <c r="DD188" s="2">
        <v>423.6</v>
      </c>
      <c r="DE188" s="2">
        <v>463.3</v>
      </c>
      <c r="DF188" s="2">
        <v>412.1</v>
      </c>
      <c r="DG188" s="2">
        <v>372.4</v>
      </c>
      <c r="DH188" s="2">
        <v>384.3</v>
      </c>
      <c r="DI188" s="2">
        <v>380</v>
      </c>
      <c r="DJ188" s="2">
        <v>397.7</v>
      </c>
      <c r="DK188" s="2">
        <v>378.4</v>
      </c>
      <c r="DL188" s="2">
        <v>397.5</v>
      </c>
      <c r="DM188" s="2">
        <v>409.1</v>
      </c>
      <c r="DN188" s="2">
        <v>443</v>
      </c>
      <c r="DO188" s="2">
        <v>472.6</v>
      </c>
      <c r="DP188" s="2">
        <v>483</v>
      </c>
      <c r="DQ188" s="2">
        <v>520.29999999999995</v>
      </c>
      <c r="DR188" s="2">
        <v>446.8</v>
      </c>
      <c r="DS188" s="2">
        <v>406.4</v>
      </c>
      <c r="DT188" s="2">
        <v>451.9</v>
      </c>
      <c r="DU188" s="2">
        <v>451.4</v>
      </c>
      <c r="DV188" s="2">
        <v>450.3</v>
      </c>
      <c r="DW188" s="2">
        <v>430.3</v>
      </c>
      <c r="DX188" s="2">
        <v>442</v>
      </c>
      <c r="DY188" s="2">
        <v>428.8</v>
      </c>
      <c r="DZ188" s="2">
        <v>449.6</v>
      </c>
      <c r="EA188" s="2">
        <v>457.9</v>
      </c>
      <c r="EB188" s="2">
        <v>457.9</v>
      </c>
      <c r="EC188" s="2">
        <v>539.9</v>
      </c>
      <c r="ED188" s="2">
        <v>439.5</v>
      </c>
      <c r="EE188" s="2">
        <v>413</v>
      </c>
      <c r="EF188" s="2">
        <v>435.2</v>
      </c>
      <c r="EG188" s="2">
        <v>424.1</v>
      </c>
      <c r="EH188" s="2">
        <v>429.1</v>
      </c>
      <c r="EI188" s="2">
        <v>406.2</v>
      </c>
      <c r="EJ188" s="2">
        <v>441</v>
      </c>
      <c r="EK188" s="2">
        <v>425.9</v>
      </c>
      <c r="EL188" s="2">
        <v>450.9</v>
      </c>
      <c r="EM188" s="2">
        <v>468.3</v>
      </c>
      <c r="EN188" s="2">
        <v>490</v>
      </c>
      <c r="EO188" s="2">
        <v>577.79999999999995</v>
      </c>
      <c r="EP188" s="2">
        <v>474.7</v>
      </c>
      <c r="EQ188" s="2">
        <v>448.8</v>
      </c>
      <c r="ER188" s="2">
        <v>506</v>
      </c>
      <c r="ES188" s="2">
        <v>473.9</v>
      </c>
      <c r="ET188" s="2">
        <v>470.8</v>
      </c>
      <c r="EU188" s="2">
        <v>463.7</v>
      </c>
      <c r="EV188" s="2">
        <v>517.6</v>
      </c>
      <c r="EW188" s="2">
        <v>523.79999999999995</v>
      </c>
      <c r="EX188" s="2">
        <v>535.29999999999995</v>
      </c>
      <c r="EY188" s="2">
        <v>539.29999999999995</v>
      </c>
      <c r="EZ188" s="2">
        <v>550.29999999999995</v>
      </c>
      <c r="FA188" s="2">
        <v>615.4</v>
      </c>
      <c r="FB188" s="2">
        <v>532.4</v>
      </c>
      <c r="FC188" s="2">
        <v>496.3</v>
      </c>
      <c r="FD188" s="2">
        <v>553.79999999999995</v>
      </c>
      <c r="FE188" s="2">
        <v>526.29999999999995</v>
      </c>
      <c r="FF188" s="2">
        <v>544.1</v>
      </c>
      <c r="FG188" s="2">
        <v>514.29999999999995</v>
      </c>
      <c r="FH188" s="2">
        <v>538.9</v>
      </c>
      <c r="FI188" s="2">
        <v>540.6</v>
      </c>
      <c r="FJ188" s="2">
        <v>557.20000000000005</v>
      </c>
      <c r="FK188" s="2">
        <v>570.4</v>
      </c>
      <c r="FL188" s="2">
        <v>597.20000000000005</v>
      </c>
      <c r="FM188" s="2">
        <v>678.5</v>
      </c>
      <c r="FN188" s="2">
        <v>574</v>
      </c>
      <c r="FO188" s="2">
        <v>543.1</v>
      </c>
      <c r="FP188" s="2">
        <v>564.5</v>
      </c>
      <c r="FQ188" s="2">
        <v>561.70000000000005</v>
      </c>
      <c r="FR188" s="2">
        <v>546.79999999999995</v>
      </c>
      <c r="FS188" s="2">
        <v>535.79999999999995</v>
      </c>
      <c r="FT188" s="2">
        <v>545.6</v>
      </c>
      <c r="FU188" s="2">
        <v>549.6</v>
      </c>
      <c r="FV188" s="2">
        <v>528.79999999999995</v>
      </c>
      <c r="FW188" s="2">
        <v>540.70000000000005</v>
      </c>
      <c r="FX188" s="2">
        <v>541.29999999999995</v>
      </c>
      <c r="FY188" s="2">
        <v>602.5</v>
      </c>
      <c r="FZ188" s="2">
        <v>549.20000000000005</v>
      </c>
      <c r="GA188" s="2">
        <v>504.7</v>
      </c>
      <c r="GB188" s="2">
        <v>546.5</v>
      </c>
      <c r="GC188" s="2">
        <v>546.9</v>
      </c>
      <c r="GD188" s="2">
        <v>557.4</v>
      </c>
      <c r="GE188" s="2">
        <v>524.5</v>
      </c>
      <c r="GF188" s="2">
        <v>560.20000000000005</v>
      </c>
      <c r="GG188" s="2">
        <v>579</v>
      </c>
      <c r="GH188" s="2">
        <v>558.70000000000005</v>
      </c>
      <c r="GI188" s="2">
        <v>586.1</v>
      </c>
      <c r="GJ188" s="2">
        <v>583.9</v>
      </c>
      <c r="GK188" s="2">
        <v>650.9</v>
      </c>
      <c r="GL188" s="2">
        <v>557.79999999999995</v>
      </c>
      <c r="GM188" s="2">
        <v>486.8</v>
      </c>
      <c r="GN188" s="2">
        <v>544.9</v>
      </c>
      <c r="GO188" s="2">
        <v>546.5</v>
      </c>
      <c r="GP188" s="2">
        <v>581.79999999999995</v>
      </c>
      <c r="GQ188" s="2">
        <v>544.6</v>
      </c>
      <c r="GR188" s="2">
        <v>596.29999999999995</v>
      </c>
      <c r="GS188" s="2">
        <v>595.79999999999995</v>
      </c>
      <c r="GT188" s="2">
        <v>599.5</v>
      </c>
      <c r="GU188" s="2">
        <v>667.4</v>
      </c>
      <c r="GV188" s="2">
        <v>646</v>
      </c>
      <c r="GW188" s="2">
        <v>706.7</v>
      </c>
      <c r="GX188" s="2">
        <v>665.7</v>
      </c>
      <c r="GY188" s="2">
        <v>614.5</v>
      </c>
      <c r="GZ188" s="2">
        <v>687.3</v>
      </c>
      <c r="HA188" s="2">
        <v>704.6</v>
      </c>
      <c r="HB188" s="2">
        <v>738.7</v>
      </c>
      <c r="HC188" s="2">
        <v>679.4</v>
      </c>
      <c r="HD188" s="2">
        <v>685.8</v>
      </c>
      <c r="HE188" s="2">
        <v>692.6</v>
      </c>
      <c r="HF188" s="2">
        <v>714.3</v>
      </c>
      <c r="HG188" s="2">
        <v>749.1</v>
      </c>
      <c r="HH188" s="2">
        <v>752.9</v>
      </c>
      <c r="HI188" s="2">
        <v>864.2</v>
      </c>
      <c r="HJ188" s="2">
        <v>737.6</v>
      </c>
      <c r="HK188" s="2">
        <v>713.4</v>
      </c>
      <c r="HL188" s="2">
        <v>785.1</v>
      </c>
      <c r="HM188" s="2">
        <v>713.4</v>
      </c>
      <c r="HN188" s="2">
        <v>742.7</v>
      </c>
      <c r="HO188" s="2">
        <v>742.5</v>
      </c>
      <c r="HP188" s="2">
        <v>752.3</v>
      </c>
      <c r="HQ188" s="2">
        <v>766.2</v>
      </c>
      <c r="HR188" s="2">
        <v>854.9</v>
      </c>
      <c r="HS188" s="2">
        <v>840.4</v>
      </c>
      <c r="HT188" s="2">
        <v>815</v>
      </c>
      <c r="HU188" s="2">
        <v>889</v>
      </c>
      <c r="HV188" s="2">
        <v>830.2</v>
      </c>
      <c r="HW188" s="2">
        <v>770.2</v>
      </c>
      <c r="HX188" s="2">
        <v>878.9</v>
      </c>
      <c r="HY188" s="2">
        <v>833.8</v>
      </c>
      <c r="HZ188" s="2">
        <v>847</v>
      </c>
      <c r="IA188" s="2">
        <v>800.6</v>
      </c>
      <c r="IB188" s="2">
        <v>857.1</v>
      </c>
      <c r="IC188" s="2">
        <v>882.7</v>
      </c>
      <c r="ID188" s="2">
        <v>824</v>
      </c>
      <c r="IE188" s="2">
        <v>847.6</v>
      </c>
      <c r="IF188" s="2">
        <v>855.3</v>
      </c>
      <c r="IG188" s="2">
        <v>930</v>
      </c>
      <c r="IH188" s="2">
        <v>806.7</v>
      </c>
      <c r="II188" s="2">
        <v>753.2</v>
      </c>
      <c r="IJ188" s="2">
        <v>832.2</v>
      </c>
      <c r="IK188" s="2">
        <v>810.3</v>
      </c>
      <c r="IL188" s="2">
        <v>829.4</v>
      </c>
      <c r="IM188" s="2">
        <v>791.3</v>
      </c>
      <c r="IN188" s="2">
        <v>856.7</v>
      </c>
      <c r="IO188" s="2">
        <v>896.1</v>
      </c>
      <c r="IP188" s="2">
        <v>845</v>
      </c>
      <c r="IQ188" s="2">
        <v>863.6</v>
      </c>
      <c r="IR188" s="2">
        <v>895</v>
      </c>
      <c r="IS188" s="2">
        <v>1001.3</v>
      </c>
      <c r="IT188" s="2">
        <v>905</v>
      </c>
      <c r="IU188" s="2">
        <v>820.6</v>
      </c>
      <c r="IV188" s="2">
        <v>909.8</v>
      </c>
      <c r="IW188" s="2">
        <v>885.8</v>
      </c>
      <c r="IX188" s="2">
        <v>933.8</v>
      </c>
      <c r="IY188" s="2">
        <v>852.4</v>
      </c>
      <c r="IZ188" s="2">
        <v>953.3</v>
      </c>
      <c r="JA188" s="2">
        <v>995.5</v>
      </c>
      <c r="JB188" s="2">
        <v>984.1</v>
      </c>
      <c r="JC188" s="2">
        <v>1104.7</v>
      </c>
      <c r="JD188" s="2">
        <v>1091.9000000000001</v>
      </c>
      <c r="JE188" s="2">
        <v>1226.8</v>
      </c>
      <c r="JF188" s="2">
        <v>1092</v>
      </c>
      <c r="JG188" s="2">
        <v>1043.8</v>
      </c>
      <c r="JH188" s="2">
        <v>1128.7</v>
      </c>
      <c r="JI188" s="2">
        <v>1085.2</v>
      </c>
      <c r="JJ188" s="2">
        <v>1077.5</v>
      </c>
      <c r="JK188" s="2">
        <v>1010.2</v>
      </c>
      <c r="JL188" s="2">
        <v>1066.3</v>
      </c>
      <c r="JM188" s="2">
        <v>1062.7</v>
      </c>
      <c r="JN188" s="2">
        <v>1113.5</v>
      </c>
      <c r="JO188" s="2">
        <v>1105.0999999999999</v>
      </c>
      <c r="JP188" s="2">
        <v>1071.2</v>
      </c>
      <c r="JQ188" s="2">
        <v>1198.4000000000001</v>
      </c>
      <c r="JR188" s="2">
        <v>1003.2</v>
      </c>
      <c r="JS188" s="2">
        <v>947.5</v>
      </c>
      <c r="JT188" s="2">
        <v>1009.7</v>
      </c>
      <c r="JU188" s="2">
        <v>1016.2</v>
      </c>
      <c r="JV188" s="2">
        <v>1004.2</v>
      </c>
      <c r="JW188" s="2">
        <v>989.7</v>
      </c>
      <c r="JX188" s="2">
        <v>1033.8</v>
      </c>
      <c r="JY188" s="2">
        <v>1006.5</v>
      </c>
      <c r="JZ188" s="2">
        <v>1040.2</v>
      </c>
      <c r="KA188" s="2">
        <v>1129.3</v>
      </c>
      <c r="KB188" s="2">
        <v>1134.5</v>
      </c>
      <c r="KC188" s="2">
        <v>1243.4000000000001</v>
      </c>
      <c r="KD188" s="2">
        <v>1079.5</v>
      </c>
      <c r="KE188" s="2">
        <v>1018.1</v>
      </c>
      <c r="KF188" s="2">
        <v>1165.0999999999999</v>
      </c>
      <c r="KG188" s="2">
        <v>1135</v>
      </c>
      <c r="KH188" s="2">
        <v>1185.2</v>
      </c>
      <c r="KI188" s="2">
        <v>1126.4000000000001</v>
      </c>
      <c r="KJ188" s="2">
        <v>1170.9000000000001</v>
      </c>
      <c r="KK188" s="2">
        <v>1191.0999999999999</v>
      </c>
      <c r="KL188" s="2">
        <v>1193.5</v>
      </c>
      <c r="KM188" s="2">
        <v>1255.5</v>
      </c>
      <c r="KN188" s="2">
        <v>1262.5</v>
      </c>
      <c r="KO188" s="2">
        <v>1393.5</v>
      </c>
      <c r="KP188" s="2">
        <v>1227.7</v>
      </c>
      <c r="KQ188" s="2">
        <v>1158.7</v>
      </c>
      <c r="KR188" s="2">
        <v>1310.9</v>
      </c>
      <c r="KS188" s="2">
        <v>1259.2</v>
      </c>
      <c r="KT188" s="2">
        <v>1263.8</v>
      </c>
      <c r="KU188" s="2">
        <v>1241.0999999999999</v>
      </c>
      <c r="KV188" s="2">
        <v>1242.2</v>
      </c>
      <c r="KW188" s="2">
        <v>1306.0999999999999</v>
      </c>
      <c r="KX188" s="2">
        <v>1261.8</v>
      </c>
      <c r="KY188" s="2">
        <v>1334.9</v>
      </c>
      <c r="KZ188" s="2">
        <v>1371.1</v>
      </c>
      <c r="LA188" s="2">
        <v>1493.2</v>
      </c>
      <c r="LB188" s="2">
        <v>1246.9000000000001</v>
      </c>
      <c r="LC188" s="2">
        <v>1210.9000000000001</v>
      </c>
      <c r="LD188" s="2">
        <v>1243.7</v>
      </c>
      <c r="LE188" s="2">
        <v>1221.5999999999999</v>
      </c>
      <c r="LF188" s="2">
        <v>1232.9000000000001</v>
      </c>
      <c r="LG188" s="2">
        <v>1176.4000000000001</v>
      </c>
      <c r="LH188" s="2">
        <v>1214.0999999999999</v>
      </c>
      <c r="LI188" s="2">
        <v>1237.9000000000001</v>
      </c>
      <c r="LJ188" s="2">
        <v>1187.7</v>
      </c>
      <c r="LK188" s="2">
        <v>1289.0999999999999</v>
      </c>
      <c r="LL188" s="2">
        <v>1255.4000000000001</v>
      </c>
      <c r="LM188" s="2">
        <v>1403.1</v>
      </c>
      <c r="LN188" s="2">
        <v>1295.0999999999999</v>
      </c>
      <c r="LO188" s="2">
        <v>1158.8</v>
      </c>
      <c r="LP188" s="2">
        <v>1282</v>
      </c>
      <c r="LQ188" s="2">
        <v>1287.8</v>
      </c>
      <c r="LR188" s="2">
        <v>1346.1</v>
      </c>
      <c r="LS188" s="2">
        <v>1256.4000000000001</v>
      </c>
      <c r="LT188" s="2">
        <v>1313.1</v>
      </c>
      <c r="LU188" s="2">
        <v>1329.5</v>
      </c>
      <c r="LV188" s="2">
        <v>1311.8</v>
      </c>
      <c r="LW188" s="2">
        <v>1426.1</v>
      </c>
      <c r="LX188" s="2">
        <v>1438.5</v>
      </c>
      <c r="LY188" s="2">
        <v>1611.4</v>
      </c>
      <c r="LZ188" s="2">
        <v>1341.9</v>
      </c>
      <c r="MA188" s="2">
        <v>1296.5999999999999</v>
      </c>
      <c r="MB188" s="2">
        <v>1470.6</v>
      </c>
      <c r="MC188" s="2">
        <v>1384.8</v>
      </c>
      <c r="MD188" s="2">
        <v>1418.7</v>
      </c>
      <c r="ME188" s="2">
        <v>1351</v>
      </c>
      <c r="MF188" s="2">
        <v>1542.9</v>
      </c>
      <c r="MG188" s="2">
        <v>1587.1</v>
      </c>
      <c r="MH188" s="2">
        <v>1547.4</v>
      </c>
      <c r="MI188" s="2">
        <v>1506.4</v>
      </c>
      <c r="MJ188" s="2">
        <v>1500.1</v>
      </c>
      <c r="MK188" s="2">
        <v>1696.6</v>
      </c>
      <c r="ML188" s="2">
        <v>1419.8</v>
      </c>
      <c r="MM188" s="2">
        <v>1339.5</v>
      </c>
      <c r="MN188" s="2">
        <v>1482.8</v>
      </c>
      <c r="MO188" s="2">
        <v>1443.7</v>
      </c>
      <c r="MP188" s="2">
        <v>1459.9</v>
      </c>
    </row>
    <row r="189" spans="1:354" x14ac:dyDescent="0.25">
      <c r="A189" t="s">
        <v>187</v>
      </c>
      <c r="B189" s="12" t="s">
        <v>407</v>
      </c>
      <c r="C189" t="s">
        <v>218</v>
      </c>
      <c r="D189" t="str">
        <f t="shared" si="2"/>
        <v>Takeaway food services</v>
      </c>
      <c r="E189" s="2">
        <v>196.1</v>
      </c>
      <c r="F189" s="2">
        <v>196.6</v>
      </c>
      <c r="G189" s="2">
        <v>188.5</v>
      </c>
      <c r="H189" s="2">
        <v>192</v>
      </c>
      <c r="I189" s="2">
        <v>192.7</v>
      </c>
      <c r="J189" s="2">
        <v>197.6</v>
      </c>
      <c r="K189" s="2">
        <v>211.9</v>
      </c>
      <c r="L189" s="2">
        <v>215.4</v>
      </c>
      <c r="M189" s="2">
        <v>240.5</v>
      </c>
      <c r="N189" s="2">
        <v>226.9</v>
      </c>
      <c r="O189" s="2">
        <v>204.4</v>
      </c>
      <c r="P189" s="2">
        <v>213.9</v>
      </c>
      <c r="Q189" s="2">
        <v>198.1</v>
      </c>
      <c r="R189" s="2">
        <v>207.4</v>
      </c>
      <c r="S189" s="2">
        <v>196.4</v>
      </c>
      <c r="T189" s="2">
        <v>209.8</v>
      </c>
      <c r="U189" s="2">
        <v>215.2</v>
      </c>
      <c r="V189" s="2">
        <v>215.6</v>
      </c>
      <c r="W189" s="2">
        <v>211</v>
      </c>
      <c r="X189" s="2">
        <v>215.3</v>
      </c>
      <c r="Y189" s="2">
        <v>242.7</v>
      </c>
      <c r="Z189" s="2">
        <v>236</v>
      </c>
      <c r="AA189" s="2">
        <v>223</v>
      </c>
      <c r="AB189" s="2">
        <v>231.4</v>
      </c>
      <c r="AC189" s="2">
        <v>218.5</v>
      </c>
      <c r="AD189" s="2">
        <v>231.3</v>
      </c>
      <c r="AE189" s="2">
        <v>216.5</v>
      </c>
      <c r="AF189" s="2">
        <v>223.5</v>
      </c>
      <c r="AG189" s="2">
        <v>228.8</v>
      </c>
      <c r="AH189" s="2">
        <v>226</v>
      </c>
      <c r="AI189" s="2">
        <v>238.1</v>
      </c>
      <c r="AJ189" s="2">
        <v>244.9</v>
      </c>
      <c r="AK189" s="2">
        <v>262.8</v>
      </c>
      <c r="AL189" s="2">
        <v>249.3</v>
      </c>
      <c r="AM189" s="2">
        <v>222.5</v>
      </c>
      <c r="AN189" s="2">
        <v>233.8</v>
      </c>
      <c r="AO189" s="2">
        <v>236.8</v>
      </c>
      <c r="AP189" s="2">
        <v>243.4</v>
      </c>
      <c r="AQ189" s="2">
        <v>225.1</v>
      </c>
      <c r="AR189" s="2">
        <v>244.3</v>
      </c>
      <c r="AS189" s="2">
        <v>255.5</v>
      </c>
      <c r="AT189" s="2">
        <v>254</v>
      </c>
      <c r="AU189" s="2">
        <v>268.60000000000002</v>
      </c>
      <c r="AV189" s="2">
        <v>276.7</v>
      </c>
      <c r="AW189" s="2">
        <v>296</v>
      </c>
      <c r="AX189" s="2">
        <v>287.7</v>
      </c>
      <c r="AY189" s="2">
        <v>252.9</v>
      </c>
      <c r="AZ189" s="2">
        <v>270</v>
      </c>
      <c r="BA189" s="2">
        <v>269.89999999999998</v>
      </c>
      <c r="BB189" s="2">
        <v>280.5</v>
      </c>
      <c r="BC189" s="2">
        <v>264.89999999999998</v>
      </c>
      <c r="BD189" s="2">
        <v>278</v>
      </c>
      <c r="BE189" s="2">
        <v>291.7</v>
      </c>
      <c r="BF189" s="2">
        <v>288.39999999999998</v>
      </c>
      <c r="BG189" s="2">
        <v>303.89999999999998</v>
      </c>
      <c r="BH189" s="2">
        <v>304.5</v>
      </c>
      <c r="BI189" s="2">
        <v>339.9</v>
      </c>
      <c r="BJ189" s="2">
        <v>325.8</v>
      </c>
      <c r="BK189" s="2">
        <v>296.89999999999998</v>
      </c>
      <c r="BL189" s="2">
        <v>300.10000000000002</v>
      </c>
      <c r="BM189" s="2">
        <v>303.8</v>
      </c>
      <c r="BN189" s="2">
        <v>305.5</v>
      </c>
      <c r="BO189" s="2">
        <v>298.39999999999998</v>
      </c>
      <c r="BP189" s="2">
        <v>331.1</v>
      </c>
      <c r="BQ189" s="2">
        <v>322.8</v>
      </c>
      <c r="BR189" s="2">
        <v>328.4</v>
      </c>
      <c r="BS189" s="2">
        <v>345.2</v>
      </c>
      <c r="BT189" s="2">
        <v>339.8</v>
      </c>
      <c r="BU189" s="2">
        <v>380.7</v>
      </c>
      <c r="BV189" s="2">
        <v>350</v>
      </c>
      <c r="BW189" s="2">
        <v>326.3</v>
      </c>
      <c r="BX189" s="2">
        <v>347.5</v>
      </c>
      <c r="BY189" s="2">
        <v>343.5</v>
      </c>
      <c r="BZ189" s="2">
        <v>347.4</v>
      </c>
      <c r="CA189" s="2">
        <v>347.1</v>
      </c>
      <c r="CB189" s="2">
        <v>349.1</v>
      </c>
      <c r="CC189" s="2">
        <v>350.4</v>
      </c>
      <c r="CD189" s="2">
        <v>363.8</v>
      </c>
      <c r="CE189" s="2">
        <v>367.5</v>
      </c>
      <c r="CF189" s="2">
        <v>361.4</v>
      </c>
      <c r="CG189" s="2">
        <v>392.8</v>
      </c>
      <c r="CH189" s="2">
        <v>378.9</v>
      </c>
      <c r="CI189" s="2">
        <v>343.1</v>
      </c>
      <c r="CJ189" s="2">
        <v>365.9</v>
      </c>
      <c r="CK189" s="2">
        <v>358.1</v>
      </c>
      <c r="CL189" s="2">
        <v>364.3</v>
      </c>
      <c r="CM189" s="2">
        <v>369</v>
      </c>
      <c r="CN189" s="2">
        <v>370.9</v>
      </c>
      <c r="CO189" s="2">
        <v>377.1</v>
      </c>
      <c r="CP189" s="2">
        <v>387.8</v>
      </c>
      <c r="CQ189" s="2">
        <v>414</v>
      </c>
      <c r="CR189" s="2">
        <v>415.8</v>
      </c>
      <c r="CS189" s="2">
        <v>453.8</v>
      </c>
      <c r="CT189" s="2">
        <v>446.4</v>
      </c>
      <c r="CU189" s="2">
        <v>392.1</v>
      </c>
      <c r="CV189" s="2">
        <v>423.9</v>
      </c>
      <c r="CW189" s="2">
        <v>413.1</v>
      </c>
      <c r="CX189" s="2">
        <v>414.3</v>
      </c>
      <c r="CY189" s="2">
        <v>421.7</v>
      </c>
      <c r="CZ189" s="2">
        <v>422.5</v>
      </c>
      <c r="DA189" s="2">
        <v>429.6</v>
      </c>
      <c r="DB189" s="2">
        <v>400.6</v>
      </c>
      <c r="DC189" s="2">
        <v>426.5</v>
      </c>
      <c r="DD189" s="2">
        <v>427.8</v>
      </c>
      <c r="DE189" s="2">
        <v>482.4</v>
      </c>
      <c r="DF189" s="2">
        <v>449.6</v>
      </c>
      <c r="DG189" s="2">
        <v>398.7</v>
      </c>
      <c r="DH189" s="2">
        <v>429</v>
      </c>
      <c r="DI189" s="2">
        <v>417.4</v>
      </c>
      <c r="DJ189" s="2">
        <v>422.9</v>
      </c>
      <c r="DK189" s="2">
        <v>423</v>
      </c>
      <c r="DL189" s="2">
        <v>431.9</v>
      </c>
      <c r="DM189" s="2">
        <v>444.4</v>
      </c>
      <c r="DN189" s="2">
        <v>439.1</v>
      </c>
      <c r="DO189" s="2">
        <v>466.3</v>
      </c>
      <c r="DP189" s="2">
        <v>470.9</v>
      </c>
      <c r="DQ189" s="2">
        <v>528</v>
      </c>
      <c r="DR189" s="2">
        <v>491.4</v>
      </c>
      <c r="DS189" s="2">
        <v>455.1</v>
      </c>
      <c r="DT189" s="2">
        <v>484.1</v>
      </c>
      <c r="DU189" s="2">
        <v>480.6</v>
      </c>
      <c r="DV189" s="2">
        <v>479.2</v>
      </c>
      <c r="DW189" s="2">
        <v>438.2</v>
      </c>
      <c r="DX189" s="2">
        <v>449.3</v>
      </c>
      <c r="DY189" s="2">
        <v>446.7</v>
      </c>
      <c r="DZ189" s="2">
        <v>464.6</v>
      </c>
      <c r="EA189" s="2">
        <v>477.8</v>
      </c>
      <c r="EB189" s="2">
        <v>474</v>
      </c>
      <c r="EC189" s="2">
        <v>506</v>
      </c>
      <c r="ED189" s="2">
        <v>478.3</v>
      </c>
      <c r="EE189" s="2">
        <v>425.1</v>
      </c>
      <c r="EF189" s="2">
        <v>434.6</v>
      </c>
      <c r="EG189" s="2">
        <v>438</v>
      </c>
      <c r="EH189" s="2">
        <v>423</v>
      </c>
      <c r="EI189" s="2">
        <v>421.4</v>
      </c>
      <c r="EJ189" s="2">
        <v>441.2</v>
      </c>
      <c r="EK189" s="2">
        <v>440.9</v>
      </c>
      <c r="EL189" s="2">
        <v>454</v>
      </c>
      <c r="EM189" s="2">
        <v>462.9</v>
      </c>
      <c r="EN189" s="2">
        <v>472.9</v>
      </c>
      <c r="EO189" s="2">
        <v>521.70000000000005</v>
      </c>
      <c r="EP189" s="2">
        <v>509.8</v>
      </c>
      <c r="EQ189" s="2">
        <v>452.8</v>
      </c>
      <c r="ER189" s="2">
        <v>509.2</v>
      </c>
      <c r="ES189" s="2">
        <v>465.1</v>
      </c>
      <c r="ET189" s="2">
        <v>470.7</v>
      </c>
      <c r="EU189" s="2">
        <v>471.1</v>
      </c>
      <c r="EV189" s="2">
        <v>495.7</v>
      </c>
      <c r="EW189" s="2">
        <v>493.7</v>
      </c>
      <c r="EX189" s="2">
        <v>505.4</v>
      </c>
      <c r="EY189" s="2">
        <v>522.5</v>
      </c>
      <c r="EZ189" s="2">
        <v>519.79999999999995</v>
      </c>
      <c r="FA189" s="2">
        <v>572.9</v>
      </c>
      <c r="FB189" s="2">
        <v>543.79999999999995</v>
      </c>
      <c r="FC189" s="2">
        <v>485.4</v>
      </c>
      <c r="FD189" s="2">
        <v>545.1</v>
      </c>
      <c r="FE189" s="2">
        <v>541.5</v>
      </c>
      <c r="FF189" s="2">
        <v>539.1</v>
      </c>
      <c r="FG189" s="2">
        <v>530.79999999999995</v>
      </c>
      <c r="FH189" s="2">
        <v>555.6</v>
      </c>
      <c r="FI189" s="2">
        <v>569.1</v>
      </c>
      <c r="FJ189" s="2">
        <v>568.9</v>
      </c>
      <c r="FK189" s="2">
        <v>596.1</v>
      </c>
      <c r="FL189" s="2">
        <v>597.1</v>
      </c>
      <c r="FM189" s="2">
        <v>636.20000000000005</v>
      </c>
      <c r="FN189" s="2">
        <v>639.20000000000005</v>
      </c>
      <c r="FO189" s="2">
        <v>584.9</v>
      </c>
      <c r="FP189" s="2">
        <v>615.5</v>
      </c>
      <c r="FQ189" s="2">
        <v>607.70000000000005</v>
      </c>
      <c r="FR189" s="2">
        <v>598.9</v>
      </c>
      <c r="FS189" s="2">
        <v>573.20000000000005</v>
      </c>
      <c r="FT189" s="2">
        <v>592.4</v>
      </c>
      <c r="FU189" s="2">
        <v>596.1</v>
      </c>
      <c r="FV189" s="2">
        <v>576.1</v>
      </c>
      <c r="FW189" s="2">
        <v>601.5</v>
      </c>
      <c r="FX189" s="2">
        <v>588.20000000000005</v>
      </c>
      <c r="FY189" s="2">
        <v>628.29999999999995</v>
      </c>
      <c r="FZ189" s="2">
        <v>630.9</v>
      </c>
      <c r="GA189" s="2">
        <v>554.79999999999995</v>
      </c>
      <c r="GB189" s="2">
        <v>601.5</v>
      </c>
      <c r="GC189" s="2">
        <v>594.4</v>
      </c>
      <c r="GD189" s="2">
        <v>612.9</v>
      </c>
      <c r="GE189" s="2">
        <v>589</v>
      </c>
      <c r="GF189" s="2">
        <v>604.4</v>
      </c>
      <c r="GG189" s="2">
        <v>594.29999999999995</v>
      </c>
      <c r="GH189" s="2">
        <v>595.5</v>
      </c>
      <c r="GI189" s="2">
        <v>618.70000000000005</v>
      </c>
      <c r="GJ189" s="2">
        <v>599.79999999999995</v>
      </c>
      <c r="GK189" s="2">
        <v>655.8</v>
      </c>
      <c r="GL189" s="2">
        <v>628.1</v>
      </c>
      <c r="GM189" s="2">
        <v>563.1</v>
      </c>
      <c r="GN189" s="2">
        <v>596.20000000000005</v>
      </c>
      <c r="GO189" s="2">
        <v>560.20000000000005</v>
      </c>
      <c r="GP189" s="2">
        <v>562.4</v>
      </c>
      <c r="GQ189" s="2">
        <v>543.6</v>
      </c>
      <c r="GR189" s="2">
        <v>565.9</v>
      </c>
      <c r="GS189" s="2">
        <v>549</v>
      </c>
      <c r="GT189" s="2">
        <v>550</v>
      </c>
      <c r="GU189" s="2">
        <v>591.20000000000005</v>
      </c>
      <c r="GV189" s="2">
        <v>554.79999999999995</v>
      </c>
      <c r="GW189" s="2">
        <v>603.5</v>
      </c>
      <c r="GX189" s="2">
        <v>578.29999999999995</v>
      </c>
      <c r="GY189" s="2">
        <v>510</v>
      </c>
      <c r="GZ189" s="2">
        <v>558.1</v>
      </c>
      <c r="HA189" s="2">
        <v>531.4</v>
      </c>
      <c r="HB189" s="2">
        <v>532.70000000000005</v>
      </c>
      <c r="HC189" s="2">
        <v>528.6</v>
      </c>
      <c r="HD189" s="2">
        <v>533.5</v>
      </c>
      <c r="HE189" s="2">
        <v>541</v>
      </c>
      <c r="HF189" s="2">
        <v>547</v>
      </c>
      <c r="HG189" s="2">
        <v>565.29999999999995</v>
      </c>
      <c r="HH189" s="2">
        <v>565.4</v>
      </c>
      <c r="HI189" s="2">
        <v>591.1</v>
      </c>
      <c r="HJ189" s="2">
        <v>559.79999999999995</v>
      </c>
      <c r="HK189" s="2">
        <v>493.3</v>
      </c>
      <c r="HL189" s="2">
        <v>539.6</v>
      </c>
      <c r="HM189" s="2">
        <v>539</v>
      </c>
      <c r="HN189" s="2">
        <v>539.4</v>
      </c>
      <c r="HO189" s="2">
        <v>532.20000000000005</v>
      </c>
      <c r="HP189" s="2">
        <v>565.6</v>
      </c>
      <c r="HQ189" s="2">
        <v>562.6</v>
      </c>
      <c r="HR189" s="2">
        <v>577.5</v>
      </c>
      <c r="HS189" s="2">
        <v>620.4</v>
      </c>
      <c r="HT189" s="2">
        <v>601.29999999999995</v>
      </c>
      <c r="HU189" s="2">
        <v>649.5</v>
      </c>
      <c r="HV189" s="2">
        <v>640.6</v>
      </c>
      <c r="HW189" s="2">
        <v>567.9</v>
      </c>
      <c r="HX189" s="2">
        <v>642.20000000000005</v>
      </c>
      <c r="HY189" s="2">
        <v>607.5</v>
      </c>
      <c r="HZ189" s="2">
        <v>599.1</v>
      </c>
      <c r="IA189" s="2">
        <v>597</v>
      </c>
      <c r="IB189" s="2">
        <v>620.29999999999995</v>
      </c>
      <c r="IC189" s="2">
        <v>621.9</v>
      </c>
      <c r="ID189" s="2">
        <v>613.20000000000005</v>
      </c>
      <c r="IE189" s="2">
        <v>640.9</v>
      </c>
      <c r="IF189" s="2">
        <v>627.6</v>
      </c>
      <c r="IG189" s="2">
        <v>681.4</v>
      </c>
      <c r="IH189" s="2">
        <v>675.5</v>
      </c>
      <c r="II189" s="2">
        <v>576.6</v>
      </c>
      <c r="IJ189" s="2">
        <v>646.70000000000005</v>
      </c>
      <c r="IK189" s="2">
        <v>650.1</v>
      </c>
      <c r="IL189" s="2">
        <v>652.5</v>
      </c>
      <c r="IM189" s="2">
        <v>633.6</v>
      </c>
      <c r="IN189" s="2">
        <v>670.6</v>
      </c>
      <c r="IO189" s="2">
        <v>655.5</v>
      </c>
      <c r="IP189" s="2">
        <v>650.1</v>
      </c>
      <c r="IQ189" s="2">
        <v>693</v>
      </c>
      <c r="IR189" s="2">
        <v>676.9</v>
      </c>
      <c r="IS189" s="2">
        <v>732.6</v>
      </c>
      <c r="IT189" s="2">
        <v>715.4</v>
      </c>
      <c r="IU189" s="2">
        <v>601.20000000000005</v>
      </c>
      <c r="IV189" s="2">
        <v>664.4</v>
      </c>
      <c r="IW189" s="2">
        <v>703.3</v>
      </c>
      <c r="IX189" s="2">
        <v>723.6</v>
      </c>
      <c r="IY189" s="2">
        <v>701.9</v>
      </c>
      <c r="IZ189" s="2">
        <v>746</v>
      </c>
      <c r="JA189" s="2">
        <v>742.3</v>
      </c>
      <c r="JB189" s="2">
        <v>725.4</v>
      </c>
      <c r="JC189" s="2">
        <v>773.7</v>
      </c>
      <c r="JD189" s="2">
        <v>746.5</v>
      </c>
      <c r="JE189" s="2">
        <v>821.5</v>
      </c>
      <c r="JF189" s="2">
        <v>803.2</v>
      </c>
      <c r="JG189" s="2">
        <v>722</v>
      </c>
      <c r="JH189" s="2">
        <v>744</v>
      </c>
      <c r="JI189" s="2">
        <v>788.5</v>
      </c>
      <c r="JJ189" s="2">
        <v>768.7</v>
      </c>
      <c r="JK189" s="2">
        <v>748.3</v>
      </c>
      <c r="JL189" s="2">
        <v>811.9</v>
      </c>
      <c r="JM189" s="2">
        <v>787.5</v>
      </c>
      <c r="JN189" s="2">
        <v>808</v>
      </c>
      <c r="JO189" s="2">
        <v>809.4</v>
      </c>
      <c r="JP189" s="2">
        <v>768.7</v>
      </c>
      <c r="JQ189" s="2">
        <v>843.5</v>
      </c>
      <c r="JR189" s="2">
        <v>795.5</v>
      </c>
      <c r="JS189" s="2">
        <v>713.7</v>
      </c>
      <c r="JT189" s="2">
        <v>770.6</v>
      </c>
      <c r="JU189" s="2">
        <v>792.8</v>
      </c>
      <c r="JV189" s="2">
        <v>784.8</v>
      </c>
      <c r="JW189" s="2">
        <v>779.2</v>
      </c>
      <c r="JX189" s="2">
        <v>835.3</v>
      </c>
      <c r="JY189" s="2">
        <v>806.9</v>
      </c>
      <c r="JZ189" s="2">
        <v>805.7</v>
      </c>
      <c r="KA189" s="2">
        <v>848.8</v>
      </c>
      <c r="KB189" s="2">
        <v>830.4</v>
      </c>
      <c r="KC189" s="2">
        <v>909.4</v>
      </c>
      <c r="KD189" s="2">
        <v>834.2</v>
      </c>
      <c r="KE189" s="2">
        <v>732</v>
      </c>
      <c r="KF189" s="2">
        <v>818.7</v>
      </c>
      <c r="KG189" s="2">
        <v>831.6</v>
      </c>
      <c r="KH189" s="2">
        <v>819.9</v>
      </c>
      <c r="KI189" s="2">
        <v>817.3</v>
      </c>
      <c r="KJ189" s="2">
        <v>848.2</v>
      </c>
      <c r="KK189" s="2">
        <v>852.1</v>
      </c>
      <c r="KL189" s="2">
        <v>845.2</v>
      </c>
      <c r="KM189" s="2">
        <v>857.8</v>
      </c>
      <c r="KN189" s="2">
        <v>846.9</v>
      </c>
      <c r="KO189" s="2">
        <v>903.8</v>
      </c>
      <c r="KP189" s="2">
        <v>869.4</v>
      </c>
      <c r="KQ189" s="2">
        <v>780.4</v>
      </c>
      <c r="KR189" s="2">
        <v>881</v>
      </c>
      <c r="KS189" s="2">
        <v>874.8</v>
      </c>
      <c r="KT189" s="2">
        <v>881.7</v>
      </c>
      <c r="KU189" s="2">
        <v>892.7</v>
      </c>
      <c r="KV189" s="2">
        <v>936.2</v>
      </c>
      <c r="KW189" s="2">
        <v>951.7</v>
      </c>
      <c r="KX189" s="2">
        <v>917.7</v>
      </c>
      <c r="KY189" s="2">
        <v>922.4</v>
      </c>
      <c r="KZ189" s="2">
        <v>913.5</v>
      </c>
      <c r="LA189" s="2">
        <v>967.9</v>
      </c>
      <c r="LB189" s="2">
        <v>916.6</v>
      </c>
      <c r="LC189" s="2">
        <v>875.7</v>
      </c>
      <c r="LD189" s="2">
        <v>915.7</v>
      </c>
      <c r="LE189" s="2">
        <v>926.6</v>
      </c>
      <c r="LF189" s="2">
        <v>943.8</v>
      </c>
      <c r="LG189" s="2">
        <v>913.5</v>
      </c>
      <c r="LH189" s="2">
        <v>958.5</v>
      </c>
      <c r="LI189" s="2">
        <v>966.2</v>
      </c>
      <c r="LJ189" s="2">
        <v>936.6</v>
      </c>
      <c r="LK189" s="2">
        <v>1013.4</v>
      </c>
      <c r="LL189" s="2">
        <v>987.5</v>
      </c>
      <c r="LM189" s="2">
        <v>1076.3</v>
      </c>
      <c r="LN189" s="2">
        <v>1023.2</v>
      </c>
      <c r="LO189" s="2">
        <v>910.7</v>
      </c>
      <c r="LP189" s="2">
        <v>1021.2</v>
      </c>
      <c r="LQ189" s="2">
        <v>1039.0999999999999</v>
      </c>
      <c r="LR189" s="2">
        <v>1055.5999999999999</v>
      </c>
      <c r="LS189" s="2">
        <v>1006.6</v>
      </c>
      <c r="LT189" s="2">
        <v>1101.9000000000001</v>
      </c>
      <c r="LU189" s="2">
        <v>1116.5</v>
      </c>
      <c r="LV189" s="2">
        <v>1119</v>
      </c>
      <c r="LW189" s="2">
        <v>1175.8</v>
      </c>
      <c r="LX189" s="2">
        <v>1131.2</v>
      </c>
      <c r="LY189" s="2">
        <v>1285.0999999999999</v>
      </c>
      <c r="LZ189" s="2">
        <v>1178.7</v>
      </c>
      <c r="MA189" s="2">
        <v>1026.7</v>
      </c>
      <c r="MB189" s="2">
        <v>1136.3</v>
      </c>
      <c r="MC189" s="2">
        <v>1149.9000000000001</v>
      </c>
      <c r="MD189" s="2">
        <v>1151.5</v>
      </c>
      <c r="ME189" s="2">
        <v>1152.3</v>
      </c>
      <c r="MF189" s="2">
        <v>1235.8</v>
      </c>
      <c r="MG189" s="2">
        <v>1210.5</v>
      </c>
      <c r="MH189" s="2">
        <v>1193.2</v>
      </c>
      <c r="MI189" s="2">
        <v>1221.5999999999999</v>
      </c>
      <c r="MJ189" s="2">
        <v>1182.0999999999999</v>
      </c>
      <c r="MK189" s="2">
        <v>1320.8</v>
      </c>
      <c r="ML189" s="2">
        <v>1175.7</v>
      </c>
      <c r="MM189" s="2">
        <v>1049.3</v>
      </c>
      <c r="MN189" s="2">
        <v>1164.2</v>
      </c>
      <c r="MO189" s="2">
        <v>1153.3</v>
      </c>
      <c r="MP189" s="2">
        <v>1142.3</v>
      </c>
    </row>
    <row r="190" spans="1:354" x14ac:dyDescent="0.25">
      <c r="A190" t="s">
        <v>188</v>
      </c>
      <c r="B190" s="12" t="s">
        <v>408</v>
      </c>
      <c r="C190" t="s">
        <v>218</v>
      </c>
      <c r="D190" t="str">
        <f t="shared" si="2"/>
        <v>Cafes, restaurants &amp; takeaway food services</v>
      </c>
      <c r="E190" s="2">
        <v>342.4</v>
      </c>
      <c r="F190" s="2">
        <v>342.1</v>
      </c>
      <c r="G190" s="2">
        <v>328.7</v>
      </c>
      <c r="H190" s="2">
        <v>338.5</v>
      </c>
      <c r="I190" s="2">
        <v>331.5</v>
      </c>
      <c r="J190" s="2">
        <v>341.9</v>
      </c>
      <c r="K190" s="2">
        <v>358.4</v>
      </c>
      <c r="L190" s="2">
        <v>374.7</v>
      </c>
      <c r="M190" s="2">
        <v>433.1</v>
      </c>
      <c r="N190" s="2">
        <v>368.6</v>
      </c>
      <c r="O190" s="2">
        <v>348.1</v>
      </c>
      <c r="P190" s="2">
        <v>365.8</v>
      </c>
      <c r="Q190" s="2">
        <v>351.1</v>
      </c>
      <c r="R190" s="2">
        <v>360.5</v>
      </c>
      <c r="S190" s="2">
        <v>347.1</v>
      </c>
      <c r="T190" s="2">
        <v>364.5</v>
      </c>
      <c r="U190" s="2">
        <v>376</v>
      </c>
      <c r="V190" s="2">
        <v>377.6</v>
      </c>
      <c r="W190" s="2">
        <v>374.1</v>
      </c>
      <c r="X190" s="2">
        <v>390.6</v>
      </c>
      <c r="Y190" s="2">
        <v>459</v>
      </c>
      <c r="Z190" s="2">
        <v>388.8</v>
      </c>
      <c r="AA190" s="2">
        <v>377.1</v>
      </c>
      <c r="AB190" s="2">
        <v>397.8</v>
      </c>
      <c r="AC190" s="2">
        <v>383.3</v>
      </c>
      <c r="AD190" s="2">
        <v>414</v>
      </c>
      <c r="AE190" s="2">
        <v>381.5</v>
      </c>
      <c r="AF190" s="2">
        <v>393</v>
      </c>
      <c r="AG190" s="2">
        <v>409</v>
      </c>
      <c r="AH190" s="2">
        <v>394.7</v>
      </c>
      <c r="AI190" s="2">
        <v>424.5</v>
      </c>
      <c r="AJ190" s="2">
        <v>436.5</v>
      </c>
      <c r="AK190" s="2">
        <v>488.1</v>
      </c>
      <c r="AL190" s="2">
        <v>425.6</v>
      </c>
      <c r="AM190" s="2">
        <v>391.8</v>
      </c>
      <c r="AN190" s="2">
        <v>416.1</v>
      </c>
      <c r="AO190" s="2">
        <v>419.8</v>
      </c>
      <c r="AP190" s="2">
        <v>446.2</v>
      </c>
      <c r="AQ190" s="2">
        <v>406.8</v>
      </c>
      <c r="AR190" s="2">
        <v>448.5</v>
      </c>
      <c r="AS190" s="2">
        <v>466</v>
      </c>
      <c r="AT190" s="2">
        <v>455.2</v>
      </c>
      <c r="AU190" s="2">
        <v>493.6</v>
      </c>
      <c r="AV190" s="2">
        <v>505.6</v>
      </c>
      <c r="AW190" s="2">
        <v>563.9</v>
      </c>
      <c r="AX190" s="2">
        <v>504.3</v>
      </c>
      <c r="AY190" s="2">
        <v>452.9</v>
      </c>
      <c r="AZ190" s="2">
        <v>480.3</v>
      </c>
      <c r="BA190" s="2">
        <v>497.2</v>
      </c>
      <c r="BB190" s="2">
        <v>530.79999999999995</v>
      </c>
      <c r="BC190" s="2">
        <v>484.8</v>
      </c>
      <c r="BD190" s="2">
        <v>526.29999999999995</v>
      </c>
      <c r="BE190" s="2">
        <v>538.4</v>
      </c>
      <c r="BF190" s="2">
        <v>537.4</v>
      </c>
      <c r="BG190" s="2">
        <v>570.4</v>
      </c>
      <c r="BH190" s="2">
        <v>563.79999999999995</v>
      </c>
      <c r="BI190" s="2">
        <v>663.2</v>
      </c>
      <c r="BJ190" s="2">
        <v>571.6</v>
      </c>
      <c r="BK190" s="2">
        <v>525.1</v>
      </c>
      <c r="BL190" s="2">
        <v>543.6</v>
      </c>
      <c r="BM190" s="2">
        <v>558.1</v>
      </c>
      <c r="BN190" s="2">
        <v>565.1</v>
      </c>
      <c r="BO190" s="2">
        <v>542.29999999999995</v>
      </c>
      <c r="BP190" s="2">
        <v>598.6</v>
      </c>
      <c r="BQ190" s="2">
        <v>583.70000000000005</v>
      </c>
      <c r="BR190" s="2">
        <v>592.70000000000005</v>
      </c>
      <c r="BS190" s="2">
        <v>623.29999999999995</v>
      </c>
      <c r="BT190" s="2">
        <v>621.9</v>
      </c>
      <c r="BU190" s="2">
        <v>739.8</v>
      </c>
      <c r="BV190" s="2">
        <v>605</v>
      </c>
      <c r="BW190" s="2">
        <v>586.1</v>
      </c>
      <c r="BX190" s="2">
        <v>625.29999999999995</v>
      </c>
      <c r="BY190" s="2">
        <v>611.9</v>
      </c>
      <c r="BZ190" s="2">
        <v>630.5</v>
      </c>
      <c r="CA190" s="2">
        <v>635.5</v>
      </c>
      <c r="CB190" s="2">
        <v>658.7</v>
      </c>
      <c r="CC190" s="2">
        <v>656.4</v>
      </c>
      <c r="CD190" s="2">
        <v>660</v>
      </c>
      <c r="CE190" s="2">
        <v>670.2</v>
      </c>
      <c r="CF190" s="2">
        <v>670.8</v>
      </c>
      <c r="CG190" s="2">
        <v>773.9</v>
      </c>
      <c r="CH190" s="2">
        <v>732.8</v>
      </c>
      <c r="CI190" s="2">
        <v>660.7</v>
      </c>
      <c r="CJ190" s="2">
        <v>713.2</v>
      </c>
      <c r="CK190" s="2">
        <v>693.9</v>
      </c>
      <c r="CL190" s="2">
        <v>710</v>
      </c>
      <c r="CM190" s="2">
        <v>721.7</v>
      </c>
      <c r="CN190" s="2">
        <v>741.3</v>
      </c>
      <c r="CO190" s="2">
        <v>745.5</v>
      </c>
      <c r="CP190" s="2">
        <v>766.9</v>
      </c>
      <c r="CQ190" s="2">
        <v>793.7</v>
      </c>
      <c r="CR190" s="2">
        <v>807.5</v>
      </c>
      <c r="CS190" s="2">
        <v>942.7</v>
      </c>
      <c r="CT190" s="2">
        <v>857.5</v>
      </c>
      <c r="CU190" s="2">
        <v>764.4</v>
      </c>
      <c r="CV190" s="2">
        <v>840.3</v>
      </c>
      <c r="CW190" s="2">
        <v>804.6</v>
      </c>
      <c r="CX190" s="2">
        <v>808.9</v>
      </c>
      <c r="CY190" s="2">
        <v>799</v>
      </c>
      <c r="CZ190" s="2">
        <v>815</v>
      </c>
      <c r="DA190" s="2">
        <v>828</v>
      </c>
      <c r="DB190" s="2">
        <v>812.4</v>
      </c>
      <c r="DC190" s="2">
        <v>833</v>
      </c>
      <c r="DD190" s="2">
        <v>851.5</v>
      </c>
      <c r="DE190" s="2">
        <v>945.7</v>
      </c>
      <c r="DF190" s="2">
        <v>861.7</v>
      </c>
      <c r="DG190" s="2">
        <v>771.1</v>
      </c>
      <c r="DH190" s="2">
        <v>813.3</v>
      </c>
      <c r="DI190" s="2">
        <v>797.4</v>
      </c>
      <c r="DJ190" s="2">
        <v>820.6</v>
      </c>
      <c r="DK190" s="2">
        <v>801.3</v>
      </c>
      <c r="DL190" s="2">
        <v>829.4</v>
      </c>
      <c r="DM190" s="2">
        <v>853.5</v>
      </c>
      <c r="DN190" s="2">
        <v>882</v>
      </c>
      <c r="DO190" s="2">
        <v>938.9</v>
      </c>
      <c r="DP190" s="2">
        <v>953.8</v>
      </c>
      <c r="DQ190" s="2">
        <v>1048.3</v>
      </c>
      <c r="DR190" s="2">
        <v>938.3</v>
      </c>
      <c r="DS190" s="2">
        <v>861.5</v>
      </c>
      <c r="DT190" s="2">
        <v>936.1</v>
      </c>
      <c r="DU190" s="2">
        <v>932</v>
      </c>
      <c r="DV190" s="2">
        <v>929.4</v>
      </c>
      <c r="DW190" s="2">
        <v>868.5</v>
      </c>
      <c r="DX190" s="2">
        <v>891.3</v>
      </c>
      <c r="DY190" s="2">
        <v>875.5</v>
      </c>
      <c r="DZ190" s="2">
        <v>914.1</v>
      </c>
      <c r="EA190" s="2">
        <v>935.7</v>
      </c>
      <c r="EB190" s="2">
        <v>931.8</v>
      </c>
      <c r="EC190" s="2">
        <v>1045.8</v>
      </c>
      <c r="ED190" s="2">
        <v>917.8</v>
      </c>
      <c r="EE190" s="2">
        <v>838.1</v>
      </c>
      <c r="EF190" s="2">
        <v>869.8</v>
      </c>
      <c r="EG190" s="2">
        <v>862.1</v>
      </c>
      <c r="EH190" s="2">
        <v>852.1</v>
      </c>
      <c r="EI190" s="2">
        <v>827.6</v>
      </c>
      <c r="EJ190" s="2">
        <v>882.3</v>
      </c>
      <c r="EK190" s="2">
        <v>866.9</v>
      </c>
      <c r="EL190" s="2">
        <v>904.9</v>
      </c>
      <c r="EM190" s="2">
        <v>931.2</v>
      </c>
      <c r="EN190" s="2">
        <v>963</v>
      </c>
      <c r="EO190" s="2">
        <v>1099.5</v>
      </c>
      <c r="EP190" s="2">
        <v>984.5</v>
      </c>
      <c r="EQ190" s="2">
        <v>901.6</v>
      </c>
      <c r="ER190" s="2">
        <v>1015.2</v>
      </c>
      <c r="ES190" s="2">
        <v>939.1</v>
      </c>
      <c r="ET190" s="2">
        <v>941.4</v>
      </c>
      <c r="EU190" s="2">
        <v>934.8</v>
      </c>
      <c r="EV190" s="2">
        <v>1013.3</v>
      </c>
      <c r="EW190" s="2">
        <v>1017.5</v>
      </c>
      <c r="EX190" s="2">
        <v>1040.7</v>
      </c>
      <c r="EY190" s="2">
        <v>1061.8</v>
      </c>
      <c r="EZ190" s="2">
        <v>1070.2</v>
      </c>
      <c r="FA190" s="2">
        <v>1188.3</v>
      </c>
      <c r="FB190" s="2">
        <v>1076.3</v>
      </c>
      <c r="FC190" s="2">
        <v>981.6</v>
      </c>
      <c r="FD190" s="2">
        <v>1098.9000000000001</v>
      </c>
      <c r="FE190" s="2">
        <v>1067.8</v>
      </c>
      <c r="FF190" s="2">
        <v>1083.3</v>
      </c>
      <c r="FG190" s="2">
        <v>1045</v>
      </c>
      <c r="FH190" s="2">
        <v>1094.4000000000001</v>
      </c>
      <c r="FI190" s="2">
        <v>1109.7</v>
      </c>
      <c r="FJ190" s="2">
        <v>1126.0999999999999</v>
      </c>
      <c r="FK190" s="2">
        <v>1166.5</v>
      </c>
      <c r="FL190" s="2">
        <v>1194.3</v>
      </c>
      <c r="FM190" s="2">
        <v>1314.7</v>
      </c>
      <c r="FN190" s="2">
        <v>1213.0999999999999</v>
      </c>
      <c r="FO190" s="2">
        <v>1128</v>
      </c>
      <c r="FP190" s="2">
        <v>1180</v>
      </c>
      <c r="FQ190" s="2">
        <v>1169.3</v>
      </c>
      <c r="FR190" s="2">
        <v>1145.7</v>
      </c>
      <c r="FS190" s="2">
        <v>1109</v>
      </c>
      <c r="FT190" s="2">
        <v>1138.0999999999999</v>
      </c>
      <c r="FU190" s="2">
        <v>1145.7</v>
      </c>
      <c r="FV190" s="2">
        <v>1104.9000000000001</v>
      </c>
      <c r="FW190" s="2">
        <v>1142.2</v>
      </c>
      <c r="FX190" s="2">
        <v>1129.4000000000001</v>
      </c>
      <c r="FY190" s="2">
        <v>1230.8</v>
      </c>
      <c r="FZ190" s="2">
        <v>1180.0999999999999</v>
      </c>
      <c r="GA190" s="2">
        <v>1059.5</v>
      </c>
      <c r="GB190" s="2">
        <v>1148</v>
      </c>
      <c r="GC190" s="2">
        <v>1141.3</v>
      </c>
      <c r="GD190" s="2">
        <v>1170.3</v>
      </c>
      <c r="GE190" s="2">
        <v>1113.5</v>
      </c>
      <c r="GF190" s="2">
        <v>1164.5999999999999</v>
      </c>
      <c r="GG190" s="2">
        <v>1173.3</v>
      </c>
      <c r="GH190" s="2">
        <v>1154.0999999999999</v>
      </c>
      <c r="GI190" s="2">
        <v>1204.8</v>
      </c>
      <c r="GJ190" s="2">
        <v>1183.7</v>
      </c>
      <c r="GK190" s="2">
        <v>1306.7</v>
      </c>
      <c r="GL190" s="2">
        <v>1185.9000000000001</v>
      </c>
      <c r="GM190" s="2">
        <v>1050</v>
      </c>
      <c r="GN190" s="2">
        <v>1141.0999999999999</v>
      </c>
      <c r="GO190" s="2">
        <v>1106.7</v>
      </c>
      <c r="GP190" s="2">
        <v>1144.2</v>
      </c>
      <c r="GQ190" s="2">
        <v>1088.2</v>
      </c>
      <c r="GR190" s="2">
        <v>1162.2</v>
      </c>
      <c r="GS190" s="2">
        <v>1144.8</v>
      </c>
      <c r="GT190" s="2">
        <v>1149.5</v>
      </c>
      <c r="GU190" s="2">
        <v>1258.5999999999999</v>
      </c>
      <c r="GV190" s="2">
        <v>1200.8</v>
      </c>
      <c r="GW190" s="2">
        <v>1310.2</v>
      </c>
      <c r="GX190" s="2">
        <v>1244</v>
      </c>
      <c r="GY190" s="2">
        <v>1124.4000000000001</v>
      </c>
      <c r="GZ190" s="2">
        <v>1245.4000000000001</v>
      </c>
      <c r="HA190" s="2">
        <v>1236</v>
      </c>
      <c r="HB190" s="2">
        <v>1271.4000000000001</v>
      </c>
      <c r="HC190" s="2">
        <v>1208</v>
      </c>
      <c r="HD190" s="2">
        <v>1219.2</v>
      </c>
      <c r="HE190" s="2">
        <v>1233.5999999999999</v>
      </c>
      <c r="HF190" s="2">
        <v>1261.3</v>
      </c>
      <c r="HG190" s="2">
        <v>1314.4</v>
      </c>
      <c r="HH190" s="2">
        <v>1318.3</v>
      </c>
      <c r="HI190" s="2">
        <v>1455.3</v>
      </c>
      <c r="HJ190" s="2">
        <v>1297.4000000000001</v>
      </c>
      <c r="HK190" s="2">
        <v>1206.7</v>
      </c>
      <c r="HL190" s="2">
        <v>1324.6</v>
      </c>
      <c r="HM190" s="2">
        <v>1252.5</v>
      </c>
      <c r="HN190" s="2">
        <v>1282.0999999999999</v>
      </c>
      <c r="HO190" s="2">
        <v>1274.7</v>
      </c>
      <c r="HP190" s="2">
        <v>1317.9</v>
      </c>
      <c r="HQ190" s="2">
        <v>1328.8</v>
      </c>
      <c r="HR190" s="2">
        <v>1432.4</v>
      </c>
      <c r="HS190" s="2">
        <v>1460.8</v>
      </c>
      <c r="HT190" s="2">
        <v>1416.3</v>
      </c>
      <c r="HU190" s="2">
        <v>1538.6</v>
      </c>
      <c r="HV190" s="2">
        <v>1470.8</v>
      </c>
      <c r="HW190" s="2">
        <v>1338</v>
      </c>
      <c r="HX190" s="2">
        <v>1521.2</v>
      </c>
      <c r="HY190" s="2">
        <v>1441.3</v>
      </c>
      <c r="HZ190" s="2">
        <v>1446.1</v>
      </c>
      <c r="IA190" s="2">
        <v>1397.6</v>
      </c>
      <c r="IB190" s="2">
        <v>1477.4</v>
      </c>
      <c r="IC190" s="2">
        <v>1504.6</v>
      </c>
      <c r="ID190" s="2">
        <v>1437.2</v>
      </c>
      <c r="IE190" s="2">
        <v>1488.5</v>
      </c>
      <c r="IF190" s="2">
        <v>1482.9</v>
      </c>
      <c r="IG190" s="2">
        <v>1611.4</v>
      </c>
      <c r="IH190" s="2">
        <v>1482.1</v>
      </c>
      <c r="II190" s="2">
        <v>1329.8</v>
      </c>
      <c r="IJ190" s="2">
        <v>1478.9</v>
      </c>
      <c r="IK190" s="2">
        <v>1460.4</v>
      </c>
      <c r="IL190" s="2">
        <v>1481.9</v>
      </c>
      <c r="IM190" s="2">
        <v>1424.9</v>
      </c>
      <c r="IN190" s="2">
        <v>1527.3</v>
      </c>
      <c r="IO190" s="2">
        <v>1551.6</v>
      </c>
      <c r="IP190" s="2">
        <v>1495.1</v>
      </c>
      <c r="IQ190" s="2">
        <v>1556.6</v>
      </c>
      <c r="IR190" s="2">
        <v>1571.9</v>
      </c>
      <c r="IS190" s="2">
        <v>1734</v>
      </c>
      <c r="IT190" s="2">
        <v>1620.4</v>
      </c>
      <c r="IU190" s="2">
        <v>1421.8</v>
      </c>
      <c r="IV190" s="2">
        <v>1574.2</v>
      </c>
      <c r="IW190" s="2">
        <v>1589.1</v>
      </c>
      <c r="IX190" s="2">
        <v>1657.4</v>
      </c>
      <c r="IY190" s="2">
        <v>1554.2</v>
      </c>
      <c r="IZ190" s="2">
        <v>1699.4</v>
      </c>
      <c r="JA190" s="2">
        <v>1737.8</v>
      </c>
      <c r="JB190" s="2">
        <v>1709.4</v>
      </c>
      <c r="JC190" s="2">
        <v>1878.4</v>
      </c>
      <c r="JD190" s="2">
        <v>1838.4</v>
      </c>
      <c r="JE190" s="2">
        <v>2048.3000000000002</v>
      </c>
      <c r="JF190" s="2">
        <v>1895.2</v>
      </c>
      <c r="JG190" s="2">
        <v>1765.8</v>
      </c>
      <c r="JH190" s="2">
        <v>1872.8</v>
      </c>
      <c r="JI190" s="2">
        <v>1873.7</v>
      </c>
      <c r="JJ190" s="2">
        <v>1846.2</v>
      </c>
      <c r="JK190" s="2">
        <v>1758.5</v>
      </c>
      <c r="JL190" s="2">
        <v>1878.2</v>
      </c>
      <c r="JM190" s="2">
        <v>1850.1</v>
      </c>
      <c r="JN190" s="2">
        <v>1921.5</v>
      </c>
      <c r="JO190" s="2">
        <v>1914.5</v>
      </c>
      <c r="JP190" s="2">
        <v>1839.9</v>
      </c>
      <c r="JQ190" s="2">
        <v>2041.9</v>
      </c>
      <c r="JR190" s="2">
        <v>1798.7</v>
      </c>
      <c r="JS190" s="2">
        <v>1661.2</v>
      </c>
      <c r="JT190" s="2">
        <v>1780.3</v>
      </c>
      <c r="JU190" s="2">
        <v>1809</v>
      </c>
      <c r="JV190" s="2">
        <v>1788.9</v>
      </c>
      <c r="JW190" s="2">
        <v>1768.9</v>
      </c>
      <c r="JX190" s="2">
        <v>1869</v>
      </c>
      <c r="JY190" s="2">
        <v>1813.4</v>
      </c>
      <c r="JZ190" s="2">
        <v>1845.8</v>
      </c>
      <c r="KA190" s="2">
        <v>1978.1</v>
      </c>
      <c r="KB190" s="2">
        <v>1965</v>
      </c>
      <c r="KC190" s="2">
        <v>2152.8000000000002</v>
      </c>
      <c r="KD190" s="2">
        <v>1913.8</v>
      </c>
      <c r="KE190" s="2">
        <v>1750.1</v>
      </c>
      <c r="KF190" s="2">
        <v>1983.8</v>
      </c>
      <c r="KG190" s="2">
        <v>1966.5</v>
      </c>
      <c r="KH190" s="2">
        <v>2005.1</v>
      </c>
      <c r="KI190" s="2">
        <v>1943.6</v>
      </c>
      <c r="KJ190" s="2">
        <v>2019.2</v>
      </c>
      <c r="KK190" s="2">
        <v>2043.2</v>
      </c>
      <c r="KL190" s="2">
        <v>2038.7</v>
      </c>
      <c r="KM190" s="2">
        <v>2113.3000000000002</v>
      </c>
      <c r="KN190" s="2">
        <v>2109.4</v>
      </c>
      <c r="KO190" s="2">
        <v>2297.3000000000002</v>
      </c>
      <c r="KP190" s="2">
        <v>2097.1</v>
      </c>
      <c r="KQ190" s="2">
        <v>1939</v>
      </c>
      <c r="KR190" s="2">
        <v>2191.9</v>
      </c>
      <c r="KS190" s="2">
        <v>2134</v>
      </c>
      <c r="KT190" s="2">
        <v>2145.5</v>
      </c>
      <c r="KU190" s="2">
        <v>2133.8000000000002</v>
      </c>
      <c r="KV190" s="2">
        <v>2178.4</v>
      </c>
      <c r="KW190" s="2">
        <v>2257.9</v>
      </c>
      <c r="KX190" s="2">
        <v>2179.5</v>
      </c>
      <c r="KY190" s="2">
        <v>2257.3000000000002</v>
      </c>
      <c r="KZ190" s="2">
        <v>2284.6</v>
      </c>
      <c r="LA190" s="2">
        <v>2461.1</v>
      </c>
      <c r="LB190" s="2">
        <v>2163.5</v>
      </c>
      <c r="LC190" s="2">
        <v>2086.6999999999998</v>
      </c>
      <c r="LD190" s="2">
        <v>2159.4</v>
      </c>
      <c r="LE190" s="2">
        <v>2148.1999999999998</v>
      </c>
      <c r="LF190" s="2">
        <v>2176.6999999999998</v>
      </c>
      <c r="LG190" s="2">
        <v>2089.9</v>
      </c>
      <c r="LH190" s="2">
        <v>2172.6</v>
      </c>
      <c r="LI190" s="2">
        <v>2204</v>
      </c>
      <c r="LJ190" s="2">
        <v>2124.1999999999998</v>
      </c>
      <c r="LK190" s="2">
        <v>2302.4</v>
      </c>
      <c r="LL190" s="2">
        <v>2242.8000000000002</v>
      </c>
      <c r="LM190" s="2">
        <v>2479.4</v>
      </c>
      <c r="LN190" s="2">
        <v>2318.3000000000002</v>
      </c>
      <c r="LO190" s="2">
        <v>2069.5</v>
      </c>
      <c r="LP190" s="2">
        <v>2303.1999999999998</v>
      </c>
      <c r="LQ190" s="2">
        <v>2326.9</v>
      </c>
      <c r="LR190" s="2">
        <v>2401.6999999999998</v>
      </c>
      <c r="LS190" s="2">
        <v>2263</v>
      </c>
      <c r="LT190" s="2">
        <v>2415.1</v>
      </c>
      <c r="LU190" s="2">
        <v>2446.1</v>
      </c>
      <c r="LV190" s="2">
        <v>2430.6999999999998</v>
      </c>
      <c r="LW190" s="2">
        <v>2601.9</v>
      </c>
      <c r="LX190" s="2">
        <v>2569.6999999999998</v>
      </c>
      <c r="LY190" s="2">
        <v>2896.4</v>
      </c>
      <c r="LZ190" s="2">
        <v>2520.5</v>
      </c>
      <c r="MA190" s="2">
        <v>2323.3000000000002</v>
      </c>
      <c r="MB190" s="2">
        <v>2606.9</v>
      </c>
      <c r="MC190" s="2">
        <v>2534.6999999999998</v>
      </c>
      <c r="MD190" s="2">
        <v>2570.3000000000002</v>
      </c>
      <c r="ME190" s="2">
        <v>2503.3000000000002</v>
      </c>
      <c r="MF190" s="2">
        <v>2778.7</v>
      </c>
      <c r="MG190" s="2">
        <v>2797.5</v>
      </c>
      <c r="MH190" s="2">
        <v>2740.6</v>
      </c>
      <c r="MI190" s="2">
        <v>2728</v>
      </c>
      <c r="MJ190" s="2">
        <v>2682.2</v>
      </c>
      <c r="MK190" s="2">
        <v>3017.4</v>
      </c>
      <c r="ML190" s="2">
        <v>2595.5</v>
      </c>
      <c r="MM190" s="2">
        <v>2388.8000000000002</v>
      </c>
      <c r="MN190" s="2">
        <v>2646.9</v>
      </c>
      <c r="MO190" s="2">
        <v>2597</v>
      </c>
      <c r="MP190" s="2">
        <v>2602.1999999999998</v>
      </c>
    </row>
    <row r="191" spans="1:354" x14ac:dyDescent="0.25">
      <c r="A191" t="s">
        <v>189</v>
      </c>
      <c r="B191" s="12" t="s">
        <v>409</v>
      </c>
      <c r="C191" t="s">
        <v>218</v>
      </c>
      <c r="D191" t="str">
        <f t="shared" si="2"/>
        <v>All Industries</v>
      </c>
      <c r="E191" s="2">
        <v>3396.4</v>
      </c>
      <c r="F191" s="2">
        <v>3497.9</v>
      </c>
      <c r="G191" s="2">
        <v>3357.8</v>
      </c>
      <c r="H191" s="2">
        <v>3486.8</v>
      </c>
      <c r="I191" s="2">
        <v>3355.9</v>
      </c>
      <c r="J191" s="2">
        <v>3454.3</v>
      </c>
      <c r="K191" s="2">
        <v>3551.5</v>
      </c>
      <c r="L191" s="2">
        <v>3830.5</v>
      </c>
      <c r="M191" s="2">
        <v>5179.7</v>
      </c>
      <c r="N191" s="2">
        <v>3384.5</v>
      </c>
      <c r="O191" s="2">
        <v>3369.8</v>
      </c>
      <c r="P191" s="2">
        <v>3805.3</v>
      </c>
      <c r="Q191" s="2">
        <v>3665.1</v>
      </c>
      <c r="R191" s="2">
        <v>3760</v>
      </c>
      <c r="S191" s="2">
        <v>3630.8</v>
      </c>
      <c r="T191" s="2">
        <v>3686.5</v>
      </c>
      <c r="U191" s="2">
        <v>3816.3</v>
      </c>
      <c r="V191" s="2">
        <v>3823.4</v>
      </c>
      <c r="W191" s="2">
        <v>3878.7</v>
      </c>
      <c r="X191" s="2">
        <v>4211.5</v>
      </c>
      <c r="Y191" s="2">
        <v>5684.3</v>
      </c>
      <c r="Z191" s="2">
        <v>3698.5</v>
      </c>
      <c r="AA191" s="2">
        <v>3733.2</v>
      </c>
      <c r="AB191" s="2">
        <v>4010.9</v>
      </c>
      <c r="AC191" s="2">
        <v>3788.4</v>
      </c>
      <c r="AD191" s="2">
        <v>4242.3</v>
      </c>
      <c r="AE191" s="2">
        <v>3872.1</v>
      </c>
      <c r="AF191" s="2">
        <v>3978</v>
      </c>
      <c r="AG191" s="2">
        <v>4096.1000000000004</v>
      </c>
      <c r="AH191" s="2">
        <v>3901.4</v>
      </c>
      <c r="AI191" s="2">
        <v>4274</v>
      </c>
      <c r="AJ191" s="2">
        <v>4557.1000000000004</v>
      </c>
      <c r="AK191" s="2">
        <v>5847.5</v>
      </c>
      <c r="AL191" s="2">
        <v>4130</v>
      </c>
      <c r="AM191" s="2">
        <v>3856.8</v>
      </c>
      <c r="AN191" s="2">
        <v>4196.8999999999996</v>
      </c>
      <c r="AO191" s="2">
        <v>4228.8999999999996</v>
      </c>
      <c r="AP191" s="2">
        <v>4739.1000000000004</v>
      </c>
      <c r="AQ191" s="2">
        <v>4190.3</v>
      </c>
      <c r="AR191" s="2">
        <v>4514.6000000000004</v>
      </c>
      <c r="AS191" s="2">
        <v>4566.3</v>
      </c>
      <c r="AT191" s="2">
        <v>4380.3</v>
      </c>
      <c r="AU191" s="2">
        <v>4857.7</v>
      </c>
      <c r="AV191" s="2">
        <v>5105</v>
      </c>
      <c r="AW191" s="2">
        <v>6628.2</v>
      </c>
      <c r="AX191" s="2">
        <v>4674.8999999999996</v>
      </c>
      <c r="AY191" s="2">
        <v>4294.1000000000004</v>
      </c>
      <c r="AZ191" s="2">
        <v>4528</v>
      </c>
      <c r="BA191" s="2">
        <v>4729</v>
      </c>
      <c r="BB191" s="2">
        <v>5261.9</v>
      </c>
      <c r="BC191" s="2">
        <v>4637.8</v>
      </c>
      <c r="BD191" s="2">
        <v>4989.5</v>
      </c>
      <c r="BE191" s="2">
        <v>4923.8</v>
      </c>
      <c r="BF191" s="2">
        <v>4962.2</v>
      </c>
      <c r="BG191" s="2">
        <v>5305.1</v>
      </c>
      <c r="BH191" s="2">
        <v>5303.5</v>
      </c>
      <c r="BI191" s="2">
        <v>7340</v>
      </c>
      <c r="BJ191" s="2">
        <v>5065.3</v>
      </c>
      <c r="BK191" s="2">
        <v>4679.8</v>
      </c>
      <c r="BL191" s="2">
        <v>4993</v>
      </c>
      <c r="BM191" s="2">
        <v>5166</v>
      </c>
      <c r="BN191" s="2">
        <v>5386.3</v>
      </c>
      <c r="BO191" s="2">
        <v>5118.8999999999996</v>
      </c>
      <c r="BP191" s="2">
        <v>5494.6</v>
      </c>
      <c r="BQ191" s="2">
        <v>5236.7</v>
      </c>
      <c r="BR191" s="2">
        <v>5395.1</v>
      </c>
      <c r="BS191" s="2">
        <v>5744.4</v>
      </c>
      <c r="BT191" s="2">
        <v>5745</v>
      </c>
      <c r="BU191" s="2">
        <v>8022.4</v>
      </c>
      <c r="BV191" s="2">
        <v>5304.4</v>
      </c>
      <c r="BW191" s="2">
        <v>5226.8</v>
      </c>
      <c r="BX191" s="2">
        <v>5729.7</v>
      </c>
      <c r="BY191" s="2">
        <v>5527.3</v>
      </c>
      <c r="BZ191" s="2">
        <v>5787.8</v>
      </c>
      <c r="CA191" s="2">
        <v>5739.2</v>
      </c>
      <c r="CB191" s="2">
        <v>5722.7</v>
      </c>
      <c r="CC191" s="2">
        <v>5787.3</v>
      </c>
      <c r="CD191" s="2">
        <v>5946.3</v>
      </c>
      <c r="CE191" s="2">
        <v>6065.8</v>
      </c>
      <c r="CF191" s="2">
        <v>6470.9</v>
      </c>
      <c r="CG191" s="2">
        <v>8885.7999999999993</v>
      </c>
      <c r="CH191" s="2">
        <v>5980.3</v>
      </c>
      <c r="CI191" s="2">
        <v>5574.1</v>
      </c>
      <c r="CJ191" s="2">
        <v>6299</v>
      </c>
      <c r="CK191" s="2">
        <v>6075.7</v>
      </c>
      <c r="CL191" s="2">
        <v>6437.8</v>
      </c>
      <c r="CM191" s="2">
        <v>6377.4</v>
      </c>
      <c r="CN191" s="2">
        <v>6287.5</v>
      </c>
      <c r="CO191" s="2">
        <v>6436.4</v>
      </c>
      <c r="CP191" s="2">
        <v>6565.5</v>
      </c>
      <c r="CQ191" s="2">
        <v>6605.4</v>
      </c>
      <c r="CR191" s="2">
        <v>7154.3</v>
      </c>
      <c r="CS191" s="2">
        <v>9394.4</v>
      </c>
      <c r="CT191" s="2">
        <v>6511.6</v>
      </c>
      <c r="CU191" s="2">
        <v>6031</v>
      </c>
      <c r="CV191" s="2">
        <v>6749.3</v>
      </c>
      <c r="CW191" s="2">
        <v>6476.1</v>
      </c>
      <c r="CX191" s="2">
        <v>6947.9</v>
      </c>
      <c r="CY191" s="2">
        <v>6758.9</v>
      </c>
      <c r="CZ191" s="2">
        <v>6573.5</v>
      </c>
      <c r="DA191" s="2">
        <v>6911.2</v>
      </c>
      <c r="DB191" s="2">
        <v>6589.3</v>
      </c>
      <c r="DC191" s="2">
        <v>7002.9</v>
      </c>
      <c r="DD191" s="2">
        <v>7402.3</v>
      </c>
      <c r="DE191" s="2">
        <v>9414.4</v>
      </c>
      <c r="DF191" s="2">
        <v>6837.2</v>
      </c>
      <c r="DG191" s="2">
        <v>6284.6</v>
      </c>
      <c r="DH191" s="2">
        <v>6837.9</v>
      </c>
      <c r="DI191" s="2">
        <v>6709.5</v>
      </c>
      <c r="DJ191" s="2">
        <v>7191.7</v>
      </c>
      <c r="DK191" s="2">
        <v>6674.9</v>
      </c>
      <c r="DL191" s="2">
        <v>7147</v>
      </c>
      <c r="DM191" s="2">
        <v>7262.7</v>
      </c>
      <c r="DN191" s="2">
        <v>6898.1</v>
      </c>
      <c r="DO191" s="2">
        <v>7624.4</v>
      </c>
      <c r="DP191" s="2">
        <v>7804.4</v>
      </c>
      <c r="DQ191" s="2">
        <v>9813.7000000000007</v>
      </c>
      <c r="DR191" s="2">
        <v>7305.3</v>
      </c>
      <c r="DS191" s="2">
        <v>6848.2</v>
      </c>
      <c r="DT191" s="2">
        <v>7164.6</v>
      </c>
      <c r="DU191" s="2">
        <v>7435.5</v>
      </c>
      <c r="DV191" s="2">
        <v>7551.4</v>
      </c>
      <c r="DW191" s="2">
        <v>7180.7</v>
      </c>
      <c r="DX191" s="2">
        <v>7487</v>
      </c>
      <c r="DY191" s="2">
        <v>7119.3</v>
      </c>
      <c r="DZ191" s="2">
        <v>7406</v>
      </c>
      <c r="EA191" s="2">
        <v>7946.1</v>
      </c>
      <c r="EB191" s="2">
        <v>7887</v>
      </c>
      <c r="EC191" s="2">
        <v>10379.6</v>
      </c>
      <c r="ED191" s="2">
        <v>7455.9</v>
      </c>
      <c r="EE191" s="2">
        <v>6833</v>
      </c>
      <c r="EF191" s="2">
        <v>7497.4</v>
      </c>
      <c r="EG191" s="2">
        <v>7539.8</v>
      </c>
      <c r="EH191" s="2">
        <v>7675.2</v>
      </c>
      <c r="EI191" s="2">
        <v>7507.9</v>
      </c>
      <c r="EJ191" s="2">
        <v>7674.2</v>
      </c>
      <c r="EK191" s="2">
        <v>7361.4</v>
      </c>
      <c r="EL191" s="2">
        <v>7765.5</v>
      </c>
      <c r="EM191" s="2">
        <v>8063.3</v>
      </c>
      <c r="EN191" s="2">
        <v>8369.2999999999993</v>
      </c>
      <c r="EO191" s="2">
        <v>11130.8</v>
      </c>
      <c r="EP191" s="2">
        <v>7730.6</v>
      </c>
      <c r="EQ191" s="2">
        <v>7295.2</v>
      </c>
      <c r="ER191" s="2">
        <v>8240.1</v>
      </c>
      <c r="ES191" s="2">
        <v>7775.5</v>
      </c>
      <c r="ET191" s="2">
        <v>8061.2</v>
      </c>
      <c r="EU191" s="2">
        <v>8057.1</v>
      </c>
      <c r="EV191" s="2">
        <v>8076.6</v>
      </c>
      <c r="EW191" s="2">
        <v>8222.7000000000007</v>
      </c>
      <c r="EX191" s="2">
        <v>8410.6</v>
      </c>
      <c r="EY191" s="2">
        <v>8638.4</v>
      </c>
      <c r="EZ191" s="2">
        <v>8906.7000000000007</v>
      </c>
      <c r="FA191" s="2">
        <v>11684.1</v>
      </c>
      <c r="FB191" s="2">
        <v>8268.2999999999993</v>
      </c>
      <c r="FC191" s="2">
        <v>7750.3</v>
      </c>
      <c r="FD191" s="2">
        <v>8656.9</v>
      </c>
      <c r="FE191" s="2">
        <v>8514.5</v>
      </c>
      <c r="FF191" s="2">
        <v>8860.4</v>
      </c>
      <c r="FG191" s="2">
        <v>8767.9</v>
      </c>
      <c r="FH191" s="2">
        <v>8762.1</v>
      </c>
      <c r="FI191" s="2">
        <v>8964.4</v>
      </c>
      <c r="FJ191" s="2">
        <v>8996.2000000000007</v>
      </c>
      <c r="FK191" s="2">
        <v>9214.9</v>
      </c>
      <c r="FL191" s="2">
        <v>9727.5</v>
      </c>
      <c r="FM191" s="2">
        <v>12525</v>
      </c>
      <c r="FN191" s="2">
        <v>9084.7000000000007</v>
      </c>
      <c r="FO191" s="2">
        <v>8632.1</v>
      </c>
      <c r="FP191" s="2">
        <v>9074.2000000000007</v>
      </c>
      <c r="FQ191" s="2">
        <v>8946.5</v>
      </c>
      <c r="FR191" s="2">
        <v>9435.2000000000007</v>
      </c>
      <c r="FS191" s="2">
        <v>9003.1</v>
      </c>
      <c r="FT191" s="2">
        <v>9291.1</v>
      </c>
      <c r="FU191" s="2">
        <v>9386.1</v>
      </c>
      <c r="FV191" s="2">
        <v>8956.7999999999993</v>
      </c>
      <c r="FW191" s="2">
        <v>9675.6</v>
      </c>
      <c r="FX191" s="2">
        <v>9930.1</v>
      </c>
      <c r="FY191" s="2">
        <v>12523.5</v>
      </c>
      <c r="FZ191" s="2">
        <v>9516.5</v>
      </c>
      <c r="GA191" s="2">
        <v>8636</v>
      </c>
      <c r="GB191" s="2">
        <v>9325</v>
      </c>
      <c r="GC191" s="2">
        <v>9221.1</v>
      </c>
      <c r="GD191" s="2">
        <v>9819.1</v>
      </c>
      <c r="GE191" s="2">
        <v>9116.7000000000007</v>
      </c>
      <c r="GF191" s="2">
        <v>9719.2999999999993</v>
      </c>
      <c r="GG191" s="2">
        <v>9524.7999999999993</v>
      </c>
      <c r="GH191" s="2">
        <v>9596.6</v>
      </c>
      <c r="GI191" s="2">
        <v>10237</v>
      </c>
      <c r="GJ191" s="2">
        <v>10340.9</v>
      </c>
      <c r="GK191" s="2">
        <v>13318.2</v>
      </c>
      <c r="GL191" s="2">
        <v>10042.700000000001</v>
      </c>
      <c r="GM191" s="2">
        <v>8872.4</v>
      </c>
      <c r="GN191" s="2">
        <v>9575.7000000000007</v>
      </c>
      <c r="GO191" s="2">
        <v>9756.6</v>
      </c>
      <c r="GP191" s="2">
        <v>10000.6</v>
      </c>
      <c r="GQ191" s="2">
        <v>9556.1</v>
      </c>
      <c r="GR191" s="2">
        <v>10225.4</v>
      </c>
      <c r="GS191" s="2">
        <v>9835.4</v>
      </c>
      <c r="GT191" s="2">
        <v>10059.799999999999</v>
      </c>
      <c r="GU191" s="2">
        <v>10773.4</v>
      </c>
      <c r="GV191" s="2">
        <v>10642.7</v>
      </c>
      <c r="GW191" s="2">
        <v>13837.5</v>
      </c>
      <c r="GX191" s="2">
        <v>10537.1</v>
      </c>
      <c r="GY191" s="2">
        <v>9430.1</v>
      </c>
      <c r="GZ191" s="2">
        <v>10540</v>
      </c>
      <c r="HA191" s="2">
        <v>10390.700000000001</v>
      </c>
      <c r="HB191" s="2">
        <v>10581</v>
      </c>
      <c r="HC191" s="2">
        <v>10264.799999999999</v>
      </c>
      <c r="HD191" s="2">
        <v>10824.9</v>
      </c>
      <c r="HE191" s="2">
        <v>10555.3</v>
      </c>
      <c r="HF191" s="2">
        <v>10908.9</v>
      </c>
      <c r="HG191" s="2">
        <v>11336.8</v>
      </c>
      <c r="HH191" s="2">
        <v>11584</v>
      </c>
      <c r="HI191" s="2">
        <v>15016.9</v>
      </c>
      <c r="HJ191" s="2">
        <v>10794.2</v>
      </c>
      <c r="HK191" s="2">
        <v>10114.799999999999</v>
      </c>
      <c r="HL191" s="2">
        <v>10930.1</v>
      </c>
      <c r="HM191" s="2">
        <v>10609.9</v>
      </c>
      <c r="HN191" s="2">
        <v>11052.7</v>
      </c>
      <c r="HO191" s="2">
        <v>11675.2</v>
      </c>
      <c r="HP191" s="2">
        <v>10605.2</v>
      </c>
      <c r="HQ191" s="2">
        <v>11190.6</v>
      </c>
      <c r="HR191" s="2">
        <v>11447.4</v>
      </c>
      <c r="HS191" s="2">
        <v>11664.4</v>
      </c>
      <c r="HT191" s="2">
        <v>12127.8</v>
      </c>
      <c r="HU191" s="2">
        <v>15567.3</v>
      </c>
      <c r="HV191" s="2">
        <v>11612.2</v>
      </c>
      <c r="HW191" s="2">
        <v>10625.2</v>
      </c>
      <c r="HX191" s="2">
        <v>11940.5</v>
      </c>
      <c r="HY191" s="2">
        <v>11576.8</v>
      </c>
      <c r="HZ191" s="2">
        <v>12075.8</v>
      </c>
      <c r="IA191" s="2">
        <v>11749.3</v>
      </c>
      <c r="IB191" s="2">
        <v>12038.9</v>
      </c>
      <c r="IC191" s="2">
        <v>12204.9</v>
      </c>
      <c r="ID191" s="2">
        <v>11949.3</v>
      </c>
      <c r="IE191" s="2">
        <v>12797.9</v>
      </c>
      <c r="IF191" s="2">
        <v>13359</v>
      </c>
      <c r="IG191" s="2">
        <v>16743.5</v>
      </c>
      <c r="IH191" s="2">
        <v>12836</v>
      </c>
      <c r="II191" s="2">
        <v>11392.4</v>
      </c>
      <c r="IJ191" s="2">
        <v>12728.5</v>
      </c>
      <c r="IK191" s="2">
        <v>12455.8</v>
      </c>
      <c r="IL191" s="2">
        <v>13217.9</v>
      </c>
      <c r="IM191" s="2">
        <v>12550.6</v>
      </c>
      <c r="IN191" s="2">
        <v>12943.3</v>
      </c>
      <c r="IO191" s="2">
        <v>13261.7</v>
      </c>
      <c r="IP191" s="2">
        <v>12888.3</v>
      </c>
      <c r="IQ191" s="2">
        <v>13798.9</v>
      </c>
      <c r="IR191" s="2">
        <v>14418.4</v>
      </c>
      <c r="IS191" s="2">
        <v>17801.400000000001</v>
      </c>
      <c r="IT191" s="2">
        <v>13636.3</v>
      </c>
      <c r="IU191" s="2">
        <v>12067.5</v>
      </c>
      <c r="IV191" s="2">
        <v>13289.7</v>
      </c>
      <c r="IW191" s="2">
        <v>13347.9</v>
      </c>
      <c r="IX191" s="2">
        <v>13897.3</v>
      </c>
      <c r="IY191" s="2">
        <v>13284</v>
      </c>
      <c r="IZ191" s="2">
        <v>14005.4</v>
      </c>
      <c r="JA191" s="2">
        <v>13933.3</v>
      </c>
      <c r="JB191" s="2">
        <v>14055.9</v>
      </c>
      <c r="JC191" s="2">
        <v>15188.7</v>
      </c>
      <c r="JD191" s="2">
        <v>15455</v>
      </c>
      <c r="JE191" s="2">
        <v>19384.400000000001</v>
      </c>
      <c r="JF191" s="2">
        <v>14934.7</v>
      </c>
      <c r="JG191" s="2">
        <v>13588.5</v>
      </c>
      <c r="JH191" s="2">
        <v>14600.9</v>
      </c>
      <c r="JI191" s="2">
        <v>14552</v>
      </c>
      <c r="JJ191" s="2">
        <v>14685.1</v>
      </c>
      <c r="JK191" s="2">
        <v>14679</v>
      </c>
      <c r="JL191" s="2">
        <v>15154.9</v>
      </c>
      <c r="JM191" s="2">
        <v>14731.7</v>
      </c>
      <c r="JN191" s="2">
        <v>15204.1</v>
      </c>
      <c r="JO191" s="2">
        <v>15769.1</v>
      </c>
      <c r="JP191" s="2">
        <v>16017.9</v>
      </c>
      <c r="JQ191" s="2">
        <v>20298.099999999999</v>
      </c>
      <c r="JR191" s="2">
        <v>15066.7</v>
      </c>
      <c r="JS191" s="2">
        <v>13693.5</v>
      </c>
      <c r="JT191" s="2">
        <v>15128.9</v>
      </c>
      <c r="JU191" s="2">
        <v>14742.6</v>
      </c>
      <c r="JV191" s="2">
        <v>15000.6</v>
      </c>
      <c r="JW191" s="2">
        <v>15159.8</v>
      </c>
      <c r="JX191" s="2">
        <v>15339.3</v>
      </c>
      <c r="JY191" s="2">
        <v>15299</v>
      </c>
      <c r="JZ191" s="2">
        <v>15436</v>
      </c>
      <c r="KA191" s="2">
        <v>16002.8</v>
      </c>
      <c r="KB191" s="2">
        <v>16520.8</v>
      </c>
      <c r="KC191" s="2">
        <v>20955</v>
      </c>
      <c r="KD191" s="2">
        <v>15614.7</v>
      </c>
      <c r="KE191" s="2">
        <v>14231</v>
      </c>
      <c r="KF191" s="2">
        <v>15868.7</v>
      </c>
      <c r="KG191" s="2">
        <v>15619.2</v>
      </c>
      <c r="KH191" s="2">
        <v>15959</v>
      </c>
      <c r="KI191" s="2">
        <v>16106.6</v>
      </c>
      <c r="KJ191" s="2">
        <v>16214.5</v>
      </c>
      <c r="KK191" s="2">
        <v>16401.900000000001</v>
      </c>
      <c r="KL191" s="2">
        <v>16348.7</v>
      </c>
      <c r="KM191" s="2">
        <v>17155.7</v>
      </c>
      <c r="KN191" s="2">
        <v>17800.400000000001</v>
      </c>
      <c r="KO191" s="2">
        <v>22142.799999999999</v>
      </c>
      <c r="KP191" s="2">
        <v>16855.2</v>
      </c>
      <c r="KQ191" s="2">
        <v>15331.4</v>
      </c>
      <c r="KR191" s="2">
        <v>17317.7</v>
      </c>
      <c r="KS191" s="2">
        <v>16514.400000000001</v>
      </c>
      <c r="KT191" s="2">
        <v>17100.400000000001</v>
      </c>
      <c r="KU191" s="2">
        <v>17184.099999999999</v>
      </c>
      <c r="KV191" s="2">
        <v>17437</v>
      </c>
      <c r="KW191" s="2">
        <v>17801.5</v>
      </c>
      <c r="KX191" s="2">
        <v>17603.5</v>
      </c>
      <c r="KY191" s="2">
        <v>18530.400000000001</v>
      </c>
      <c r="KZ191" s="2">
        <v>19307.099999999999</v>
      </c>
      <c r="LA191" s="2">
        <v>23833.7</v>
      </c>
      <c r="LB191" s="2">
        <v>18201</v>
      </c>
      <c r="LC191" s="2">
        <v>16791.400000000001</v>
      </c>
      <c r="LD191" s="2">
        <v>17807.900000000001</v>
      </c>
      <c r="LE191" s="2">
        <v>17543</v>
      </c>
      <c r="LF191" s="2">
        <v>18183.5</v>
      </c>
      <c r="LG191" s="2">
        <v>17477.900000000001</v>
      </c>
      <c r="LH191" s="2">
        <v>18391.2</v>
      </c>
      <c r="LI191" s="2">
        <v>18198.2</v>
      </c>
      <c r="LJ191" s="2">
        <v>17885.2</v>
      </c>
      <c r="LK191" s="2">
        <v>19144.5</v>
      </c>
      <c r="LL191" s="2">
        <v>19478.5</v>
      </c>
      <c r="LM191" s="2">
        <v>25184.3</v>
      </c>
      <c r="LN191" s="2">
        <v>19384.5</v>
      </c>
      <c r="LO191" s="2">
        <v>16853.8</v>
      </c>
      <c r="LP191" s="2">
        <v>18927.900000000001</v>
      </c>
      <c r="LQ191" s="2">
        <v>18849.3</v>
      </c>
      <c r="LR191" s="2">
        <v>19397.5</v>
      </c>
      <c r="LS191" s="2">
        <v>18902.900000000001</v>
      </c>
      <c r="LT191" s="2">
        <v>19360.599999999999</v>
      </c>
      <c r="LU191" s="2">
        <v>19156.7</v>
      </c>
      <c r="LV191" s="2">
        <v>19030.3</v>
      </c>
      <c r="LW191" s="2">
        <v>20291.7</v>
      </c>
      <c r="LX191" s="2">
        <v>20834.2</v>
      </c>
      <c r="LY191" s="2">
        <v>25947.5</v>
      </c>
      <c r="LZ191" s="2">
        <v>19780.8</v>
      </c>
      <c r="MA191" s="2">
        <v>17419.099999999999</v>
      </c>
      <c r="MB191" s="2">
        <v>19473.8</v>
      </c>
      <c r="MC191" s="2">
        <v>19013.099999999999</v>
      </c>
      <c r="MD191" s="2">
        <v>19511.5</v>
      </c>
      <c r="ME191" s="2">
        <v>19314.5</v>
      </c>
      <c r="MF191" s="2">
        <v>20203</v>
      </c>
      <c r="MG191" s="2">
        <v>19829.900000000001</v>
      </c>
      <c r="MH191" s="2">
        <v>19882.599999999999</v>
      </c>
      <c r="MI191" s="2">
        <v>20537.599999999999</v>
      </c>
      <c r="MJ191" s="2">
        <v>21121.9</v>
      </c>
      <c r="MK191" s="2">
        <v>26542.799999999999</v>
      </c>
      <c r="ML191" s="2">
        <v>20018.3</v>
      </c>
      <c r="MM191" s="2">
        <v>18035.900000000001</v>
      </c>
      <c r="MN191" s="2">
        <v>19883.099999999999</v>
      </c>
      <c r="MO191" s="2">
        <v>19779.7</v>
      </c>
      <c r="MP191" s="2">
        <v>19831.900000000001</v>
      </c>
    </row>
  </sheetData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Analysis</vt:lpstr>
      <vt:lpstr>Control</vt:lpstr>
      <vt:lpstr>Data</vt:lpstr>
      <vt:lpstr>Dates</vt:lpstr>
      <vt:lpstr>Industry</vt:lpstr>
      <vt:lpstr>Location</vt:lpstr>
      <vt:lpstr>Analysis!Print_Area</vt:lpstr>
      <vt:lpstr>Roll</vt:lpstr>
    </vt:vector>
  </TitlesOfParts>
  <Company>Excellent Analytics &amp; Visual Insights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Keith Suckling</dc:creator>
  <cp:lastModifiedBy>Keith Suckling</cp:lastModifiedBy>
  <cp:lastPrinted>2011-06-19T16:06:01Z</cp:lastPrinted>
  <dcterms:created xsi:type="dcterms:W3CDTF">2011-06-15T15:52:45Z</dcterms:created>
  <dcterms:modified xsi:type="dcterms:W3CDTF">2011-07-04T15:30:38Z</dcterms:modified>
</cp:coreProperties>
</file>